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5.xml" ContentType="application/vnd.openxmlformats-officedocument.drawingml.chart+xml"/>
  <Override PartName="/xl/theme/themeOverride1.xml" ContentType="application/vnd.openxmlformats-officedocument.themeOverride+xml"/>
  <Override PartName="/xl/drawings/drawing16.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theme/themeOverride2.xml" ContentType="application/vnd.openxmlformats-officedocument.themeOverride+xml"/>
  <Override PartName="/xl/customProperty19.bin" ContentType="application/vnd.openxmlformats-officedocument.spreadsheetml.customProperty"/>
  <Override PartName="/xl/drawings/drawing17.xml" ContentType="application/vnd.openxmlformats-officedocument.drawing+xml"/>
  <Override PartName="/xl/drawings/drawing18.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customProperty20.bin" ContentType="application/vnd.openxmlformats-officedocument.spreadsheetml.customProperty"/>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updateLinks="never" codeName="ThisWorkbook"/>
  <mc:AlternateContent xmlns:mc="http://schemas.openxmlformats.org/markup-compatibility/2006">
    <mc:Choice Requires="x15">
      <x15ac:absPath xmlns:x15ac="http://schemas.microsoft.com/office/spreadsheetml/2010/11/ac" url="C:\Users\n301800\Desktop\"/>
    </mc:Choice>
  </mc:AlternateContent>
  <xr:revisionPtr revIDLastSave="0" documentId="13_ncr:1_{0B0595EC-C909-47FD-984B-BEC21A882259}" xr6:coauthVersionLast="45" xr6:coauthVersionMax="45" xr10:uidLastSave="{00000000-0000-0000-0000-000000000000}"/>
  <bookViews>
    <workbookView xWindow="348" yWindow="1332" windowWidth="13548" windowHeight="11028" tabRatio="771" xr2:uid="{00000000-000D-0000-FFFF-FFFF00000000}"/>
  </bookViews>
  <sheets>
    <sheet name="Factbook Q2 2021" sheetId="2" r:id="rId1"/>
    <sheet name="Contents " sheetId="827" r:id="rId2"/>
    <sheet name="Nordea overview" sheetId="6" r:id="rId3"/>
    <sheet name="Financials start" sheetId="7" r:id="rId4"/>
    <sheet name="Key financial figures      " sheetId="1083" r:id="rId5"/>
    <sheet name="Key Financial Figures 2 " sheetId="1129" r:id="rId6"/>
    <sheet name="NII - bridge  " sheetId="1084" r:id="rId7"/>
    <sheet name="NCI, Expenses, Loan losses  " sheetId="1096" r:id="rId8"/>
    <sheet name="Net loan losses    " sheetId="1094" r:id="rId9"/>
    <sheet name="PeB" sheetId="698" r:id="rId10"/>
    <sheet name="PeB Total " sheetId="1101" r:id="rId11"/>
    <sheet name="PeB Spec " sheetId="1102" r:id="rId12"/>
    <sheet name="BB  Start  " sheetId="719" r:id="rId13"/>
    <sheet name="BB Total " sheetId="1103" r:id="rId14"/>
    <sheet name="BB Spec " sheetId="1104" r:id="rId15"/>
    <sheet name="Nordea Finance" sheetId="1105" r:id="rId16"/>
    <sheet name="LCI" sheetId="720" r:id="rId17"/>
    <sheet name="LC&amp;I Total" sheetId="1106" r:id="rId18"/>
    <sheet name="A&amp;WM " sheetId="721" r:id="rId19"/>
    <sheet name="A&amp;WM Total " sheetId="1107" r:id="rId20"/>
    <sheet name="AM" sheetId="1108" r:id="rId21"/>
    <sheet name="WM and A&amp;WM other" sheetId="1109" r:id="rId22"/>
    <sheet name="PB Spec" sheetId="1110" r:id="rId23"/>
    <sheet name="Life &amp; Pension - 1 " sheetId="1130" r:id="rId24"/>
    <sheet name="Life &amp; Pension - 2 " sheetId="1131" r:id="rId25"/>
    <sheet name="AuM" sheetId="1113" r:id="rId26"/>
    <sheet name="GF" sheetId="980" r:id="rId27"/>
    <sheet name="Group Functions " sheetId="1114" r:id="rId28"/>
    <sheet name="Risk, liquidity, capital st " sheetId="323" r:id="rId29"/>
    <sheet name="Lending by segment " sheetId="1095" r:id="rId30"/>
    <sheet name="Lending by country and industry" sheetId="1132" r:id="rId31"/>
    <sheet name="Lending by industry" sheetId="1133" r:id="rId32"/>
    <sheet name="Credit portfolio by BA Q2" sheetId="1088" r:id="rId33"/>
    <sheet name="Credit portfolio by BA Q1 " sheetId="1089" r:id="rId34"/>
    <sheet name="Shipping offshore oil services" sheetId="1090" r:id="rId35"/>
    <sheet name="Impaired Loans 1" sheetId="1091" r:id="rId36"/>
    <sheet name="Impaired Loans 2" sheetId="1092" r:id="rId37"/>
    <sheet name="Loans and Impairment" sheetId="1078" r:id="rId38"/>
    <sheet name="Rating, Market risk" sheetId="435" r:id="rId39"/>
    <sheet name=" LTV  " sheetId="1030" r:id="rId40"/>
    <sheet name="Own Funds &amp; Ratios " sheetId="1134" r:id="rId41"/>
    <sheet name="REA &amp; Risk weights " sheetId="1135" r:id="rId42"/>
    <sheet name="Requirement  " sheetId="1136" r:id="rId43"/>
    <sheet name="Market risk " sheetId="1137" r:id="rId44"/>
    <sheet name="Own funds " sheetId="1138" r:id="rId45"/>
    <sheet name="IRB  " sheetId="1139" r:id="rId46"/>
    <sheet name="REA - legal " sheetId="1140" r:id="rId47"/>
    <sheet name="Bank " sheetId="1141" r:id="rId48"/>
    <sheet name="Bank2 " sheetId="1142" r:id="rId49"/>
    <sheet name="Bank3 " sheetId="1143" r:id="rId50"/>
    <sheet name="Bank4 " sheetId="1144" r:id="rId51"/>
    <sheet name="Bank5 " sheetId="1145" r:id="rId52"/>
    <sheet name="Funding  " sheetId="1099" r:id="rId53"/>
    <sheet name="Liquidity " sheetId="1085" r:id="rId54"/>
    <sheet name="Macro start" sheetId="64" r:id="rId55"/>
    <sheet name="Info - Macroeconomic data   " sheetId="1080" r:id="rId56"/>
    <sheet name="Contacts and financial calendar" sheetId="68" r:id="rId57"/>
  </sheets>
  <externalReferences>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s>
  <definedNames>
    <definedName name="___EUR2003" localSheetId="39">'[1]Calculated forecast'!$O$2</definedName>
    <definedName name="___EUR2003" localSheetId="33">'[1]Calculated forecast'!$O$2</definedName>
    <definedName name="___EUR2003" localSheetId="52">'[1]Calculated forecast'!$O$2</definedName>
    <definedName name="___EUR2003" localSheetId="55">'[2]Calculated forecast'!$O$2</definedName>
    <definedName name="___EUR2003" localSheetId="30">'[1]Calculated forecast'!$O$2</definedName>
    <definedName name="___EUR2003" localSheetId="31">'[1]Calculated forecast'!$O$2</definedName>
    <definedName name="___EUR2003" localSheetId="29">'[1]Calculated forecast'!$O$2</definedName>
    <definedName name="___EUR2003" localSheetId="53">'[3]Calculated forecast'!$O$2</definedName>
    <definedName name="___EUR2003" localSheetId="7">'[4]Calculated forecast'!$O$2</definedName>
    <definedName name="___EUR2003" localSheetId="8">'[4]Calculated forecast'!$O$2</definedName>
    <definedName name="___EUR2003" localSheetId="6">'[4]Calculated forecast'!$O$2</definedName>
    <definedName name="___EUR2003">'[5]Calculated forecast'!$O$2</definedName>
    <definedName name="__EUR2003" localSheetId="39">'[1]Calculated forecast'!$O$2</definedName>
    <definedName name="__EUR2003" localSheetId="33">'[1]Calculated forecast'!$O$2</definedName>
    <definedName name="__EUR2003" localSheetId="52">'[1]Calculated forecast'!$O$2</definedName>
    <definedName name="__EUR2003" localSheetId="55">'[2]Calculated forecast'!$O$2</definedName>
    <definedName name="__EUR2003" localSheetId="30">'[1]Calculated forecast'!$O$2</definedName>
    <definedName name="__EUR2003" localSheetId="31">'[1]Calculated forecast'!$O$2</definedName>
    <definedName name="__EUR2003" localSheetId="29">'[1]Calculated forecast'!$O$2</definedName>
    <definedName name="__EUR2003" localSheetId="53">'[3]Calculated forecast'!$O$2</definedName>
    <definedName name="__EUR2003" localSheetId="7">'[4]Calculated forecast'!$O$2</definedName>
    <definedName name="__EUR2003" localSheetId="8">'[4]Calculated forecast'!$O$2</definedName>
    <definedName name="__EUR2003" localSheetId="6">'[4]Calculated forecast'!$O$2</definedName>
    <definedName name="__EUR2003">'[5]Calculated forecast'!$O$2</definedName>
    <definedName name="__inv1" localSheetId="39">#REF!</definedName>
    <definedName name="__inv1" localSheetId="18">#REF!</definedName>
    <definedName name="__inv1" localSheetId="12">#REF!</definedName>
    <definedName name="__inv1" localSheetId="33">#REF!</definedName>
    <definedName name="__inv1" localSheetId="32">#REF!</definedName>
    <definedName name="__inv1" localSheetId="52">#REF!</definedName>
    <definedName name="__inv1" localSheetId="55">#REF!</definedName>
    <definedName name="__inv1" localSheetId="4">#REF!</definedName>
    <definedName name="__inv1" localSheetId="16">#REF!</definedName>
    <definedName name="__inv1" localSheetId="30">#REF!</definedName>
    <definedName name="__inv1" localSheetId="31">#REF!</definedName>
    <definedName name="__inv1" localSheetId="29">#REF!</definedName>
    <definedName name="__inv1" localSheetId="53">#REF!</definedName>
    <definedName name="__inv1" localSheetId="7">#REF!</definedName>
    <definedName name="__inv1" localSheetId="8">#REF!</definedName>
    <definedName name="__inv1" localSheetId="6">#REF!</definedName>
    <definedName name="__inv1" localSheetId="9">#REF!</definedName>
    <definedName name="__inv1">#REF!</definedName>
    <definedName name="__Key1" localSheetId="39">#REF!</definedName>
    <definedName name="__Key1" localSheetId="18">#REF!</definedName>
    <definedName name="__Key1" localSheetId="12">#REF!</definedName>
    <definedName name="__Key1" localSheetId="33">#REF!</definedName>
    <definedName name="__Key1" localSheetId="32">#REF!</definedName>
    <definedName name="__Key1" localSheetId="52">#REF!</definedName>
    <definedName name="__Key1" localSheetId="55">#REF!</definedName>
    <definedName name="__Key1" localSheetId="4">#REF!</definedName>
    <definedName name="__Key1" localSheetId="16">#REF!</definedName>
    <definedName name="__Key1" localSheetId="30">#REF!</definedName>
    <definedName name="__Key1" localSheetId="31">#REF!</definedName>
    <definedName name="__Key1" localSheetId="29">#REF!</definedName>
    <definedName name="__Key1" localSheetId="53">#REF!</definedName>
    <definedName name="__Key1" localSheetId="7">#REF!</definedName>
    <definedName name="__Key1" localSheetId="8">#REF!</definedName>
    <definedName name="__Key1" localSheetId="6">#REF!</definedName>
    <definedName name="__Key1" localSheetId="9">#REF!</definedName>
    <definedName name="__Key1">#REF!</definedName>
    <definedName name="__key2" localSheetId="39">#REF!</definedName>
    <definedName name="__key2" localSheetId="18">#REF!</definedName>
    <definedName name="__key2" localSheetId="12">#REF!</definedName>
    <definedName name="__key2" localSheetId="33">#REF!</definedName>
    <definedName name="__key2" localSheetId="32">#REF!</definedName>
    <definedName name="__key2" localSheetId="52">#REF!</definedName>
    <definedName name="__key2" localSheetId="55">#REF!</definedName>
    <definedName name="__key2" localSheetId="4">#REF!</definedName>
    <definedName name="__key2" localSheetId="16">#REF!</definedName>
    <definedName name="__key2" localSheetId="30">#REF!</definedName>
    <definedName name="__key2" localSheetId="31">#REF!</definedName>
    <definedName name="__key2" localSheetId="29">#REF!</definedName>
    <definedName name="__key2" localSheetId="53">#REF!</definedName>
    <definedName name="__key2" localSheetId="7">#REF!</definedName>
    <definedName name="__key2" localSheetId="8">#REF!</definedName>
    <definedName name="__key2" localSheetId="6">#REF!</definedName>
    <definedName name="__key2" localSheetId="9">#REF!</definedName>
    <definedName name="__key2">#REF!</definedName>
    <definedName name="_AMO_UniqueIdentifier" hidden="1">"'965a6ed6-3ee4-4d00-96d5-1559ea48fc0d'"</definedName>
    <definedName name="_aum2" localSheetId="39">#REF!</definedName>
    <definedName name="_aum2" localSheetId="18">#REF!</definedName>
    <definedName name="_aum2" localSheetId="12">#REF!</definedName>
    <definedName name="_aum2" localSheetId="33">#REF!</definedName>
    <definedName name="_aum2" localSheetId="32">#REF!</definedName>
    <definedName name="_aum2" localSheetId="52">#REF!</definedName>
    <definedName name="_aum2" localSheetId="55">#REF!</definedName>
    <definedName name="_aum2" localSheetId="4">#REF!</definedName>
    <definedName name="_aum2" localSheetId="16">#REF!</definedName>
    <definedName name="_aum2" localSheetId="30">#REF!</definedName>
    <definedName name="_aum2" localSheetId="31">#REF!</definedName>
    <definedName name="_aum2" localSheetId="29">#REF!</definedName>
    <definedName name="_aum2" localSheetId="53">#REF!</definedName>
    <definedName name="_aum2" localSheetId="7">#REF!</definedName>
    <definedName name="_aum2" localSheetId="8">#REF!</definedName>
    <definedName name="_aum2" localSheetId="6">#REF!</definedName>
    <definedName name="_aum2" localSheetId="9">#REF!</definedName>
    <definedName name="_aum2">#REF!</definedName>
    <definedName name="_EUR2003" localSheetId="39">'[1]Calculated forecast'!$O$2</definedName>
    <definedName name="_EUR2003" localSheetId="33">'[1]Calculated forecast'!$O$2</definedName>
    <definedName name="_EUR2003" localSheetId="52">'[1]Calculated forecast'!$O$2</definedName>
    <definedName name="_EUR2003" localSheetId="55">'[2]Calculated forecast'!$O$2</definedName>
    <definedName name="_EUR2003" localSheetId="30">'[1]Calculated forecast'!$O$2</definedName>
    <definedName name="_EUR2003" localSheetId="31">'[1]Calculated forecast'!$O$2</definedName>
    <definedName name="_EUR2003" localSheetId="29">'[1]Calculated forecast'!$O$2</definedName>
    <definedName name="_EUR2003" localSheetId="53">'[3]Calculated forecast'!$O$2</definedName>
    <definedName name="_EUR2003" localSheetId="7">'[4]Calculated forecast'!$O$2</definedName>
    <definedName name="_EUR2003" localSheetId="8">'[4]Calculated forecast'!$O$2</definedName>
    <definedName name="_EUR2003" localSheetId="6">'[4]Calculated forecast'!$O$2</definedName>
    <definedName name="_EUR2003">'[5]Calculated forecast'!$O$2</definedName>
    <definedName name="_xlnm._FilterDatabase" localSheetId="30" hidden="1">'Lending by country and industry'!$A$3:$W$3</definedName>
    <definedName name="_xlnm._FilterDatabase" localSheetId="31" hidden="1">'Lending by industry'!$A$4:$Y$4</definedName>
    <definedName name="_inv1" localSheetId="39">#REF!</definedName>
    <definedName name="_inv1" localSheetId="18">#REF!</definedName>
    <definedName name="_inv1" localSheetId="12">#REF!</definedName>
    <definedName name="_inv1" localSheetId="33">#REF!</definedName>
    <definedName name="_inv1" localSheetId="32">#REF!</definedName>
    <definedName name="_inv1" localSheetId="52">#REF!</definedName>
    <definedName name="_inv1" localSheetId="55">#REF!</definedName>
    <definedName name="_inv1" localSheetId="4">#REF!</definedName>
    <definedName name="_inv1" localSheetId="16">#REF!</definedName>
    <definedName name="_inv1" localSheetId="30">#REF!</definedName>
    <definedName name="_inv1" localSheetId="31">#REF!</definedName>
    <definedName name="_inv1" localSheetId="29">#REF!</definedName>
    <definedName name="_inv1" localSheetId="53">#REF!</definedName>
    <definedName name="_inv1" localSheetId="7">#REF!</definedName>
    <definedName name="_inv1" localSheetId="8">#REF!</definedName>
    <definedName name="_inv1" localSheetId="6">#REF!</definedName>
    <definedName name="_inv1" localSheetId="9">#REF!</definedName>
    <definedName name="_inv1">#REF!</definedName>
    <definedName name="_Key1" localSheetId="39">#REF!</definedName>
    <definedName name="_Key1" localSheetId="18">#REF!</definedName>
    <definedName name="_Key1" localSheetId="12">#REF!</definedName>
    <definedName name="_Key1" localSheetId="33">#REF!</definedName>
    <definedName name="_Key1" localSheetId="32">#REF!</definedName>
    <definedName name="_Key1" localSheetId="52">#REF!</definedName>
    <definedName name="_Key1" localSheetId="55">#REF!</definedName>
    <definedName name="_Key1" localSheetId="4">#REF!</definedName>
    <definedName name="_Key1" localSheetId="16">#REF!</definedName>
    <definedName name="_Key1" localSheetId="30">#REF!</definedName>
    <definedName name="_Key1" localSheetId="31">#REF!</definedName>
    <definedName name="_Key1" localSheetId="29">#REF!</definedName>
    <definedName name="_Key1" localSheetId="53">#REF!</definedName>
    <definedName name="_Key1" localSheetId="7">#REF!</definedName>
    <definedName name="_Key1" localSheetId="8">#REF!</definedName>
    <definedName name="_Key1" localSheetId="6">#REF!</definedName>
    <definedName name="_Key1" localSheetId="9">#REF!</definedName>
    <definedName name="_Key1">#REF!</definedName>
    <definedName name="_key2" localSheetId="39">#REF!</definedName>
    <definedName name="_key2" localSheetId="18">#REF!</definedName>
    <definedName name="_key2" localSheetId="12">#REF!</definedName>
    <definedName name="_key2" localSheetId="33">#REF!</definedName>
    <definedName name="_key2" localSheetId="32">#REF!</definedName>
    <definedName name="_key2" localSheetId="52">#REF!</definedName>
    <definedName name="_key2" localSheetId="55">#REF!</definedName>
    <definedName name="_key2" localSheetId="4">#REF!</definedName>
    <definedName name="_key2" localSheetId="16">#REF!</definedName>
    <definedName name="_key2" localSheetId="30">#REF!</definedName>
    <definedName name="_key2" localSheetId="31">#REF!</definedName>
    <definedName name="_key2" localSheetId="29">#REF!</definedName>
    <definedName name="_key2" localSheetId="53">#REF!</definedName>
    <definedName name="_key2" localSheetId="7">#REF!</definedName>
    <definedName name="_key2" localSheetId="8">#REF!</definedName>
    <definedName name="_key2" localSheetId="6">#REF!</definedName>
    <definedName name="_key2" localSheetId="9">#REF!</definedName>
    <definedName name="_key2">#REF!</definedName>
    <definedName name="_MM1" localSheetId="39">[6]XXX!$C$38</definedName>
    <definedName name="_MM1" localSheetId="33">[6]XXX!$C$38</definedName>
    <definedName name="_MM1" localSheetId="52">[6]XXX!$C$38</definedName>
    <definedName name="_MM1" localSheetId="55">[7]XXX!$C$38</definedName>
    <definedName name="_MM1" localSheetId="30">[6]XXX!$C$38</definedName>
    <definedName name="_MM1" localSheetId="31">[6]XXX!$C$38</definedName>
    <definedName name="_MM1" localSheetId="29">[6]XXX!$C$38</definedName>
    <definedName name="_MM1" localSheetId="53">[8]XXX!$C$38</definedName>
    <definedName name="_MM1" localSheetId="7">[9]XXX!$C$38</definedName>
    <definedName name="_MM1" localSheetId="8">[9]XXX!$C$38</definedName>
    <definedName name="_MM1" localSheetId="6">[9]XXX!$C$38</definedName>
    <definedName name="_MM1">[10]XXX!$C$38</definedName>
    <definedName name="_Order1" hidden="1">255</definedName>
    <definedName name="_Order2" hidden="1">255</definedName>
    <definedName name="_Sort" localSheetId="39" hidden="1">'[11]Work Sheet'!#REF!</definedName>
    <definedName name="_Sort" localSheetId="33" hidden="1">'[11]Work Sheet'!#REF!</definedName>
    <definedName name="_Sort" localSheetId="32" hidden="1">'[11]Work Sheet'!#REF!</definedName>
    <definedName name="_Sort" localSheetId="52" hidden="1">'[11]Work Sheet'!#REF!</definedName>
    <definedName name="_Sort" localSheetId="55" hidden="1">'[11]Work Sheet'!#REF!</definedName>
    <definedName name="_Sort" localSheetId="4" hidden="1">'[11]Work Sheet'!#REF!</definedName>
    <definedName name="_Sort" localSheetId="30" hidden="1">'[11]Work Sheet'!#REF!</definedName>
    <definedName name="_Sort" localSheetId="31" hidden="1">'[11]Work Sheet'!#REF!</definedName>
    <definedName name="_Sort" localSheetId="29" hidden="1">'[11]Work Sheet'!#REF!</definedName>
    <definedName name="_Sort" localSheetId="53" hidden="1">'[11]Work Sheet'!#REF!</definedName>
    <definedName name="_Sort" localSheetId="7" hidden="1">'[11]Work Sheet'!#REF!</definedName>
    <definedName name="_Sort" localSheetId="8" hidden="1">'[11]Work Sheet'!#REF!</definedName>
    <definedName name="_Sort" localSheetId="6" hidden="1">'[11]Work Sheet'!#REF!</definedName>
    <definedName name="_Sort" hidden="1">'[11]Work Sheet'!#REF!</definedName>
    <definedName name="_YY1" localSheetId="39">[6]XXX!$C$36</definedName>
    <definedName name="_YY1" localSheetId="33">[6]XXX!$C$36</definedName>
    <definedName name="_YY1" localSheetId="52">[6]XXX!$C$36</definedName>
    <definedName name="_YY1" localSheetId="55">[7]XXX!$C$36</definedName>
    <definedName name="_YY1" localSheetId="30">[6]XXX!$C$36</definedName>
    <definedName name="_YY1" localSheetId="31">[6]XXX!$C$36</definedName>
    <definedName name="_YY1" localSheetId="29">[6]XXX!$C$36</definedName>
    <definedName name="_YY1" localSheetId="53">[8]XXX!$C$36</definedName>
    <definedName name="_YY1" localSheetId="7">[9]XXX!$C$36</definedName>
    <definedName name="_YY1" localSheetId="8">[9]XXX!$C$36</definedName>
    <definedName name="_YY1" localSheetId="6">[9]XXX!$C$36</definedName>
    <definedName name="_YY1">[10]XXX!$C$36</definedName>
    <definedName name="A" localSheetId="39">#REF!</definedName>
    <definedName name="A" localSheetId="18">#REF!</definedName>
    <definedName name="A" localSheetId="12">#REF!</definedName>
    <definedName name="A" localSheetId="33">#REF!</definedName>
    <definedName name="A" localSheetId="32">#REF!</definedName>
    <definedName name="A" localSheetId="52">#REF!</definedName>
    <definedName name="A" localSheetId="55">#REF!</definedName>
    <definedName name="A" localSheetId="4">#REF!</definedName>
    <definedName name="A" localSheetId="16">#REF!</definedName>
    <definedName name="A" localSheetId="30">#REF!</definedName>
    <definedName name="A" localSheetId="31">#REF!</definedName>
    <definedName name="A" localSheetId="29">#REF!</definedName>
    <definedName name="A" localSheetId="53">#REF!</definedName>
    <definedName name="A" localSheetId="7">#REF!</definedName>
    <definedName name="A" localSheetId="8">#REF!</definedName>
    <definedName name="A" localSheetId="6">#REF!</definedName>
    <definedName name="A" localSheetId="9">#REF!</definedName>
    <definedName name="A">#REF!</definedName>
    <definedName name="abc" localSheetId="18">#REF!</definedName>
    <definedName name="abc" localSheetId="12">#REF!</definedName>
    <definedName name="abc" localSheetId="52">#REF!</definedName>
    <definedName name="abc" localSheetId="55">#REF!</definedName>
    <definedName name="abc" localSheetId="4">#REF!</definedName>
    <definedName name="abc" localSheetId="16">#REF!</definedName>
    <definedName name="abc" localSheetId="30">#REF!</definedName>
    <definedName name="abc" localSheetId="31">#REF!</definedName>
    <definedName name="abc" localSheetId="29">#REF!</definedName>
    <definedName name="abc" localSheetId="53">#REF!</definedName>
    <definedName name="abc" localSheetId="7">#REF!</definedName>
    <definedName name="abc" localSheetId="8">#REF!</definedName>
    <definedName name="abc" localSheetId="6">#REF!</definedName>
    <definedName name="abc" localSheetId="9">#REF!</definedName>
    <definedName name="abc">#REF!</definedName>
    <definedName name="Afr" localSheetId="39">#REF!</definedName>
    <definedName name="Afr" localSheetId="18">#REF!</definedName>
    <definedName name="Afr" localSheetId="12">#REF!</definedName>
    <definedName name="Afr" localSheetId="33">#REF!</definedName>
    <definedName name="Afr" localSheetId="32">#REF!</definedName>
    <definedName name="Afr" localSheetId="52">#REF!</definedName>
    <definedName name="Afr" localSheetId="55">#REF!</definedName>
    <definedName name="Afr" localSheetId="4">#REF!</definedName>
    <definedName name="Afr" localSheetId="16">#REF!</definedName>
    <definedName name="Afr" localSheetId="30">#REF!</definedName>
    <definedName name="Afr" localSheetId="31">#REF!</definedName>
    <definedName name="Afr" localSheetId="29">#REF!</definedName>
    <definedName name="Afr" localSheetId="53">#REF!</definedName>
    <definedName name="Afr" localSheetId="7">#REF!</definedName>
    <definedName name="Afr" localSheetId="8">#REF!</definedName>
    <definedName name="Afr" localSheetId="6">#REF!</definedName>
    <definedName name="Afr" localSheetId="9">#REF!</definedName>
    <definedName name="Afr">#REF!</definedName>
    <definedName name="AMKeyFig" localSheetId="39">#REF!</definedName>
    <definedName name="AMKeyFig" localSheetId="18">#REF!</definedName>
    <definedName name="AMKeyFig" localSheetId="12">#REF!</definedName>
    <definedName name="AMKeyFig" localSheetId="33">#REF!</definedName>
    <definedName name="AMKeyFig" localSheetId="32">#REF!</definedName>
    <definedName name="AMKeyFig" localSheetId="52">#REF!</definedName>
    <definedName name="AMKeyFig" localSheetId="55">#REF!</definedName>
    <definedName name="AMKeyFig" localSheetId="4">#REF!</definedName>
    <definedName name="AMKeyFig" localSheetId="16">#REF!</definedName>
    <definedName name="AMKeyFig" localSheetId="30">#REF!</definedName>
    <definedName name="AMKeyFig" localSheetId="31">#REF!</definedName>
    <definedName name="AMKeyFig" localSheetId="29">#REF!</definedName>
    <definedName name="AMKeyFig" localSheetId="53">#REF!</definedName>
    <definedName name="AMKeyFig" localSheetId="7">#REF!</definedName>
    <definedName name="AMKeyFig" localSheetId="8">#REF!</definedName>
    <definedName name="AMKeyFig" localSheetId="6">#REF!</definedName>
    <definedName name="AMKeyFig" localSheetId="9">#REF!</definedName>
    <definedName name="AMKeyFig">#REF!</definedName>
    <definedName name="AMKeyFigLife" localSheetId="39">#REF!</definedName>
    <definedName name="AMKeyFigLife" localSheetId="18">#REF!</definedName>
    <definedName name="AMKeyFigLife" localSheetId="12">#REF!</definedName>
    <definedName name="AMKeyFigLife" localSheetId="33">#REF!</definedName>
    <definedName name="AMKeyFigLife" localSheetId="32">#REF!</definedName>
    <definedName name="AMKeyFigLife" localSheetId="52">#REF!</definedName>
    <definedName name="AMKeyFigLife" localSheetId="55">#REF!</definedName>
    <definedName name="AMKeyFigLife" localSheetId="4">#REF!</definedName>
    <definedName name="AMKeyFigLife" localSheetId="16">#REF!</definedName>
    <definedName name="AMKeyFigLife" localSheetId="30">#REF!</definedName>
    <definedName name="AMKeyFigLife" localSheetId="31">#REF!</definedName>
    <definedName name="AMKeyFigLife" localSheetId="29">#REF!</definedName>
    <definedName name="AMKeyFigLife" localSheetId="53">#REF!</definedName>
    <definedName name="AMKeyFigLife" localSheetId="7">#REF!</definedName>
    <definedName name="AMKeyFigLife" localSheetId="8">#REF!</definedName>
    <definedName name="AMKeyFigLife" localSheetId="6">#REF!</definedName>
    <definedName name="AMKeyFigLife" localSheetId="9">#REF!</definedName>
    <definedName name="AMKeyFigLife">#REF!</definedName>
    <definedName name="AMVolume" localSheetId="39">#REF!</definedName>
    <definedName name="AMVolume" localSheetId="18">#REF!</definedName>
    <definedName name="AMVolume" localSheetId="12">#REF!</definedName>
    <definedName name="AMVolume" localSheetId="33">#REF!</definedName>
    <definedName name="AMVolume" localSheetId="32">#REF!</definedName>
    <definedName name="AMVolume" localSheetId="52">#REF!</definedName>
    <definedName name="AMVolume" localSheetId="55">#REF!</definedName>
    <definedName name="AMVolume" localSheetId="4">#REF!</definedName>
    <definedName name="AMVolume" localSheetId="16">#REF!</definedName>
    <definedName name="AMVolume" localSheetId="30">#REF!</definedName>
    <definedName name="AMVolume" localSheetId="31">#REF!</definedName>
    <definedName name="AMVolume" localSheetId="29">#REF!</definedName>
    <definedName name="AMVolume" localSheetId="53">#REF!</definedName>
    <definedName name="AMVolume" localSheetId="7">#REF!</definedName>
    <definedName name="AMVolume" localSheetId="8">#REF!</definedName>
    <definedName name="AMVolume" localSheetId="6">#REF!</definedName>
    <definedName name="AMVolume" localSheetId="9">#REF!</definedName>
    <definedName name="AMVolume">#REF!</definedName>
    <definedName name="as" localSheetId="39" hidden="1">{"5 * utfall + budget",#N/A,FALSE,"T-0298";"5 * bolag",#N/A,FALSE,"T-0298";"Unibank, utfall alla",#N/A,FALSE,"T-0298";#N/A,#N/A,FALSE,"Koncernskulder";#N/A,#N/A,FALSE,"Koncernfakturering"}</definedName>
    <definedName name="as" localSheetId="18" hidden="1">{"5 * utfall + budget",#N/A,FALSE,"T-0298";"5 * bolag",#N/A,FALSE,"T-0298";"Unibank, utfall alla",#N/A,FALSE,"T-0298";#N/A,#N/A,FALSE,"Koncernskulder";#N/A,#N/A,FALSE,"Koncernfakturering"}</definedName>
    <definedName name="as" localSheetId="12" hidden="1">{"5 * utfall + budget",#N/A,FALSE,"T-0298";"5 * bolag",#N/A,FALSE,"T-0298";"Unibank, utfall alla",#N/A,FALSE,"T-0298";#N/A,#N/A,FALSE,"Koncernskulder";#N/A,#N/A,FALSE,"Koncernfakturering"}</definedName>
    <definedName name="as" localSheetId="1" hidden="1">{"5 * utfall + budget",#N/A,FALSE,"T-0298";"5 * bolag",#N/A,FALSE,"T-0298";"Unibank, utfall alla",#N/A,FALSE,"T-0298";#N/A,#N/A,FALSE,"Koncernskulder";#N/A,#N/A,FALSE,"Koncernfakturering"}</definedName>
    <definedName name="as" localSheetId="33" hidden="1">{"5 * utfall + budget",#N/A,FALSE,"T-0298";"5 * bolag",#N/A,FALSE,"T-0298";"Unibank, utfall alla",#N/A,FALSE,"T-0298";#N/A,#N/A,FALSE,"Koncernskulder";#N/A,#N/A,FALSE,"Koncernfakturering"}</definedName>
    <definedName name="as" localSheetId="32" hidden="1">{"5 * utfall + budget",#N/A,FALSE,"T-0298";"5 * bolag",#N/A,FALSE,"T-0298";"Unibank, utfall alla",#N/A,FALSE,"T-0298";#N/A,#N/A,FALSE,"Koncernskulder";#N/A,#N/A,FALSE,"Koncernfakturering"}</definedName>
    <definedName name="as" localSheetId="52" hidden="1">{"5 * utfall + budget",#N/A,FALSE,"T-0298";"5 * bolag",#N/A,FALSE,"T-0298";"Unibank, utfall alla",#N/A,FALSE,"T-0298";#N/A,#N/A,FALSE,"Koncernskulder";#N/A,#N/A,FALSE,"Koncernfakturering"}</definedName>
    <definedName name="as" localSheetId="55" hidden="1">{"5 * utfall + budget",#N/A,FALSE,"T-0298";"5 * bolag",#N/A,FALSE,"T-0298";"Unibank, utfall alla",#N/A,FALSE,"T-0298";#N/A,#N/A,FALSE,"Koncernskulder";#N/A,#N/A,FALSE,"Koncernfakturering"}</definedName>
    <definedName name="as" localSheetId="4" hidden="1">{"5 * utfall + budget",#N/A,FALSE,"T-0298";"5 * bolag",#N/A,FALSE,"T-0298";"Unibank, utfall alla",#N/A,FALSE,"T-0298";#N/A,#N/A,FALSE,"Koncernskulder";#N/A,#N/A,FALSE,"Koncernfakturering"}</definedName>
    <definedName name="as" localSheetId="16" hidden="1">{"5 * utfall + budget",#N/A,FALSE,"T-0298";"5 * bolag",#N/A,FALSE,"T-0298";"Unibank, utfall alla",#N/A,FALSE,"T-0298";#N/A,#N/A,FALSE,"Koncernskulder";#N/A,#N/A,FALSE,"Koncernfakturering"}</definedName>
    <definedName name="as" localSheetId="30" hidden="1">{"5 * utfall + budget",#N/A,FALSE,"T-0298";"5 * bolag",#N/A,FALSE,"T-0298";"Unibank, utfall alla",#N/A,FALSE,"T-0298";#N/A,#N/A,FALSE,"Koncernskulder";#N/A,#N/A,FALSE,"Koncernfakturering"}</definedName>
    <definedName name="as" localSheetId="31" hidden="1">{"5 * utfall + budget",#N/A,FALSE,"T-0298";"5 * bolag",#N/A,FALSE,"T-0298";"Unibank, utfall alla",#N/A,FALSE,"T-0298";#N/A,#N/A,FALSE,"Koncernskulder";#N/A,#N/A,FALSE,"Koncernfakturering"}</definedName>
    <definedName name="as" localSheetId="29" hidden="1">{"5 * utfall + budget",#N/A,FALSE,"T-0298";"5 * bolag",#N/A,FALSE,"T-0298";"Unibank, utfall alla",#N/A,FALSE,"T-0298";#N/A,#N/A,FALSE,"Koncernskulder";#N/A,#N/A,FALSE,"Koncernfakturering"}</definedName>
    <definedName name="as" localSheetId="53" hidden="1">{"5 * utfall + budget",#N/A,FALSE,"T-0298";"5 * bolag",#N/A,FALSE,"T-0298";"Unibank, utfall alla",#N/A,FALSE,"T-0298";#N/A,#N/A,FALSE,"Koncernskulder";#N/A,#N/A,FALSE,"Koncernfakturering"}</definedName>
    <definedName name="as" localSheetId="7" hidden="1">{"5 * utfall + budget",#N/A,FALSE,"T-0298";"5 * bolag",#N/A,FALSE,"T-0298";"Unibank, utfall alla",#N/A,FALSE,"T-0298";#N/A,#N/A,FALSE,"Koncernskulder";#N/A,#N/A,FALSE,"Koncernfakturering"}</definedName>
    <definedName name="as" localSheetId="8"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40" hidden="1">{"5 * utfall + budget",#N/A,FALSE,"T-0298";"5 * bolag",#N/A,FALSE,"T-0298";"Unibank, utfall alla",#N/A,FALSE,"T-0298";#N/A,#N/A,FALSE,"Koncernskulder";#N/A,#N/A,FALSE,"Koncernfakturering"}</definedName>
    <definedName name="as" localSheetId="9" hidden="1">{"5 * utfall + budget",#N/A,FALSE,"T-0298";"5 * bolag",#N/A,FALSE,"T-0298";"Unibank, utfall alla",#N/A,FALSE,"T-0298";#N/A,#N/A,FALSE,"Koncernskulder";#N/A,#N/A,FALSE,"Koncernfakturering"}</definedName>
    <definedName name="as" localSheetId="38"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39">#REF!</definedName>
    <definedName name="asset" localSheetId="18">#REF!</definedName>
    <definedName name="asset" localSheetId="12">#REF!</definedName>
    <definedName name="asset" localSheetId="33">#REF!</definedName>
    <definedName name="asset" localSheetId="32">#REF!</definedName>
    <definedName name="asset" localSheetId="52">#REF!</definedName>
    <definedName name="asset" localSheetId="55">#REF!</definedName>
    <definedName name="asset" localSheetId="4">#REF!</definedName>
    <definedName name="asset" localSheetId="16">#REF!</definedName>
    <definedName name="asset" localSheetId="30">#REF!</definedName>
    <definedName name="asset" localSheetId="31">#REF!</definedName>
    <definedName name="asset" localSheetId="29">#REF!</definedName>
    <definedName name="asset" localSheetId="53">#REF!</definedName>
    <definedName name="asset" localSheetId="7">#REF!</definedName>
    <definedName name="asset" localSheetId="8">#REF!</definedName>
    <definedName name="asset" localSheetId="6">#REF!</definedName>
    <definedName name="asset" localSheetId="9">#REF!</definedName>
    <definedName name="asset">#REF!</definedName>
    <definedName name="asset1" localSheetId="39">#REF!</definedName>
    <definedName name="asset1" localSheetId="18">#REF!</definedName>
    <definedName name="asset1" localSheetId="12">#REF!</definedName>
    <definedName name="asset1" localSheetId="33">#REF!</definedName>
    <definedName name="asset1" localSheetId="32">#REF!</definedName>
    <definedName name="asset1" localSheetId="52">#REF!</definedName>
    <definedName name="asset1" localSheetId="55">#REF!</definedName>
    <definedName name="asset1" localSheetId="4">#REF!</definedName>
    <definedName name="asset1" localSheetId="16">#REF!</definedName>
    <definedName name="asset1" localSheetId="30">#REF!</definedName>
    <definedName name="asset1" localSheetId="31">#REF!</definedName>
    <definedName name="asset1" localSheetId="29">#REF!</definedName>
    <definedName name="asset1" localSheetId="53">#REF!</definedName>
    <definedName name="asset1" localSheetId="7">#REF!</definedName>
    <definedName name="asset1" localSheetId="8">#REF!</definedName>
    <definedName name="asset1" localSheetId="6">#REF!</definedName>
    <definedName name="asset1" localSheetId="9">#REF!</definedName>
    <definedName name="asset1">#REF!</definedName>
    <definedName name="aum" localSheetId="39">#REF!</definedName>
    <definedName name="aum" localSheetId="18">#REF!</definedName>
    <definedName name="aum" localSheetId="12">#REF!</definedName>
    <definedName name="aum" localSheetId="33">#REF!</definedName>
    <definedName name="aum" localSheetId="32">#REF!</definedName>
    <definedName name="aum" localSheetId="52">#REF!</definedName>
    <definedName name="aum" localSheetId="55">#REF!</definedName>
    <definedName name="aum" localSheetId="4">#REF!</definedName>
    <definedName name="aum" localSheetId="16">#REF!</definedName>
    <definedName name="aum" localSheetId="30">#REF!</definedName>
    <definedName name="aum" localSheetId="31">#REF!</definedName>
    <definedName name="aum" localSheetId="29">#REF!</definedName>
    <definedName name="aum" localSheetId="53">#REF!</definedName>
    <definedName name="aum" localSheetId="7">#REF!</definedName>
    <definedName name="aum" localSheetId="8">#REF!</definedName>
    <definedName name="aum" localSheetId="6">#REF!</definedName>
    <definedName name="aum" localSheetId="9">#REF!</definedName>
    <definedName name="aum">#REF!</definedName>
    <definedName name="AUMs" localSheetId="39">#REF!</definedName>
    <definedName name="AUMs" localSheetId="18">#REF!</definedName>
    <definedName name="AUMs" localSheetId="12">#REF!</definedName>
    <definedName name="AUMs" localSheetId="33">#REF!</definedName>
    <definedName name="AUMs" localSheetId="32">#REF!</definedName>
    <definedName name="AUMs" localSheetId="52">#REF!</definedName>
    <definedName name="AUMs" localSheetId="55">#REF!</definedName>
    <definedName name="AUMs" localSheetId="4">#REF!</definedName>
    <definedName name="AUMs" localSheetId="16">#REF!</definedName>
    <definedName name="AUMs" localSheetId="30">#REF!</definedName>
    <definedName name="AUMs" localSheetId="31">#REF!</definedName>
    <definedName name="AUMs" localSheetId="29">#REF!</definedName>
    <definedName name="AUMs" localSheetId="53">#REF!</definedName>
    <definedName name="AUMs" localSheetId="7">#REF!</definedName>
    <definedName name="AUMs" localSheetId="8">#REF!</definedName>
    <definedName name="AUMs" localSheetId="6">#REF!</definedName>
    <definedName name="AUMs" localSheetId="9">#REF!</definedName>
    <definedName name="AUMs">#REF!</definedName>
    <definedName name="balance" localSheetId="39">#REF!</definedName>
    <definedName name="balance" localSheetId="18">#REF!</definedName>
    <definedName name="balance" localSheetId="12">#REF!</definedName>
    <definedName name="balance" localSheetId="33">#REF!</definedName>
    <definedName name="balance" localSheetId="32">#REF!</definedName>
    <definedName name="balance" localSheetId="52">#REF!</definedName>
    <definedName name="balance" localSheetId="55">#REF!</definedName>
    <definedName name="balance" localSheetId="4">#REF!</definedName>
    <definedName name="balance" localSheetId="16">#REF!</definedName>
    <definedName name="balance" localSheetId="30">#REF!</definedName>
    <definedName name="balance" localSheetId="31">#REF!</definedName>
    <definedName name="balance" localSheetId="29">#REF!</definedName>
    <definedName name="balance" localSheetId="53">#REF!</definedName>
    <definedName name="balance" localSheetId="7">#REF!</definedName>
    <definedName name="balance" localSheetId="8">#REF!</definedName>
    <definedName name="balance" localSheetId="6">#REF!</definedName>
    <definedName name="balance" localSheetId="9">#REF!</definedName>
    <definedName name="balance">#REF!</definedName>
    <definedName name="Balance_sheet__end_of_period" localSheetId="39">#REF!</definedName>
    <definedName name="Balance_sheet__end_of_period" localSheetId="18">#REF!</definedName>
    <definedName name="Balance_sheet__end_of_period" localSheetId="12">#REF!</definedName>
    <definedName name="Balance_sheet__end_of_period" localSheetId="33">#REF!</definedName>
    <definedName name="Balance_sheet__end_of_period" localSheetId="32">#REF!</definedName>
    <definedName name="Balance_sheet__end_of_period" localSheetId="52">#REF!</definedName>
    <definedName name="Balance_sheet__end_of_period" localSheetId="55">#REF!</definedName>
    <definedName name="Balance_sheet__end_of_period" localSheetId="4">#REF!</definedName>
    <definedName name="Balance_sheet__end_of_period" localSheetId="16">#REF!</definedName>
    <definedName name="Balance_sheet__end_of_period" localSheetId="30">#REF!</definedName>
    <definedName name="Balance_sheet__end_of_period" localSheetId="31">#REF!</definedName>
    <definedName name="Balance_sheet__end_of_period" localSheetId="29">#REF!</definedName>
    <definedName name="Balance_sheet__end_of_period" localSheetId="53">#REF!</definedName>
    <definedName name="Balance_sheet__end_of_period" localSheetId="7">#REF!</definedName>
    <definedName name="Balance_sheet__end_of_period" localSheetId="8">#REF!</definedName>
    <definedName name="Balance_sheet__end_of_period" localSheetId="6">#REF!</definedName>
    <definedName name="Balance_sheet__end_of_period" localSheetId="9">#REF!</definedName>
    <definedName name="Balance_sheet__end_of_period">#REF!</definedName>
    <definedName name="balancesheet" localSheetId="39">#REF!</definedName>
    <definedName name="balancesheet" localSheetId="18">#REF!</definedName>
    <definedName name="balancesheet" localSheetId="12">#REF!</definedName>
    <definedName name="balancesheet" localSheetId="33">#REF!</definedName>
    <definedName name="balancesheet" localSheetId="32">#REF!</definedName>
    <definedName name="balancesheet" localSheetId="52">#REF!</definedName>
    <definedName name="balancesheet" localSheetId="55">#REF!</definedName>
    <definedName name="balancesheet" localSheetId="4">#REF!</definedName>
    <definedName name="balancesheet" localSheetId="16">#REF!</definedName>
    <definedName name="balancesheet" localSheetId="30">#REF!</definedName>
    <definedName name="balancesheet" localSheetId="31">#REF!</definedName>
    <definedName name="balancesheet" localSheetId="29">#REF!</definedName>
    <definedName name="balancesheet" localSheetId="53">#REF!</definedName>
    <definedName name="balancesheet" localSheetId="7">#REF!</definedName>
    <definedName name="balancesheet" localSheetId="8">#REF!</definedName>
    <definedName name="balancesheet" localSheetId="6">#REF!</definedName>
    <definedName name="balancesheet" localSheetId="9">#REF!</definedName>
    <definedName name="balancesheet">#REF!</definedName>
    <definedName name="bankBaltics" localSheetId="39">#REF!</definedName>
    <definedName name="bankBaltics" localSheetId="18">#REF!</definedName>
    <definedName name="bankBaltics" localSheetId="12">#REF!</definedName>
    <definedName name="bankBaltics" localSheetId="33">#REF!</definedName>
    <definedName name="bankBaltics" localSheetId="32">#REF!</definedName>
    <definedName name="bankBaltics" localSheetId="52">#REF!</definedName>
    <definedName name="bankBaltics" localSheetId="55">#REF!</definedName>
    <definedName name="bankBaltics" localSheetId="4">#REF!</definedName>
    <definedName name="bankBaltics" localSheetId="16">#REF!</definedName>
    <definedName name="bankBaltics" localSheetId="30">#REF!</definedName>
    <definedName name="bankBaltics" localSheetId="31">#REF!</definedName>
    <definedName name="bankBaltics" localSheetId="29">#REF!</definedName>
    <definedName name="bankBaltics" localSheetId="53">#REF!</definedName>
    <definedName name="bankBaltics" localSheetId="7">#REF!</definedName>
    <definedName name="bankBaltics" localSheetId="8">#REF!</definedName>
    <definedName name="bankBaltics" localSheetId="6">#REF!</definedName>
    <definedName name="bankBaltics" localSheetId="9">#REF!</definedName>
    <definedName name="bankBaltics">#REF!</definedName>
    <definedName name="bankingRussia" localSheetId="39">#REF!</definedName>
    <definedName name="bankingRussia" localSheetId="18">#REF!</definedName>
    <definedName name="bankingRussia" localSheetId="12">#REF!</definedName>
    <definedName name="bankingRussia" localSheetId="33">#REF!</definedName>
    <definedName name="bankingRussia" localSheetId="32">#REF!</definedName>
    <definedName name="bankingRussia" localSheetId="52">#REF!</definedName>
    <definedName name="bankingRussia" localSheetId="55">#REF!</definedName>
    <definedName name="bankingRussia" localSheetId="4">#REF!</definedName>
    <definedName name="bankingRussia" localSheetId="16">#REF!</definedName>
    <definedName name="bankingRussia" localSheetId="30">#REF!</definedName>
    <definedName name="bankingRussia" localSheetId="31">#REF!</definedName>
    <definedName name="bankingRussia" localSheetId="29">#REF!</definedName>
    <definedName name="bankingRussia" localSheetId="53">#REF!</definedName>
    <definedName name="bankingRussia" localSheetId="7">#REF!</definedName>
    <definedName name="bankingRussia" localSheetId="8">#REF!</definedName>
    <definedName name="bankingRussia" localSheetId="6">#REF!</definedName>
    <definedName name="bankingRussia" localSheetId="9">#REF!</definedName>
    <definedName name="bankingRussia">#REF!</definedName>
    <definedName name="bankPoland" localSheetId="39">#REF!</definedName>
    <definedName name="bankPoland" localSheetId="18">#REF!</definedName>
    <definedName name="bankPoland" localSheetId="12">#REF!</definedName>
    <definedName name="bankPoland" localSheetId="33">#REF!</definedName>
    <definedName name="bankPoland" localSheetId="32">#REF!</definedName>
    <definedName name="bankPoland" localSheetId="52">#REF!</definedName>
    <definedName name="bankPoland" localSheetId="55">#REF!</definedName>
    <definedName name="bankPoland" localSheetId="4">#REF!</definedName>
    <definedName name="bankPoland" localSheetId="16">#REF!</definedName>
    <definedName name="bankPoland" localSheetId="30">#REF!</definedName>
    <definedName name="bankPoland" localSheetId="31">#REF!</definedName>
    <definedName name="bankPoland" localSheetId="29">#REF!</definedName>
    <definedName name="bankPoland" localSheetId="53">#REF!</definedName>
    <definedName name="bankPoland" localSheetId="7">#REF!</definedName>
    <definedName name="bankPoland" localSheetId="8">#REF!</definedName>
    <definedName name="bankPoland" localSheetId="6">#REF!</definedName>
    <definedName name="bankPoland" localSheetId="9">#REF!</definedName>
    <definedName name="bankPoland">#REF!</definedName>
    <definedName name="BAtable" localSheetId="39">#REF!</definedName>
    <definedName name="BAtable" localSheetId="18">#REF!</definedName>
    <definedName name="BAtable" localSheetId="12">#REF!</definedName>
    <definedName name="BAtable" localSheetId="33">#REF!</definedName>
    <definedName name="BAtable" localSheetId="32">#REF!</definedName>
    <definedName name="BAtable" localSheetId="52">#REF!</definedName>
    <definedName name="BAtable" localSheetId="55">#REF!</definedName>
    <definedName name="BAtable" localSheetId="4">#REF!</definedName>
    <definedName name="BAtable" localSheetId="16">#REF!</definedName>
    <definedName name="BAtable" localSheetId="30">#REF!</definedName>
    <definedName name="BAtable" localSheetId="31">#REF!</definedName>
    <definedName name="BAtable" localSheetId="29">#REF!</definedName>
    <definedName name="BAtable" localSheetId="53">#REF!</definedName>
    <definedName name="BAtable" localSheetId="7">#REF!</definedName>
    <definedName name="BAtable" localSheetId="8">#REF!</definedName>
    <definedName name="BAtable" localSheetId="6">#REF!</definedName>
    <definedName name="BAtable" localSheetId="9">#REF!</definedName>
    <definedName name="BAtable">#REF!</definedName>
    <definedName name="BB" localSheetId="39">[12]Försäkringar!$AD$2</definedName>
    <definedName name="BB" localSheetId="33">[12]Försäkringar!$AD$2</definedName>
    <definedName name="BB" localSheetId="52">[12]Försäkringar!$AD$2</definedName>
    <definedName name="BB" localSheetId="55">[13]Försäkringar!$AD$2</definedName>
    <definedName name="BB" localSheetId="30">[12]Försäkringar!$AD$2</definedName>
    <definedName name="BB" localSheetId="31">[12]Försäkringar!$AD$2</definedName>
    <definedName name="BB" localSheetId="29">[12]Försäkringar!$AD$2</definedName>
    <definedName name="BB" localSheetId="53">[14]Försäkringar!$AD$2</definedName>
    <definedName name="BB" localSheetId="7">[15]Försäkringar!$AD$2</definedName>
    <definedName name="BB" localSheetId="8">[15]Försäkringar!$AD$2</definedName>
    <definedName name="BB" localSheetId="6">[15]Försäkringar!$AD$2</definedName>
    <definedName name="BB">[16]Försäkringar!$AD$2</definedName>
    <definedName name="Bol" localSheetId="39">'[12]Konto koncern'!$A$6:$A$337</definedName>
    <definedName name="Bol" localSheetId="33">'[12]Konto koncern'!$A$6:$A$337</definedName>
    <definedName name="Bol" localSheetId="52">'[12]Konto koncern'!$A$6:$A$337</definedName>
    <definedName name="Bol" localSheetId="55">'[13]Konto koncern'!$A$6:$A$337</definedName>
    <definedName name="Bol" localSheetId="30">'[12]Konto koncern'!$A$6:$A$337</definedName>
    <definedName name="Bol" localSheetId="31">'[12]Konto koncern'!$A$6:$A$337</definedName>
    <definedName name="Bol" localSheetId="29">'[12]Konto koncern'!$A$6:$A$337</definedName>
    <definedName name="Bol" localSheetId="53">'[14]Konto koncern'!$A$6:$A$337</definedName>
    <definedName name="Bol" localSheetId="7">'[15]Konto koncern'!$A$6:$A$337</definedName>
    <definedName name="Bol" localSheetId="8">'[15]Konto koncern'!$A$6:$A$337</definedName>
    <definedName name="Bol" localSheetId="6">'[15]Konto koncern'!$A$6:$A$337</definedName>
    <definedName name="Bol">'[16]Konto koncern'!$A$6:$A$337</definedName>
    <definedName name="BPS" localSheetId="39">OFFSET([17]Chart!$Z$11,1,0,COUNTA([17]Chart!$Z$11:$Z$38)-1,1)</definedName>
    <definedName name="BPS" localSheetId="33">OFFSET([18]Chart!$Z$11,1,0,COUNTA([18]Chart!$Z$11:$Z$38)-1,1)</definedName>
    <definedName name="BPS" localSheetId="52">OFFSET([17]Chart!$Z$11,1,0,COUNTA([17]Chart!$Z$11:$Z$38)-1,1)</definedName>
    <definedName name="BPS" localSheetId="55">OFFSET([19]Chart!$Z$11,1,0,COUNTA([19]Chart!$Z$11:$Z$38)-1,1)</definedName>
    <definedName name="BPS" localSheetId="30">OFFSET([18]Chart!$Z$11,1,0,COUNTA([18]Chart!$Z$11:$Z$38)-1,1)</definedName>
    <definedName name="BPS" localSheetId="31">OFFSET([18]Chart!$Z$11,1,0,COUNTA([18]Chart!$Z$11:$Z$38)-1,1)</definedName>
    <definedName name="BPS" localSheetId="29">OFFSET([18]Chart!$Z$11,1,0,COUNTA([18]Chart!$Z$11:$Z$38)-1,1)</definedName>
    <definedName name="BPS" localSheetId="53">OFFSET([18]Chart!$Z$11,1,0,COUNTA([18]Chart!$Z$11:$Z$38)-1,1)</definedName>
    <definedName name="BPS" localSheetId="7">OFFSET([20]Chart!$Z$11,1,0,COUNTA([20]Chart!$Z$11:$Z$38)-1,1)</definedName>
    <definedName name="BPS" localSheetId="8">OFFSET([20]Chart!$Z$11,1,0,COUNTA([20]Chart!$Z$11:$Z$38)-1,1)</definedName>
    <definedName name="BPS" localSheetId="6">OFFSET([20]Chart!$Z$11,1,0,COUNTA([20]Chart!$Z$11:$Z$38)-1,1)</definedName>
    <definedName name="BPS">OFFSET([21]Chart!$Z$11,1,0,COUNTA([21]Chart!$Z$11:$Z$38)-1,1)</definedName>
    <definedName name="BPSVerticalchart" localSheetId="39">IF([17]Chart!$AG$16=1,OFFSET([17]Chart!$Z$11,1,0,COUNTA([17]Chart!$Z$11:$Z$33)-1,1),IF([17]Chart!$AG$16=2,OFFSET([17]Chart!$Z$11,1,0,COUNTA([17]Chart!$Z$11:$Z$38)-1,1),IF([17]Chart!$AG$16=3,OFFSET([17]Chart!$Z$11,1,0,COUNTA([17]Chart!$Z$11:$Z$21)-1,1),IF([17]Chart!$AG$16=4,OFFSET([17]Chart!$Z$11,1,0,COUNTA([17]Chart!$Z$11:$Z$28)-1,1)))))</definedName>
    <definedName name="BPSVerticalchart" localSheetId="33">IF([18]Chart!$AG$16=1,OFFSET([18]Chart!$Z$11,1,0,COUNTA([18]Chart!$Z$11:$Z$33)-1,1),IF([18]Chart!$AG$16=2,OFFSET([18]Chart!$Z$11,1,0,COUNTA([18]Chart!$Z$11:$Z$38)-1,1),IF([18]Chart!$AG$16=3,OFFSET([18]Chart!$Z$11,1,0,COUNTA([18]Chart!$Z$11:$Z$21)-1,1),IF([18]Chart!$AG$16=4,OFFSET([18]Chart!$Z$11,1,0,COUNTA([18]Chart!$Z$11:$Z$28)-1,1)))))</definedName>
    <definedName name="BPSVerticalchart" localSheetId="52">IF([17]Chart!$AG$16=1,OFFSET([17]Chart!$Z$11,1,0,COUNTA([17]Chart!$Z$11:$Z$33)-1,1),IF([17]Chart!$AG$16=2,OFFSET([17]Chart!$Z$11,1,0,COUNTA([17]Chart!$Z$11:$Z$38)-1,1),IF([17]Chart!$AG$16=3,OFFSET([17]Chart!$Z$11,1,0,COUNTA([17]Chart!$Z$11:$Z$21)-1,1),IF([17]Chart!$AG$16=4,OFFSET([17]Chart!$Z$11,1,0,COUNTA([17]Chart!$Z$11:$Z$28)-1,1)))))</definedName>
    <definedName name="BPSVerticalchart" localSheetId="55">IF([19]Chart!$AG$16=1,OFFSET([19]Chart!$Z$11,1,0,COUNTA([19]Chart!$Z$11:$Z$33)-1,1),IF([19]Chart!$AG$16=2,OFFSET([19]Chart!$Z$11,1,0,COUNTA([19]Chart!$Z$11:$Z$38)-1,1),IF([19]Chart!$AG$16=3,OFFSET([19]Chart!$Z$11,1,0,COUNTA([19]Chart!$Z$11:$Z$21)-1,1),IF([19]Chart!$AG$16=4,OFFSET([19]Chart!$Z$11,1,0,COUNTA([19]Chart!$Z$11:$Z$28)-1,1)))))</definedName>
    <definedName name="BPSVerticalchart" localSheetId="30">IF([18]Chart!$AG$16=1,OFFSET([18]Chart!$Z$11,1,0,COUNTA([18]Chart!$Z$11:$Z$33)-1,1),IF([18]Chart!$AG$16=2,OFFSET([18]Chart!$Z$11,1,0,COUNTA([18]Chart!$Z$11:$Z$38)-1,1),IF([18]Chart!$AG$16=3,OFFSET([18]Chart!$Z$11,1,0,COUNTA([18]Chart!$Z$11:$Z$21)-1,1),IF([18]Chart!$AG$16=4,OFFSET([18]Chart!$Z$11,1,0,COUNTA([18]Chart!$Z$11:$Z$28)-1,1)))))</definedName>
    <definedName name="BPSVerticalchart" localSheetId="31">IF([18]Chart!$AG$16=1,OFFSET([18]Chart!$Z$11,1,0,COUNTA([18]Chart!$Z$11:$Z$33)-1,1),IF([18]Chart!$AG$16=2,OFFSET([18]Chart!$Z$11,1,0,COUNTA([18]Chart!$Z$11:$Z$38)-1,1),IF([18]Chart!$AG$16=3,OFFSET([18]Chart!$Z$11,1,0,COUNTA([18]Chart!$Z$11:$Z$21)-1,1),IF([18]Chart!$AG$16=4,OFFSET([18]Chart!$Z$11,1,0,COUNTA([18]Chart!$Z$11:$Z$28)-1,1)))))</definedName>
    <definedName name="BPSVerticalchart" localSheetId="29">IF([18]Chart!$AG$16=1,OFFSET([18]Chart!$Z$11,1,0,COUNTA([18]Chart!$Z$11:$Z$33)-1,1),IF([18]Chart!$AG$16=2,OFFSET([18]Chart!$Z$11,1,0,COUNTA([18]Chart!$Z$11:$Z$38)-1,1),IF([18]Chart!$AG$16=3,OFFSET([18]Chart!$Z$11,1,0,COUNTA([18]Chart!$Z$11:$Z$21)-1,1),IF([18]Chart!$AG$16=4,OFFSET([18]Chart!$Z$11,1,0,COUNTA([18]Chart!$Z$11:$Z$28)-1,1)))))</definedName>
    <definedName name="BPSVerticalchart" localSheetId="53">IF([18]Chart!$AG$16=1,OFFSET([18]Chart!$Z$11,1,0,COUNTA([18]Chart!$Z$11:$Z$33)-1,1),IF([18]Chart!$AG$16=2,OFFSET([18]Chart!$Z$11,1,0,COUNTA([18]Chart!$Z$11:$Z$38)-1,1),IF([18]Chart!$AG$16=3,OFFSET([18]Chart!$Z$11,1,0,COUNTA([18]Chart!$Z$11:$Z$21)-1,1),IF([18]Chart!$AG$16=4,OFFSET([18]Chart!$Z$11,1,0,COUNTA([18]Chart!$Z$11:$Z$28)-1,1)))))</definedName>
    <definedName name="BPSVerticalchart" localSheetId="7">IF([20]Chart!$AG$16=1,OFFSET([20]Chart!$Z$11,1,0,COUNTA([20]Chart!$Z$11:$Z$33)-1,1),IF([20]Chart!$AG$16=2,OFFSET([20]Chart!$Z$11,1,0,COUNTA([20]Chart!$Z$11:$Z$38)-1,1),IF([20]Chart!$AG$16=3,OFFSET([20]Chart!$Z$11,1,0,COUNTA([20]Chart!$Z$11:$Z$21)-1,1),IF([20]Chart!$AG$16=4,OFFSET([20]Chart!$Z$11,1,0,COUNTA([20]Chart!$Z$11:$Z$28)-1,1)))))</definedName>
    <definedName name="BPSVerticalchart" localSheetId="8">IF([20]Chart!$AG$16=1,OFFSET([20]Chart!$Z$11,1,0,COUNTA([20]Chart!$Z$11:$Z$33)-1,1),IF([20]Chart!$AG$16=2,OFFSET([20]Chart!$Z$11,1,0,COUNTA([20]Chart!$Z$11:$Z$38)-1,1),IF([20]Chart!$AG$16=3,OFFSET([20]Chart!$Z$11,1,0,COUNTA([20]Chart!$Z$11:$Z$21)-1,1),IF([20]Chart!$AG$16=4,OFFSET([20]Chart!$Z$11,1,0,COUNTA([20]Chart!$Z$11:$Z$28)-1,1)))))</definedName>
    <definedName name="BPSVerticalchart" localSheetId="6">IF([20]Chart!$AG$16=1,OFFSET([20]Chart!$Z$11,1,0,COUNTA([20]Chart!$Z$11:$Z$33)-1,1),IF([20]Chart!$AG$16=2,OFFSET([20]Chart!$Z$11,1,0,COUNTA([20]Chart!$Z$11:$Z$38)-1,1),IF([20]Chart!$AG$16=3,OFFSET([20]Chart!$Z$11,1,0,COUNTA([20]Chart!$Z$11:$Z$21)-1,1),IF([20]Chart!$AG$16=4,OFFSET([20]Chart!$Z$11,1,0,COUNTA([20]Chart!$Z$11:$Z$28)-1,1)))))</definedName>
    <definedName name="BPSVerticalchart">IF([21]Chart!$AG$16=1,OFFSET([21]Chart!$Z$11,1,0,COUNTA([21]Chart!$Z$11:$Z$33)-1,1),IF([21]Chart!$AG$16=2,OFFSET([21]Chart!$Z$11,1,0,COUNTA([21]Chart!$Z$11:$Z$38)-1,1),IF([21]Chart!$AG$16=3,OFFSET([21]Chart!$Z$11,1,0,COUNTA([21]Chart!$Z$11:$Z$21)-1,1),IF([21]Chart!$AG$16=4,OFFSET([21]Chart!$Z$11,1,0,COUNTA([21]Chart!$Z$11:$Z$28)-1,1)))))</definedName>
    <definedName name="business" localSheetId="39">#REF!</definedName>
    <definedName name="business" localSheetId="18">#REF!</definedName>
    <definedName name="business" localSheetId="12">#REF!</definedName>
    <definedName name="business" localSheetId="33">#REF!</definedName>
    <definedName name="business" localSheetId="32">#REF!</definedName>
    <definedName name="business" localSheetId="52">#REF!</definedName>
    <definedName name="business" localSheetId="55">#REF!</definedName>
    <definedName name="business" localSheetId="4">#REF!</definedName>
    <definedName name="business" localSheetId="16">#REF!</definedName>
    <definedName name="business" localSheetId="30">#REF!</definedName>
    <definedName name="business" localSheetId="31">#REF!</definedName>
    <definedName name="business" localSheetId="29">#REF!</definedName>
    <definedName name="business" localSheetId="53">#REF!</definedName>
    <definedName name="business" localSheetId="7">#REF!</definedName>
    <definedName name="business" localSheetId="8">#REF!</definedName>
    <definedName name="business" localSheetId="6">#REF!</definedName>
    <definedName name="business" localSheetId="9">#REF!</definedName>
    <definedName name="business">#REF!</definedName>
    <definedName name="cap.adequacy" localSheetId="39">#REF!</definedName>
    <definedName name="cap.adequacy" localSheetId="18">#REF!</definedName>
    <definedName name="cap.adequacy" localSheetId="12">#REF!</definedName>
    <definedName name="cap.adequacy" localSheetId="33">#REF!</definedName>
    <definedName name="cap.adequacy" localSheetId="32">#REF!</definedName>
    <definedName name="cap.adequacy" localSheetId="52">#REF!</definedName>
    <definedName name="cap.adequacy" localSheetId="55">#REF!</definedName>
    <definedName name="cap.adequacy" localSheetId="4">#REF!</definedName>
    <definedName name="cap.adequacy" localSheetId="16">#REF!</definedName>
    <definedName name="cap.adequacy" localSheetId="30">#REF!</definedName>
    <definedName name="cap.adequacy" localSheetId="31">#REF!</definedName>
    <definedName name="cap.adequacy" localSheetId="29">#REF!</definedName>
    <definedName name="cap.adequacy" localSheetId="53">#REF!</definedName>
    <definedName name="cap.adequacy" localSheetId="7">#REF!</definedName>
    <definedName name="cap.adequacy" localSheetId="8">#REF!</definedName>
    <definedName name="cap.adequacy" localSheetId="6">#REF!</definedName>
    <definedName name="cap.adequacy" localSheetId="9">#REF!</definedName>
    <definedName name="cap.adequacy">#REF!</definedName>
    <definedName name="Capital_adequacy" localSheetId="39">#REF!</definedName>
    <definedName name="Capital_adequacy" localSheetId="18">#REF!</definedName>
    <definedName name="Capital_adequacy" localSheetId="12">#REF!</definedName>
    <definedName name="Capital_adequacy" localSheetId="33">#REF!</definedName>
    <definedName name="Capital_adequacy" localSheetId="32">#REF!</definedName>
    <definedName name="Capital_adequacy" localSheetId="52">#REF!</definedName>
    <definedName name="Capital_adequacy" localSheetId="55">#REF!</definedName>
    <definedName name="Capital_adequacy" localSheetId="4">#REF!</definedName>
    <definedName name="Capital_adequacy" localSheetId="16">#REF!</definedName>
    <definedName name="Capital_adequacy" localSheetId="30">#REF!</definedName>
    <definedName name="Capital_adequacy" localSheetId="31">#REF!</definedName>
    <definedName name="Capital_adequacy" localSheetId="29">#REF!</definedName>
    <definedName name="Capital_adequacy" localSheetId="53">#REF!</definedName>
    <definedName name="Capital_adequacy" localSheetId="7">#REF!</definedName>
    <definedName name="Capital_adequacy" localSheetId="8">#REF!</definedName>
    <definedName name="Capital_adequacy" localSheetId="6">#REF!</definedName>
    <definedName name="Capital_adequacy" localSheetId="9">#REF!</definedName>
    <definedName name="Capital_adequacy">#REF!</definedName>
    <definedName name="Carol" localSheetId="18">#REF!</definedName>
    <definedName name="Carol" localSheetId="12">#REF!</definedName>
    <definedName name="Carol" localSheetId="52">#REF!</definedName>
    <definedName name="Carol" localSheetId="55">#REF!</definedName>
    <definedName name="Carol" localSheetId="4">#REF!</definedName>
    <definedName name="Carol" localSheetId="16">#REF!</definedName>
    <definedName name="Carol" localSheetId="30">#REF!</definedName>
    <definedName name="Carol" localSheetId="31">#REF!</definedName>
    <definedName name="Carol" localSheetId="29">#REF!</definedName>
    <definedName name="Carol" localSheetId="53">#REF!</definedName>
    <definedName name="Carol" localSheetId="7">#REF!</definedName>
    <definedName name="Carol" localSheetId="8">#REF!</definedName>
    <definedName name="Carol" localSheetId="6">#REF!</definedName>
    <definedName name="Carol" localSheetId="9">#REF!</definedName>
    <definedName name="Carol">#REF!</definedName>
    <definedName name="cashflow" localSheetId="39">#REF!</definedName>
    <definedName name="cashflow" localSheetId="18">#REF!</definedName>
    <definedName name="cashflow" localSheetId="12">#REF!</definedName>
    <definedName name="cashflow" localSheetId="33">#REF!</definedName>
    <definedName name="cashflow" localSheetId="32">#REF!</definedName>
    <definedName name="cashflow" localSheetId="52">#REF!</definedName>
    <definedName name="cashflow" localSheetId="55">#REF!</definedName>
    <definedName name="cashflow" localSheetId="4">#REF!</definedName>
    <definedName name="cashflow" localSheetId="16">#REF!</definedName>
    <definedName name="cashflow" localSheetId="30">#REF!</definedName>
    <definedName name="cashflow" localSheetId="31">#REF!</definedName>
    <definedName name="cashflow" localSheetId="29">#REF!</definedName>
    <definedName name="cashflow" localSheetId="53">#REF!</definedName>
    <definedName name="cashflow" localSheetId="7">#REF!</definedName>
    <definedName name="cashflow" localSheetId="8">#REF!</definedName>
    <definedName name="cashflow" localSheetId="6">#REF!</definedName>
    <definedName name="cashflow" localSheetId="9">#REF!</definedName>
    <definedName name="cashflow">#REF!</definedName>
    <definedName name="CIBKeyFig" localSheetId="39">#REF!</definedName>
    <definedName name="CIBKeyFig" localSheetId="18">#REF!</definedName>
    <definedName name="CIBKeyFig" localSheetId="12">#REF!</definedName>
    <definedName name="CIBKeyFig" localSheetId="33">#REF!</definedName>
    <definedName name="CIBKeyFig" localSheetId="32">#REF!</definedName>
    <definedName name="CIBKeyFig" localSheetId="52">#REF!</definedName>
    <definedName name="CIBKeyFig" localSheetId="55">#REF!</definedName>
    <definedName name="CIBKeyFig" localSheetId="4">#REF!</definedName>
    <definedName name="CIBKeyFig" localSheetId="16">#REF!</definedName>
    <definedName name="CIBKeyFig" localSheetId="30">#REF!</definedName>
    <definedName name="CIBKeyFig" localSheetId="31">#REF!</definedName>
    <definedName name="CIBKeyFig" localSheetId="29">#REF!</definedName>
    <definedName name="CIBKeyFig" localSheetId="53">#REF!</definedName>
    <definedName name="CIBKeyFig" localSheetId="7">#REF!</definedName>
    <definedName name="CIBKeyFig" localSheetId="8">#REF!</definedName>
    <definedName name="CIBKeyFig" localSheetId="6">#REF!</definedName>
    <definedName name="CIBKeyFig" localSheetId="9">#REF!</definedName>
    <definedName name="CIBKeyFig">#REF!</definedName>
    <definedName name="CIBOP" localSheetId="39">#REF!</definedName>
    <definedName name="CIBOP" localSheetId="18">#REF!</definedName>
    <definedName name="CIBOP" localSheetId="12">#REF!</definedName>
    <definedName name="CIBOP" localSheetId="33">#REF!</definedName>
    <definedName name="CIBOP" localSheetId="32">#REF!</definedName>
    <definedName name="CIBOP" localSheetId="52">#REF!</definedName>
    <definedName name="CIBOP" localSheetId="55">#REF!</definedName>
    <definedName name="CIBOP" localSheetId="4">#REF!</definedName>
    <definedName name="CIBOP" localSheetId="16">#REF!</definedName>
    <definedName name="CIBOP" localSheetId="30">#REF!</definedName>
    <definedName name="CIBOP" localSheetId="31">#REF!</definedName>
    <definedName name="CIBOP" localSheetId="29">#REF!</definedName>
    <definedName name="CIBOP" localSheetId="53">#REF!</definedName>
    <definedName name="CIBOP" localSheetId="7">#REF!</definedName>
    <definedName name="CIBOP" localSheetId="8">#REF!</definedName>
    <definedName name="CIBOP" localSheetId="6">#REF!</definedName>
    <definedName name="CIBOP" localSheetId="9">#REF!</definedName>
    <definedName name="CIBOP">#REF!</definedName>
    <definedName name="cmb" localSheetId="39">#REF!</definedName>
    <definedName name="cmb" localSheetId="18">#REF!</definedName>
    <definedName name="cmb" localSheetId="12">#REF!</definedName>
    <definedName name="cmb" localSheetId="33">#REF!</definedName>
    <definedName name="cmb" localSheetId="32">#REF!</definedName>
    <definedName name="cmb" localSheetId="52">#REF!</definedName>
    <definedName name="cmb" localSheetId="55">#REF!</definedName>
    <definedName name="cmb" localSheetId="4">#REF!</definedName>
    <definedName name="cmb" localSheetId="16">#REF!</definedName>
    <definedName name="cmb" localSheetId="30">#REF!</definedName>
    <definedName name="cmb" localSheetId="31">#REF!</definedName>
    <definedName name="cmb" localSheetId="29">#REF!</definedName>
    <definedName name="cmb" localSheetId="53">#REF!</definedName>
    <definedName name="cmb" localSheetId="7">#REF!</definedName>
    <definedName name="cmb" localSheetId="8">#REF!</definedName>
    <definedName name="cmb" localSheetId="6">#REF!</definedName>
    <definedName name="cmb" localSheetId="9">#REF!</definedName>
    <definedName name="cmb">#REF!</definedName>
    <definedName name="cmb_cmb" localSheetId="39">#REF!</definedName>
    <definedName name="cmb_cmb" localSheetId="18">#REF!</definedName>
    <definedName name="cmb_cmb" localSheetId="12">#REF!</definedName>
    <definedName name="cmb_cmb" localSheetId="33">#REF!</definedName>
    <definedName name="cmb_cmb" localSheetId="32">#REF!</definedName>
    <definedName name="cmb_cmb" localSheetId="52">#REF!</definedName>
    <definedName name="cmb_cmb" localSheetId="55">#REF!</definedName>
    <definedName name="cmb_cmb" localSheetId="4">#REF!</definedName>
    <definedName name="cmb_cmb" localSheetId="16">#REF!</definedName>
    <definedName name="cmb_cmb" localSheetId="30">#REF!</definedName>
    <definedName name="cmb_cmb" localSheetId="31">#REF!</definedName>
    <definedName name="cmb_cmb" localSheetId="29">#REF!</definedName>
    <definedName name="cmb_cmb" localSheetId="53">#REF!</definedName>
    <definedName name="cmb_cmb" localSheetId="7">#REF!</definedName>
    <definedName name="cmb_cmb" localSheetId="8">#REF!</definedName>
    <definedName name="cmb_cmb" localSheetId="6">#REF!</definedName>
    <definedName name="cmb_cmb" localSheetId="9">#REF!</definedName>
    <definedName name="cmb_cmb">#REF!</definedName>
    <definedName name="cmp" localSheetId="39">#REF!</definedName>
    <definedName name="cmp" localSheetId="18">#REF!</definedName>
    <definedName name="cmp" localSheetId="12">#REF!</definedName>
    <definedName name="cmp" localSheetId="33">#REF!</definedName>
    <definedName name="cmp" localSheetId="32">#REF!</definedName>
    <definedName name="cmp" localSheetId="52">#REF!</definedName>
    <definedName name="cmp" localSheetId="55">#REF!</definedName>
    <definedName name="cmp" localSheetId="4">#REF!</definedName>
    <definedName name="cmp" localSheetId="16">#REF!</definedName>
    <definedName name="cmp" localSheetId="30">#REF!</definedName>
    <definedName name="cmp" localSheetId="31">#REF!</definedName>
    <definedName name="cmp" localSheetId="29">#REF!</definedName>
    <definedName name="cmp" localSheetId="53">#REF!</definedName>
    <definedName name="cmp" localSheetId="7">#REF!</definedName>
    <definedName name="cmp" localSheetId="8">#REF!</definedName>
    <definedName name="cmp" localSheetId="6">#REF!</definedName>
    <definedName name="cmp" localSheetId="9">#REF!</definedName>
    <definedName name="cmp">#REF!</definedName>
    <definedName name="CONS" localSheetId="39">OFFSET('[22]Chart Losses'!$M$7,COUNT('[22]Chart Losses'!$M$7:$M$50)-'[22]Chart Losses'!$H$1,,'[22]Chart Losses'!$H$1)</definedName>
    <definedName name="CONS" localSheetId="33">OFFSET('[23]Chart Losses'!$M$7,COUNT('[23]Chart Losses'!$M$7:$M$50)-'[23]Chart Losses'!$H$1,,'[23]Chart Losses'!$H$1)</definedName>
    <definedName name="CONS" localSheetId="52">OFFSET('[22]Chart Losses'!$M$7,COUNT('[22]Chart Losses'!$M$7:$M$50)-'[22]Chart Losses'!$H$1,,'[22]Chart Losses'!$H$1)</definedName>
    <definedName name="CONS" localSheetId="55">OFFSET('[24]Chart Losses'!$M$7,COUNT('[24]Chart Losses'!$M$7:$M$50)-'[24]Chart Losses'!$H$1,,'[24]Chart Losses'!$H$1)</definedName>
    <definedName name="CONS" localSheetId="30">OFFSET('[23]Chart Losses'!$M$7,COUNT('[23]Chart Losses'!$M$7:$M$50)-'[23]Chart Losses'!$H$1,,'[23]Chart Losses'!$H$1)</definedName>
    <definedName name="CONS" localSheetId="31">OFFSET('[23]Chart Losses'!$M$7,COUNT('[23]Chart Losses'!$M$7:$M$50)-'[23]Chart Losses'!$H$1,,'[23]Chart Losses'!$H$1)</definedName>
    <definedName name="CONS" localSheetId="29">OFFSET('[23]Chart Losses'!$M$7,COUNT('[23]Chart Losses'!$M$7:$M$50)-'[23]Chart Losses'!$H$1,,'[23]Chart Losses'!$H$1)</definedName>
    <definedName name="CONS" localSheetId="53">OFFSET('[23]Chart Losses'!$M$7,COUNT('[23]Chart Losses'!$M$7:$M$50)-'[23]Chart Losses'!$H$1,,'[23]Chart Losses'!$H$1)</definedName>
    <definedName name="CONS" localSheetId="7">OFFSET('[25]Chart Losses'!$M$7,COUNT('[25]Chart Losses'!$M$7:$M$50)-'[25]Chart Losses'!$H$1,,'[25]Chart Losses'!$H$1)</definedName>
    <definedName name="CONS" localSheetId="8">OFFSET('[25]Chart Losses'!$M$7,COUNT('[25]Chart Losses'!$M$7:$M$50)-'[25]Chart Losses'!$H$1,,'[25]Chart Losses'!$H$1)</definedName>
    <definedName name="CONS" localSheetId="6">OFFSET('[25]Chart Losses'!$M$7,COUNT('[25]Chart Losses'!$M$7:$M$50)-'[25]Chart Losses'!$H$1,,'[25]Chart Losses'!$H$1)</definedName>
    <definedName name="CONS">OFFSET('[26]Chart Losses'!$M$7,COUNT('[26]Chart Losses'!$M$7:$M$50)-'[26]Chart Losses'!$H$1,,'[26]Chart Losses'!$H$1)</definedName>
    <definedName name="CORP" localSheetId="39">OFFSET('[22]Chart Losses'!$J$7,COUNT('[22]Chart Losses'!$J$7:$J$50)-'[22]Chart Losses'!$H$1,,'[22]Chart Losses'!$H$1)</definedName>
    <definedName name="CORP" localSheetId="33">OFFSET('[23]Chart Losses'!$J$7,COUNT('[23]Chart Losses'!$J$7:$J$50)-'[23]Chart Losses'!$H$1,,'[23]Chart Losses'!$H$1)</definedName>
    <definedName name="CORP" localSheetId="52">OFFSET('[22]Chart Losses'!$J$7,COUNT('[22]Chart Losses'!$J$7:$J$50)-'[22]Chart Losses'!$H$1,,'[22]Chart Losses'!$H$1)</definedName>
    <definedName name="CORP" localSheetId="55">OFFSET('[24]Chart Losses'!$J$7,COUNT('[24]Chart Losses'!$J$7:$J$50)-'[24]Chart Losses'!$H$1,,'[24]Chart Losses'!$H$1)</definedName>
    <definedName name="CORP" localSheetId="30">OFFSET('[23]Chart Losses'!$J$7,COUNT('[23]Chart Losses'!$J$7:$J$50)-'[23]Chart Losses'!$H$1,,'[23]Chart Losses'!$H$1)</definedName>
    <definedName name="CORP" localSheetId="31">OFFSET('[23]Chart Losses'!$J$7,COUNT('[23]Chart Losses'!$J$7:$J$50)-'[23]Chart Losses'!$H$1,,'[23]Chart Losses'!$H$1)</definedName>
    <definedName name="CORP" localSheetId="29">OFFSET('[23]Chart Losses'!$J$7,COUNT('[23]Chart Losses'!$J$7:$J$50)-'[23]Chart Losses'!$H$1,,'[23]Chart Losses'!$H$1)</definedName>
    <definedName name="CORP" localSheetId="53">OFFSET('[23]Chart Losses'!$J$7,COUNT('[23]Chart Losses'!$J$7:$J$50)-'[23]Chart Losses'!$H$1,,'[23]Chart Losses'!$H$1)</definedName>
    <definedName name="CORP" localSheetId="7">OFFSET('[25]Chart Losses'!$J$7,COUNT('[25]Chart Losses'!$J$7:$J$50)-'[25]Chart Losses'!$H$1,,'[25]Chart Losses'!$H$1)</definedName>
    <definedName name="CORP" localSheetId="8">OFFSET('[25]Chart Losses'!$J$7,COUNT('[25]Chart Losses'!$J$7:$J$50)-'[25]Chart Losses'!$H$1,,'[25]Chart Losses'!$H$1)</definedName>
    <definedName name="CORP" localSheetId="6">OFFSET('[25]Chart Losses'!$J$7,COUNT('[25]Chart Losses'!$J$7:$J$50)-'[25]Chart Losses'!$H$1,,'[25]Chart Losses'!$H$1)</definedName>
    <definedName name="CORP">OFFSET('[26]Chart Losses'!$J$7,COUNT('[26]Chart Losses'!$J$7:$J$50)-'[26]Chart Losses'!$H$1,,'[26]Chart Losses'!$H$1)</definedName>
    <definedName name="corp.inst" localSheetId="39">#REF!</definedName>
    <definedName name="corp.inst" localSheetId="18">#REF!</definedName>
    <definedName name="corp.inst" localSheetId="12">#REF!</definedName>
    <definedName name="corp.inst" localSheetId="33">#REF!</definedName>
    <definedName name="corp.inst" localSheetId="32">#REF!</definedName>
    <definedName name="corp.inst" localSheetId="52">#REF!</definedName>
    <definedName name="corp.inst" localSheetId="55">#REF!</definedName>
    <definedName name="corp.inst" localSheetId="4">#REF!</definedName>
    <definedName name="corp.inst" localSheetId="16">#REF!</definedName>
    <definedName name="corp.inst" localSheetId="30">#REF!</definedName>
    <definedName name="corp.inst" localSheetId="31">#REF!</definedName>
    <definedName name="corp.inst" localSheetId="29">#REF!</definedName>
    <definedName name="corp.inst" localSheetId="53">#REF!</definedName>
    <definedName name="corp.inst" localSheetId="7">#REF!</definedName>
    <definedName name="corp.inst" localSheetId="8">#REF!</definedName>
    <definedName name="corp.inst" localSheetId="6">#REF!</definedName>
    <definedName name="corp.inst" localSheetId="9">#REF!</definedName>
    <definedName name="corp.inst">#REF!</definedName>
    <definedName name="corp1" localSheetId="39">#REF!</definedName>
    <definedName name="corp1" localSheetId="18">#REF!</definedName>
    <definedName name="corp1" localSheetId="12">#REF!</definedName>
    <definedName name="corp1" localSheetId="33">#REF!</definedName>
    <definedName name="corp1" localSheetId="32">#REF!</definedName>
    <definedName name="corp1" localSheetId="52">#REF!</definedName>
    <definedName name="corp1" localSheetId="55">#REF!</definedName>
    <definedName name="corp1" localSheetId="4">#REF!</definedName>
    <definedName name="corp1" localSheetId="16">#REF!</definedName>
    <definedName name="corp1" localSheetId="30">#REF!</definedName>
    <definedName name="corp1" localSheetId="31">#REF!</definedName>
    <definedName name="corp1" localSheetId="29">#REF!</definedName>
    <definedName name="corp1" localSheetId="53">#REF!</definedName>
    <definedName name="corp1" localSheetId="7">#REF!</definedName>
    <definedName name="corp1" localSheetId="8">#REF!</definedName>
    <definedName name="corp1" localSheetId="6">#REF!</definedName>
    <definedName name="corp1" localSheetId="9">#REF!</definedName>
    <definedName name="corp1">#REF!</definedName>
    <definedName name="_xlnm.Criteria" localSheetId="39">#REF!</definedName>
    <definedName name="_xlnm.Criteria" localSheetId="18">#REF!</definedName>
    <definedName name="_xlnm.Criteria" localSheetId="12">#REF!</definedName>
    <definedName name="_xlnm.Criteria" localSheetId="33">#REF!</definedName>
    <definedName name="_xlnm.Criteria" localSheetId="32">#REF!</definedName>
    <definedName name="_xlnm.Criteria" localSheetId="52">#REF!</definedName>
    <definedName name="_xlnm.Criteria" localSheetId="55">#REF!</definedName>
    <definedName name="_xlnm.Criteria" localSheetId="4">#REF!</definedName>
    <definedName name="_xlnm.Criteria" localSheetId="16">#REF!</definedName>
    <definedName name="_xlnm.Criteria" localSheetId="30">#REF!</definedName>
    <definedName name="_xlnm.Criteria" localSheetId="31">#REF!</definedName>
    <definedName name="_xlnm.Criteria" localSheetId="29">#REF!</definedName>
    <definedName name="_xlnm.Criteria" localSheetId="53">#REF!</definedName>
    <definedName name="_xlnm.Criteria" localSheetId="7">#REF!</definedName>
    <definedName name="_xlnm.Criteria" localSheetId="8">#REF!</definedName>
    <definedName name="_xlnm.Criteria" localSheetId="6">#REF!</definedName>
    <definedName name="_xlnm.Criteria" localSheetId="9">#REF!</definedName>
    <definedName name="_xlnm.Criteria">#REF!</definedName>
    <definedName name="cru_ytd" localSheetId="39">#REF!</definedName>
    <definedName name="cru_ytd" localSheetId="18">#REF!</definedName>
    <definedName name="cru_ytd" localSheetId="12">#REF!</definedName>
    <definedName name="cru_ytd" localSheetId="33">#REF!</definedName>
    <definedName name="cru_ytd" localSheetId="32">#REF!</definedName>
    <definedName name="cru_ytd" localSheetId="52">#REF!</definedName>
    <definedName name="cru_ytd" localSheetId="55">#REF!</definedName>
    <definedName name="cru_ytd" localSheetId="4">#REF!</definedName>
    <definedName name="cru_ytd" localSheetId="16">#REF!</definedName>
    <definedName name="cru_ytd" localSheetId="30">#REF!</definedName>
    <definedName name="cru_ytd" localSheetId="31">#REF!</definedName>
    <definedName name="cru_ytd" localSheetId="29">#REF!</definedName>
    <definedName name="cru_ytd" localSheetId="53">#REF!</definedName>
    <definedName name="cru_ytd" localSheetId="7">#REF!</definedName>
    <definedName name="cru_ytd" localSheetId="8">#REF!</definedName>
    <definedName name="cru_ytd" localSheetId="6">#REF!</definedName>
    <definedName name="cru_ytd" localSheetId="9">#REF!</definedName>
    <definedName name="cru_ytd">#REF!</definedName>
    <definedName name="cru_ytd_eng" localSheetId="39">#REF!</definedName>
    <definedName name="cru_ytd_eng" localSheetId="18">#REF!</definedName>
    <definedName name="cru_ytd_eng" localSheetId="12">#REF!</definedName>
    <definedName name="cru_ytd_eng" localSheetId="33">#REF!</definedName>
    <definedName name="cru_ytd_eng" localSheetId="32">#REF!</definedName>
    <definedName name="cru_ytd_eng" localSheetId="52">#REF!</definedName>
    <definedName name="cru_ytd_eng" localSheetId="55">#REF!</definedName>
    <definedName name="cru_ytd_eng" localSheetId="4">#REF!</definedName>
    <definedName name="cru_ytd_eng" localSheetId="16">#REF!</definedName>
    <definedName name="cru_ytd_eng" localSheetId="30">#REF!</definedName>
    <definedName name="cru_ytd_eng" localSheetId="31">#REF!</definedName>
    <definedName name="cru_ytd_eng" localSheetId="29">#REF!</definedName>
    <definedName name="cru_ytd_eng" localSheetId="53">#REF!</definedName>
    <definedName name="cru_ytd_eng" localSheetId="7">#REF!</definedName>
    <definedName name="cru_ytd_eng" localSheetId="8">#REF!</definedName>
    <definedName name="cru_ytd_eng" localSheetId="6">#REF!</definedName>
    <definedName name="cru_ytd_eng" localSheetId="9">#REF!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 localSheetId="39">#REF!</definedName>
    <definedName name="csNFC_XL_Pensionfunds_Dim11" localSheetId="18">#REF!</definedName>
    <definedName name="csNFC_XL_Pensionfunds_Dim11" localSheetId="12">#REF!</definedName>
    <definedName name="csNFC_XL_Pensionfunds_Dim11" localSheetId="33">#REF!</definedName>
    <definedName name="csNFC_XL_Pensionfunds_Dim11" localSheetId="32">#REF!</definedName>
    <definedName name="csNFC_XL_Pensionfunds_Dim11" localSheetId="52">#REF!</definedName>
    <definedName name="csNFC_XL_Pensionfunds_Dim11" localSheetId="55">#REF!</definedName>
    <definedName name="csNFC_XL_Pensionfunds_Dim11" localSheetId="4">#REF!</definedName>
    <definedName name="csNFC_XL_Pensionfunds_Dim11" localSheetId="16">#REF!</definedName>
    <definedName name="csNFC_XL_Pensionfunds_Dim11" localSheetId="30">#REF!</definedName>
    <definedName name="csNFC_XL_Pensionfunds_Dim11" localSheetId="31">#REF!</definedName>
    <definedName name="csNFC_XL_Pensionfunds_Dim11" localSheetId="29">#REF!</definedName>
    <definedName name="csNFC_XL_Pensionfunds_Dim11" localSheetId="53">#REF!</definedName>
    <definedName name="csNFC_XL_Pensionfunds_Dim11" localSheetId="7">#REF!</definedName>
    <definedName name="csNFC_XL_Pensionfunds_Dim11" localSheetId="8">#REF!</definedName>
    <definedName name="csNFC_XL_Pensionfunds_Dim11" localSheetId="6">#REF!</definedName>
    <definedName name="csNFC_XL_Pensionfunds_Dim11" localSheetId="9">#REF!</definedName>
    <definedName name="csNFC_XL_Pensionfunds_Dim11">#REF!</definedName>
    <definedName name="csNFC_XL_Pensionfunds_Dim12">"="</definedName>
    <definedName name="csNFC_XL_PensionfundsAnchor" localSheetId="39">#REF!</definedName>
    <definedName name="csNFC_XL_PensionfundsAnchor" localSheetId="18">#REF!</definedName>
    <definedName name="csNFC_XL_PensionfundsAnchor" localSheetId="12">#REF!</definedName>
    <definedName name="csNFC_XL_PensionfundsAnchor" localSheetId="33">#REF!</definedName>
    <definedName name="csNFC_XL_PensionfundsAnchor" localSheetId="32">#REF!</definedName>
    <definedName name="csNFC_XL_PensionfundsAnchor" localSheetId="52">#REF!</definedName>
    <definedName name="csNFC_XL_PensionfundsAnchor" localSheetId="55">#REF!</definedName>
    <definedName name="csNFC_XL_PensionfundsAnchor" localSheetId="4">#REF!</definedName>
    <definedName name="csNFC_XL_PensionfundsAnchor" localSheetId="16">#REF!</definedName>
    <definedName name="csNFC_XL_PensionfundsAnchor" localSheetId="30">#REF!</definedName>
    <definedName name="csNFC_XL_PensionfundsAnchor" localSheetId="31">#REF!</definedName>
    <definedName name="csNFC_XL_PensionfundsAnchor" localSheetId="29">#REF!</definedName>
    <definedName name="csNFC_XL_PensionfundsAnchor" localSheetId="53">#REF!</definedName>
    <definedName name="csNFC_XL_PensionfundsAnchor" localSheetId="7">#REF!</definedName>
    <definedName name="csNFC_XL_PensionfundsAnchor" localSheetId="8">#REF!</definedName>
    <definedName name="csNFC_XL_PensionfundsAnchor" localSheetId="6">#REF!</definedName>
    <definedName name="csNFC_XL_PensionfundsAnchor" localSheetId="9">#REF!</definedName>
    <definedName name="csNFC_XL_PensionfundsAnchor">#REF!</definedName>
    <definedName name="csRefreshOnOpen">1</definedName>
    <definedName name="csRefreshOnRotate">1</definedName>
    <definedName name="Currency" localSheetId="39">[27]Factors!$B$13</definedName>
    <definedName name="Currency" localSheetId="33">[27]Factors!$B$13</definedName>
    <definedName name="Currency" localSheetId="52">[27]Factors!$B$13</definedName>
    <definedName name="Currency" localSheetId="55">[28]Factors!$B$13</definedName>
    <definedName name="Currency" localSheetId="30">[27]Factors!$B$13</definedName>
    <definedName name="Currency" localSheetId="31">[27]Factors!$B$13</definedName>
    <definedName name="Currency" localSheetId="29">[27]Factors!$B$13</definedName>
    <definedName name="Currency" localSheetId="53">[29]Factors!$B$13</definedName>
    <definedName name="Currency" localSheetId="7">[30]Factors!$B$13</definedName>
    <definedName name="Currency" localSheetId="8">[30]Factors!$B$13</definedName>
    <definedName name="Currency" localSheetId="6">[30]Factors!$B$13</definedName>
    <definedName name="Currency">[31]Factors!$B$13</definedName>
    <definedName name="cust" localSheetId="39">#REF!</definedName>
    <definedName name="cust" localSheetId="18">#REF!</definedName>
    <definedName name="cust" localSheetId="12">#REF!</definedName>
    <definedName name="cust" localSheetId="33">#REF!</definedName>
    <definedName name="cust" localSheetId="32">#REF!</definedName>
    <definedName name="cust" localSheetId="52">#REF!</definedName>
    <definedName name="cust" localSheetId="55">#REF!</definedName>
    <definedName name="cust" localSheetId="4">#REF!</definedName>
    <definedName name="cust" localSheetId="16">#REF!</definedName>
    <definedName name="cust" localSheetId="30">#REF!</definedName>
    <definedName name="cust" localSheetId="31">#REF!</definedName>
    <definedName name="cust" localSheetId="29">#REF!</definedName>
    <definedName name="cust" localSheetId="53">#REF!</definedName>
    <definedName name="cust" localSheetId="7">#REF!</definedName>
    <definedName name="cust" localSheetId="8">#REF!</definedName>
    <definedName name="cust" localSheetId="6">#REF!</definedName>
    <definedName name="cust" localSheetId="9">#REF!</definedName>
    <definedName name="cust">#REF!</definedName>
    <definedName name="cust_segm" localSheetId="39">#REF!</definedName>
    <definedName name="cust_segm" localSheetId="18">#REF!</definedName>
    <definedName name="cust_segm" localSheetId="12">#REF!</definedName>
    <definedName name="cust_segm" localSheetId="33">#REF!</definedName>
    <definedName name="cust_segm" localSheetId="32">#REF!</definedName>
    <definedName name="cust_segm" localSheetId="52">#REF!</definedName>
    <definedName name="cust_segm" localSheetId="55">#REF!</definedName>
    <definedName name="cust_segm" localSheetId="4">#REF!</definedName>
    <definedName name="cust_segm" localSheetId="16">#REF!</definedName>
    <definedName name="cust_segm" localSheetId="30">#REF!</definedName>
    <definedName name="cust_segm" localSheetId="31">#REF!</definedName>
    <definedName name="cust_segm" localSheetId="29">#REF!</definedName>
    <definedName name="cust_segm" localSheetId="53">#REF!</definedName>
    <definedName name="cust_segm" localSheetId="7">#REF!</definedName>
    <definedName name="cust_segm" localSheetId="8">#REF!</definedName>
    <definedName name="cust_segm" localSheetId="6">#REF!</definedName>
    <definedName name="cust_segm" localSheetId="9">#REF!</definedName>
    <definedName name="cust_segm">#REF!</definedName>
    <definedName name="DanskMdRapport" localSheetId="39">[32]Månedsrapport!$A$1:$F$103</definedName>
    <definedName name="DanskMdRapport" localSheetId="33">[32]Månedsrapport!$A$1:$F$103</definedName>
    <definedName name="DanskMdRapport" localSheetId="52">[32]Månedsrapport!$A$1:$F$103</definedName>
    <definedName name="DanskMdRapport" localSheetId="55">[33]Månedsrapport!$A$1:$F$103</definedName>
    <definedName name="DanskMdRapport" localSheetId="30">[32]Månedsrapport!$A$1:$F$103</definedName>
    <definedName name="DanskMdRapport" localSheetId="31">[32]Månedsrapport!$A$1:$F$103</definedName>
    <definedName name="DanskMdRapport" localSheetId="29">[32]Månedsrapport!$A$1:$F$103</definedName>
    <definedName name="DanskMdRapport" localSheetId="53">[34]Månedsrapport!$A$1:$F$103</definedName>
    <definedName name="DanskMdRapport" localSheetId="7">[35]Månedsrapport!$A$1:$F$103</definedName>
    <definedName name="DanskMdRapport" localSheetId="8">[35]Månedsrapport!$A$1:$F$103</definedName>
    <definedName name="DanskMdRapport" localSheetId="6">[35]Månedsrapport!$A$1:$F$103</definedName>
    <definedName name="DanskMdRapport">[36]Månedsrapport!$A$1:$F$103</definedName>
    <definedName name="data_imp_start" localSheetId="39">[37]Beholdningsdata!#REF!</definedName>
    <definedName name="data_imp_start" localSheetId="33">[37]Beholdningsdata!#REF!</definedName>
    <definedName name="data_imp_start" localSheetId="32">[37]Beholdningsdata!#REF!</definedName>
    <definedName name="data_imp_start" localSheetId="52">[37]Beholdningsdata!#REF!</definedName>
    <definedName name="data_imp_start" localSheetId="55">[37]Beholdningsdata!#REF!</definedName>
    <definedName name="data_imp_start" localSheetId="4">[37]Beholdningsdata!#REF!</definedName>
    <definedName name="data_imp_start" localSheetId="30">[37]Beholdningsdata!#REF!</definedName>
    <definedName name="data_imp_start" localSheetId="31">[37]Beholdningsdata!#REF!</definedName>
    <definedName name="data_imp_start" localSheetId="29">[37]Beholdningsdata!#REF!</definedName>
    <definedName name="data_imp_start" localSheetId="53">[37]Beholdningsdata!#REF!</definedName>
    <definedName name="data_imp_start" localSheetId="7">[37]Beholdningsdata!#REF!</definedName>
    <definedName name="data_imp_start" localSheetId="8">[37]Beholdningsdata!#REF!</definedName>
    <definedName name="data_imp_start" localSheetId="6">[37]Beholdningsdata!#REF!</definedName>
    <definedName name="data_imp_start">[37]Beholdningsdata!#REF!</definedName>
    <definedName name="_xlnm.Database" localSheetId="39">#REF!</definedName>
    <definedName name="_xlnm.Database" localSheetId="18">#REF!</definedName>
    <definedName name="_xlnm.Database" localSheetId="12">#REF!</definedName>
    <definedName name="_xlnm.Database" localSheetId="33">#REF!</definedName>
    <definedName name="_xlnm.Database" localSheetId="32">#REF!</definedName>
    <definedName name="_xlnm.Database" localSheetId="52">#REF!</definedName>
    <definedName name="_xlnm.Database" localSheetId="55">#REF!</definedName>
    <definedName name="_xlnm.Database" localSheetId="4">#REF!</definedName>
    <definedName name="_xlnm.Database" localSheetId="16">#REF!</definedName>
    <definedName name="_xlnm.Database" localSheetId="30">#REF!</definedName>
    <definedName name="_xlnm.Database" localSheetId="31">#REF!</definedName>
    <definedName name="_xlnm.Database" localSheetId="29">#REF!</definedName>
    <definedName name="_xlnm.Database" localSheetId="53">#REF!</definedName>
    <definedName name="_xlnm.Database" localSheetId="7">#REF!</definedName>
    <definedName name="_xlnm.Database" localSheetId="8">#REF!</definedName>
    <definedName name="_xlnm.Database" localSheetId="6">#REF!</definedName>
    <definedName name="_xlnm.Database" localSheetId="9">#REF!</definedName>
    <definedName name="_xlnm.Database">#REF!</definedName>
    <definedName name="Date" localSheetId="39">'[38]Input Sheet'!$A$1</definedName>
    <definedName name="Date" localSheetId="33">'[38]Input Sheet'!$A$1</definedName>
    <definedName name="Date" localSheetId="52">'[38]Input Sheet'!$A$1</definedName>
    <definedName name="Date" localSheetId="55">'[39]Input Sheet'!$A$1</definedName>
    <definedName name="Date" localSheetId="30">'[38]Input Sheet'!$A$1</definedName>
    <definedName name="Date" localSheetId="31">'[38]Input Sheet'!$A$1</definedName>
    <definedName name="Date" localSheetId="29">'[38]Input Sheet'!$A$1</definedName>
    <definedName name="Date" localSheetId="53">'[40]Input Sheet'!$A$1</definedName>
    <definedName name="Date" localSheetId="7">'[41]Input Sheet'!$A$1</definedName>
    <definedName name="Date" localSheetId="8">'[41]Input Sheet'!$A$1</definedName>
    <definedName name="Date" localSheetId="6">'[41]Input Sheet'!$A$1</definedName>
    <definedName name="Date">'[42]Input Sheet'!$A$1</definedName>
    <definedName name="DatoValg" localSheetId="39">[32]HelpSheet!$C$5:$C$16</definedName>
    <definedName name="DatoValg" localSheetId="33">[32]HelpSheet!$C$5:$C$16</definedName>
    <definedName name="DatoValg" localSheetId="52">[32]HelpSheet!$C$5:$C$16</definedName>
    <definedName name="DatoValg" localSheetId="55">[33]HelpSheet!$C$5:$C$16</definedName>
    <definedName name="DatoValg" localSheetId="30">[32]HelpSheet!$C$5:$C$16</definedName>
    <definedName name="DatoValg" localSheetId="31">[32]HelpSheet!$C$5:$C$16</definedName>
    <definedName name="DatoValg" localSheetId="29">[32]HelpSheet!$C$5:$C$16</definedName>
    <definedName name="DatoValg" localSheetId="53">[34]HelpSheet!$C$5:$C$16</definedName>
    <definedName name="DatoValg" localSheetId="7">[35]HelpSheet!$C$5:$C$16</definedName>
    <definedName name="DatoValg" localSheetId="8">[35]HelpSheet!$C$5:$C$16</definedName>
    <definedName name="DatoValg" localSheetId="6">[35]HelpSheet!$C$5:$C$16</definedName>
    <definedName name="DatoValg">[36]HelpSheet!$C$5:$C$16</definedName>
    <definedName name="DATUM" localSheetId="39">OFFSET('[22]Chart Losses'!$H$7,COUNT('[22]Chart Losses'!$H$7:$H$50)-'[22]Chart Losses'!$H$1,,'[22]Chart Losses'!$H$1)</definedName>
    <definedName name="DATUM" localSheetId="33">OFFSET('[23]Chart Losses'!$H$7,COUNT('[23]Chart Losses'!$H$7:$H$50)-'[23]Chart Losses'!$H$1,,'[23]Chart Losses'!$H$1)</definedName>
    <definedName name="DATUM" localSheetId="52">OFFSET('[22]Chart Losses'!$H$7,COUNT('[22]Chart Losses'!$H$7:$H$50)-'[22]Chart Losses'!$H$1,,'[22]Chart Losses'!$H$1)</definedName>
    <definedName name="DATUM" localSheetId="55">OFFSET('[24]Chart Losses'!$H$7,COUNT('[24]Chart Losses'!$H$7:$H$50)-'[24]Chart Losses'!$H$1,,'[24]Chart Losses'!$H$1)</definedName>
    <definedName name="DATUM" localSheetId="30">OFFSET('[23]Chart Losses'!$H$7,COUNT('[23]Chart Losses'!$H$7:$H$50)-'[23]Chart Losses'!$H$1,,'[23]Chart Losses'!$H$1)</definedName>
    <definedName name="DATUM" localSheetId="31">OFFSET('[23]Chart Losses'!$H$7,COUNT('[23]Chart Losses'!$H$7:$H$50)-'[23]Chart Losses'!$H$1,,'[23]Chart Losses'!$H$1)</definedName>
    <definedName name="DATUM" localSheetId="29">OFFSET('[23]Chart Losses'!$H$7,COUNT('[23]Chart Losses'!$H$7:$H$50)-'[23]Chart Losses'!$H$1,,'[23]Chart Losses'!$H$1)</definedName>
    <definedName name="DATUM" localSheetId="53">OFFSET('[23]Chart Losses'!$H$7,COUNT('[23]Chart Losses'!$H$7:$H$50)-'[23]Chart Losses'!$H$1,,'[23]Chart Losses'!$H$1)</definedName>
    <definedName name="DATUM" localSheetId="7">OFFSET('[25]Chart Losses'!$H$7,COUNT('[25]Chart Losses'!$H$7:$H$50)-'[25]Chart Losses'!$H$1,,'[25]Chart Losses'!$H$1)</definedName>
    <definedName name="DATUM" localSheetId="8">OFFSET('[25]Chart Losses'!$H$7,COUNT('[25]Chart Losses'!$H$7:$H$50)-'[25]Chart Losses'!$H$1,,'[25]Chart Losses'!$H$1)</definedName>
    <definedName name="DATUM" localSheetId="6">OFFSET('[25]Chart Losses'!$H$7,COUNT('[25]Chart Losses'!$H$7:$H$50)-'[25]Chart Losses'!$H$1,,'[25]Chart Losses'!$H$1)</definedName>
    <definedName name="DATUM">OFFSET('[26]Chart Losses'!$H$7,COUNT('[26]Chart Losses'!$H$7:$H$50)-'[26]Chart Losses'!$H$1,,'[26]Chart Losses'!$H$1)</definedName>
    <definedName name="DB" localSheetId="39">'[12]Konto koncern'!$A$3:$O$335</definedName>
    <definedName name="DB" localSheetId="33">'[12]Konto koncern'!$A$3:$O$335</definedName>
    <definedName name="DB" localSheetId="52">'[12]Konto koncern'!$A$3:$O$335</definedName>
    <definedName name="DB" localSheetId="55">'[13]Konto koncern'!$A$3:$O$335</definedName>
    <definedName name="DB" localSheetId="30">'[12]Konto koncern'!$A$3:$O$335</definedName>
    <definedName name="DB" localSheetId="31">'[12]Konto koncern'!$A$3:$O$335</definedName>
    <definedName name="DB" localSheetId="29">'[12]Konto koncern'!$A$3:$O$335</definedName>
    <definedName name="DB" localSheetId="53">'[14]Konto koncern'!$A$3:$O$335</definedName>
    <definedName name="DB" localSheetId="7">'[15]Konto koncern'!$A$3:$O$335</definedName>
    <definedName name="DB" localSheetId="8">'[15]Konto koncern'!$A$3:$O$335</definedName>
    <definedName name="DB" localSheetId="6">'[15]Konto koncern'!$A$3:$O$335</definedName>
    <definedName name="DB">'[16]Konto koncern'!$A$3:$O$335</definedName>
    <definedName name="dddd" localSheetId="39" hidden="1">{#N/A,#N/A,TRUE,"Forside";#N/A,#N/A,TRUE,"Contents";#N/A,#N/A,TRUE,"Opera. income stat.";#N/A,#N/A,TRUE,"Business area ";#N/A,#N/A,TRUE,"Statutory income statem."}</definedName>
    <definedName name="dddd" localSheetId="18" hidden="1">{#N/A,#N/A,TRUE,"Forside";#N/A,#N/A,TRUE,"Contents";#N/A,#N/A,TRUE,"Opera. income stat.";#N/A,#N/A,TRUE,"Business area ";#N/A,#N/A,TRUE,"Statutory income statem."}</definedName>
    <definedName name="dddd" localSheetId="12" hidden="1">{#N/A,#N/A,TRUE,"Forside";#N/A,#N/A,TRUE,"Contents";#N/A,#N/A,TRUE,"Opera. income stat.";#N/A,#N/A,TRUE,"Business area ";#N/A,#N/A,TRUE,"Statutory income statem."}</definedName>
    <definedName name="dddd" localSheetId="1" hidden="1">{#N/A,#N/A,TRUE,"Forside";#N/A,#N/A,TRUE,"Contents";#N/A,#N/A,TRUE,"Opera. income stat.";#N/A,#N/A,TRUE,"Business area ";#N/A,#N/A,TRUE,"Statutory income statem."}</definedName>
    <definedName name="dddd" localSheetId="33" hidden="1">{#N/A,#N/A,TRUE,"Forside";#N/A,#N/A,TRUE,"Contents";#N/A,#N/A,TRUE,"Opera. income stat.";#N/A,#N/A,TRUE,"Business area ";#N/A,#N/A,TRUE,"Statutory income statem."}</definedName>
    <definedName name="dddd" localSheetId="32" hidden="1">{#N/A,#N/A,TRUE,"Forside";#N/A,#N/A,TRUE,"Contents";#N/A,#N/A,TRUE,"Opera. income stat.";#N/A,#N/A,TRUE,"Business area ";#N/A,#N/A,TRUE,"Statutory income statem."}</definedName>
    <definedName name="dddd" localSheetId="52" hidden="1">{#N/A,#N/A,TRUE,"Forside";#N/A,#N/A,TRUE,"Contents";#N/A,#N/A,TRUE,"Opera. income stat.";#N/A,#N/A,TRUE,"Business area ";#N/A,#N/A,TRUE,"Statutory income statem."}</definedName>
    <definedName name="dddd" localSheetId="55" hidden="1">{#N/A,#N/A,TRUE,"Forside";#N/A,#N/A,TRUE,"Contents";#N/A,#N/A,TRUE,"Opera. income stat.";#N/A,#N/A,TRUE,"Business area ";#N/A,#N/A,TRUE,"Statutory income statem."}</definedName>
    <definedName name="dddd" localSheetId="4" hidden="1">{#N/A,#N/A,TRUE,"Forside";#N/A,#N/A,TRUE,"Contents";#N/A,#N/A,TRUE,"Opera. income stat.";#N/A,#N/A,TRUE,"Business area ";#N/A,#N/A,TRUE,"Statutory income statem."}</definedName>
    <definedName name="dddd" localSheetId="16" hidden="1">{#N/A,#N/A,TRUE,"Forside";#N/A,#N/A,TRUE,"Contents";#N/A,#N/A,TRUE,"Opera. income stat.";#N/A,#N/A,TRUE,"Business area ";#N/A,#N/A,TRUE,"Statutory income statem."}</definedName>
    <definedName name="dddd" localSheetId="30" hidden="1">{#N/A,#N/A,TRUE,"Forside";#N/A,#N/A,TRUE,"Contents";#N/A,#N/A,TRUE,"Opera. income stat.";#N/A,#N/A,TRUE,"Business area ";#N/A,#N/A,TRUE,"Statutory income statem."}</definedName>
    <definedName name="dddd" localSheetId="31" hidden="1">{#N/A,#N/A,TRUE,"Forside";#N/A,#N/A,TRUE,"Contents";#N/A,#N/A,TRUE,"Opera. income stat.";#N/A,#N/A,TRUE,"Business area ";#N/A,#N/A,TRUE,"Statutory income statem."}</definedName>
    <definedName name="dddd" localSheetId="29" hidden="1">{#N/A,#N/A,TRUE,"Forside";#N/A,#N/A,TRUE,"Contents";#N/A,#N/A,TRUE,"Opera. income stat.";#N/A,#N/A,TRUE,"Business area ";#N/A,#N/A,TRUE,"Statutory income statem."}</definedName>
    <definedName name="dddd" localSheetId="53" hidden="1">{#N/A,#N/A,TRUE,"Forside";#N/A,#N/A,TRUE,"Contents";#N/A,#N/A,TRUE,"Opera. income stat.";#N/A,#N/A,TRUE,"Business area ";#N/A,#N/A,TRUE,"Statutory income statem."}</definedName>
    <definedName name="dddd" localSheetId="7" hidden="1">{#N/A,#N/A,TRUE,"Forside";#N/A,#N/A,TRUE,"Contents";#N/A,#N/A,TRUE,"Opera. income stat.";#N/A,#N/A,TRUE,"Business area ";#N/A,#N/A,TRUE,"Statutory income statem."}</definedName>
    <definedName name="dddd" localSheetId="8"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40" hidden="1">{#N/A,#N/A,TRUE,"Forside";#N/A,#N/A,TRUE,"Contents";#N/A,#N/A,TRUE,"Opera. income stat.";#N/A,#N/A,TRUE,"Business area ";#N/A,#N/A,TRUE,"Statutory income statem."}</definedName>
    <definedName name="dddd" localSheetId="9" hidden="1">{#N/A,#N/A,TRUE,"Forside";#N/A,#N/A,TRUE,"Contents";#N/A,#N/A,TRUE,"Opera. income stat.";#N/A,#N/A,TRUE,"Business area ";#N/A,#N/A,TRUE,"Statutory income statem."}</definedName>
    <definedName name="dddd" localSheetId="38"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 localSheetId="39">#REF!</definedName>
    <definedName name="DeafaultedLoans" localSheetId="18">#REF!</definedName>
    <definedName name="DeafaultedLoans" localSheetId="12">#REF!</definedName>
    <definedName name="DeafaultedLoans" localSheetId="33">#REF!</definedName>
    <definedName name="DeafaultedLoans" localSheetId="32">#REF!</definedName>
    <definedName name="DeafaultedLoans" localSheetId="52">#REF!</definedName>
    <definedName name="DeafaultedLoans" localSheetId="55">#REF!</definedName>
    <definedName name="DeafaultedLoans" localSheetId="4">#REF!</definedName>
    <definedName name="DeafaultedLoans" localSheetId="16">#REF!</definedName>
    <definedName name="DeafaultedLoans" localSheetId="30">#REF!</definedName>
    <definedName name="DeafaultedLoans" localSheetId="31">#REF!</definedName>
    <definedName name="DeafaultedLoans" localSheetId="29">#REF!</definedName>
    <definedName name="DeafaultedLoans" localSheetId="53">#REF!</definedName>
    <definedName name="DeafaultedLoans" localSheetId="7">#REF!</definedName>
    <definedName name="DeafaultedLoans" localSheetId="8">#REF!</definedName>
    <definedName name="DeafaultedLoans" localSheetId="6">#REF!</definedName>
    <definedName name="DeafaultedLoans" localSheetId="9">#REF!</definedName>
    <definedName name="DeafaultedLoans">#REF!</definedName>
    <definedName name="Denmark" localSheetId="39">[43]Sheet1!$C$17</definedName>
    <definedName name="Denmark" localSheetId="33">[43]Sheet1!$C$17</definedName>
    <definedName name="Denmark" localSheetId="52">[43]Sheet1!$C$17</definedName>
    <definedName name="Denmark" localSheetId="55">[44]Sheet1!$C$17</definedName>
    <definedName name="Denmark" localSheetId="30">[43]Sheet1!$C$17</definedName>
    <definedName name="Denmark" localSheetId="31">[43]Sheet1!$C$17</definedName>
    <definedName name="Denmark" localSheetId="29">[43]Sheet1!$C$17</definedName>
    <definedName name="Denmark" localSheetId="53">[45]Sheet1!$C$17</definedName>
    <definedName name="Denmark" localSheetId="7">[46]Sheet1!$C$17</definedName>
    <definedName name="Denmark" localSheetId="8">[46]Sheet1!$C$17</definedName>
    <definedName name="Denmark" localSheetId="6">[46]Sheet1!$C$17</definedName>
    <definedName name="Denmark">[47]Sheet1!$C$17</definedName>
    <definedName name="derivatives" localSheetId="39">#REF!</definedName>
    <definedName name="derivatives" localSheetId="18">#REF!</definedName>
    <definedName name="derivatives" localSheetId="12">#REF!</definedName>
    <definedName name="derivatives" localSheetId="33">#REF!</definedName>
    <definedName name="derivatives" localSheetId="32">#REF!</definedName>
    <definedName name="derivatives" localSheetId="52">#REF!</definedName>
    <definedName name="derivatives" localSheetId="55">#REF!</definedName>
    <definedName name="derivatives" localSheetId="4">#REF!</definedName>
    <definedName name="derivatives" localSheetId="16">#REF!</definedName>
    <definedName name="derivatives" localSheetId="30">#REF!</definedName>
    <definedName name="derivatives" localSheetId="31">#REF!</definedName>
    <definedName name="derivatives" localSheetId="29">#REF!</definedName>
    <definedName name="derivatives" localSheetId="53">#REF!</definedName>
    <definedName name="derivatives" localSheetId="7">#REF!</definedName>
    <definedName name="derivatives" localSheetId="8">#REF!</definedName>
    <definedName name="derivatives" localSheetId="6">#REF!</definedName>
    <definedName name="derivatives" localSheetId="9">#REF!</definedName>
    <definedName name="derivatives">#REF!</definedName>
    <definedName name="DK_DKK_V" localSheetId="39">[43]Sheet1!$C$21</definedName>
    <definedName name="DK_DKK_V" localSheetId="33">[43]Sheet1!$C$21</definedName>
    <definedName name="DK_DKK_V" localSheetId="52">[43]Sheet1!$C$21</definedName>
    <definedName name="DK_DKK_V" localSheetId="55">[44]Sheet1!$C$21</definedName>
    <definedName name="DK_DKK_V" localSheetId="30">[43]Sheet1!$C$21</definedName>
    <definedName name="DK_DKK_V" localSheetId="31">[43]Sheet1!$C$21</definedName>
    <definedName name="DK_DKK_V" localSheetId="29">[43]Sheet1!$C$21</definedName>
    <definedName name="DK_DKK_V" localSheetId="53">[45]Sheet1!$C$21</definedName>
    <definedName name="DK_DKK_V" localSheetId="7">[46]Sheet1!$C$21</definedName>
    <definedName name="DK_DKK_V" localSheetId="8">[46]Sheet1!$C$21</definedName>
    <definedName name="DK_DKK_V" localSheetId="6">[46]Sheet1!$C$21</definedName>
    <definedName name="DK_DKK_V">[47]Sheet1!$C$21</definedName>
    <definedName name="DK_EURO_V" localSheetId="39">[48]Sheet1!$C$12</definedName>
    <definedName name="DK_EURO_V" localSheetId="33">[48]Sheet1!$C$12</definedName>
    <definedName name="DK_EURO_V" localSheetId="52">[48]Sheet1!$C$12</definedName>
    <definedName name="DK_EURO_V" localSheetId="55">[49]Sheet1!$C$12</definedName>
    <definedName name="DK_EURO_V" localSheetId="30">[48]Sheet1!$C$12</definedName>
    <definedName name="DK_EURO_V" localSheetId="31">[48]Sheet1!$C$12</definedName>
    <definedName name="DK_EURO_V" localSheetId="29">[48]Sheet1!$C$12</definedName>
    <definedName name="DK_EURO_V" localSheetId="53">[50]Sheet1!$C$12</definedName>
    <definedName name="DK_EURO_V" localSheetId="7">[51]Sheet1!$C$12</definedName>
    <definedName name="DK_EURO_V" localSheetId="8">[51]Sheet1!$C$12</definedName>
    <definedName name="DK_EURO_V" localSheetId="6">[51]Sheet1!$C$12</definedName>
    <definedName name="DK_EURO_V">[52]Sheet1!$C$12</definedName>
    <definedName name="dollarkurs" localSheetId="39">[53]Forecast!$C$182</definedName>
    <definedName name="dollarkurs" localSheetId="33">[53]Forecast!$C$182</definedName>
    <definedName name="dollarkurs" localSheetId="52">[53]Forecast!$C$182</definedName>
    <definedName name="dollarkurs" localSheetId="55">[54]Forecast!$C$182</definedName>
    <definedName name="dollarkurs" localSheetId="30">[53]Forecast!$C$182</definedName>
    <definedName name="dollarkurs" localSheetId="31">[53]Forecast!$C$182</definedName>
    <definedName name="dollarkurs" localSheetId="29">[53]Forecast!$C$182</definedName>
    <definedName name="dollarkurs" localSheetId="53">[55]Forecast!$C$182</definedName>
    <definedName name="dollarkurs" localSheetId="7">[56]Forecast!$C$182</definedName>
    <definedName name="dollarkurs" localSheetId="8">[56]Forecast!$C$182</definedName>
    <definedName name="dollarkurs" localSheetId="6">[56]Forecast!$C$182</definedName>
    <definedName name="dollarkurs">[57]Forecast!$C$182</definedName>
    <definedName name="EngelskMdRapport" localSheetId="39">[32]Månedsrapport!#REF!</definedName>
    <definedName name="EngelskMdRapport" localSheetId="33">[32]Månedsrapport!#REF!</definedName>
    <definedName name="EngelskMdRapport" localSheetId="32">[32]Månedsrapport!#REF!</definedName>
    <definedName name="EngelskMdRapport" localSheetId="52">[32]Månedsrapport!#REF!</definedName>
    <definedName name="EngelskMdRapport" localSheetId="55">[33]Månedsrapport!#REF!</definedName>
    <definedName name="EngelskMdRapport" localSheetId="4">[32]Månedsrapport!#REF!</definedName>
    <definedName name="EngelskMdRapport" localSheetId="30">[32]Månedsrapport!#REF!</definedName>
    <definedName name="EngelskMdRapport" localSheetId="31">[32]Månedsrapport!#REF!</definedName>
    <definedName name="EngelskMdRapport" localSheetId="29">[32]Månedsrapport!#REF!</definedName>
    <definedName name="EngelskMdRapport" localSheetId="53">[34]Månedsrapport!#REF!</definedName>
    <definedName name="EngelskMdRapport" localSheetId="7">[35]Månedsrapport!#REF!</definedName>
    <definedName name="EngelskMdRapport" localSheetId="8">[35]Månedsrapport!#REF!</definedName>
    <definedName name="EngelskMdRapport" localSheetId="6">[35]Månedsrapport!#REF!</definedName>
    <definedName name="EngelskMdRapport">[36]Månedsrapport!#REF!</definedName>
    <definedName name="EUR" localSheetId="39">'[58]Budget 2001'!$J$1</definedName>
    <definedName name="EUR" localSheetId="33">'[58]Budget 2001'!$J$1</definedName>
    <definedName name="EUR" localSheetId="52">'[58]Budget 2001'!$J$1</definedName>
    <definedName name="EUR" localSheetId="55">'[59]Budget 2001'!$J$1</definedName>
    <definedName name="EUR" localSheetId="30">'[58]Budget 2001'!$J$1</definedName>
    <definedName name="EUR" localSheetId="31">'[58]Budget 2001'!$J$1</definedName>
    <definedName name="EUR" localSheetId="29">'[58]Budget 2001'!$J$1</definedName>
    <definedName name="EUR" localSheetId="53">'[60]Budget 2001'!$J$1</definedName>
    <definedName name="EUR" localSheetId="7">'[61]Budget 2001'!$J$1</definedName>
    <definedName name="EUR" localSheetId="8">'[61]Budget 2001'!$J$1</definedName>
    <definedName name="EUR" localSheetId="6">'[61]Budget 2001'!$J$1</definedName>
    <definedName name="EUR">'[62]Budget 2001'!$J$1</definedName>
    <definedName name="EUR_1.kv." localSheetId="39">#REF!</definedName>
    <definedName name="EUR_1.kv." localSheetId="18">#REF!</definedName>
    <definedName name="EUR_1.kv." localSheetId="12">#REF!</definedName>
    <definedName name="EUR_1.kv." localSheetId="33">#REF!</definedName>
    <definedName name="EUR_1.kv." localSheetId="32">#REF!</definedName>
    <definedName name="EUR_1.kv." localSheetId="52">#REF!</definedName>
    <definedName name="EUR_1.kv." localSheetId="55">#REF!</definedName>
    <definedName name="EUR_1.kv." localSheetId="4">#REF!</definedName>
    <definedName name="EUR_1.kv." localSheetId="16">#REF!</definedName>
    <definedName name="EUR_1.kv." localSheetId="30">#REF!</definedName>
    <definedName name="EUR_1.kv." localSheetId="31">#REF!</definedName>
    <definedName name="EUR_1.kv." localSheetId="29">#REF!</definedName>
    <definedName name="EUR_1.kv." localSheetId="53">#REF!</definedName>
    <definedName name="EUR_1.kv." localSheetId="7">#REF!</definedName>
    <definedName name="EUR_1.kv." localSheetId="8">#REF!</definedName>
    <definedName name="EUR_1.kv." localSheetId="6">#REF!</definedName>
    <definedName name="EUR_1.kv." localSheetId="9">#REF!</definedName>
    <definedName name="EUR_1.kv.">#REF!</definedName>
    <definedName name="EUR_2.kv." localSheetId="39">#REF!</definedName>
    <definedName name="EUR_2.kv." localSheetId="18">#REF!</definedName>
    <definedName name="EUR_2.kv." localSheetId="12">#REF!</definedName>
    <definedName name="EUR_2.kv." localSheetId="33">#REF!</definedName>
    <definedName name="EUR_2.kv." localSheetId="32">#REF!</definedName>
    <definedName name="EUR_2.kv." localSheetId="52">#REF!</definedName>
    <definedName name="EUR_2.kv." localSheetId="55">#REF!</definedName>
    <definedName name="EUR_2.kv." localSheetId="4">#REF!</definedName>
    <definedName name="EUR_2.kv." localSheetId="16">#REF!</definedName>
    <definedName name="EUR_2.kv." localSheetId="30">#REF!</definedName>
    <definedName name="EUR_2.kv." localSheetId="31">#REF!</definedName>
    <definedName name="EUR_2.kv." localSheetId="29">#REF!</definedName>
    <definedName name="EUR_2.kv." localSheetId="53">#REF!</definedName>
    <definedName name="EUR_2.kv." localSheetId="7">#REF!</definedName>
    <definedName name="EUR_2.kv." localSheetId="8">#REF!</definedName>
    <definedName name="EUR_2.kv." localSheetId="6">#REF!</definedName>
    <definedName name="EUR_2.kv." localSheetId="9">#REF!</definedName>
    <definedName name="EUR_2.kv.">#REF!</definedName>
    <definedName name="EUR_3.kv." localSheetId="39">#REF!</definedName>
    <definedName name="EUR_3.kv." localSheetId="18">#REF!</definedName>
    <definedName name="EUR_3.kv." localSheetId="12">#REF!</definedName>
    <definedName name="EUR_3.kv." localSheetId="33">#REF!</definedName>
    <definedName name="EUR_3.kv." localSheetId="32">#REF!</definedName>
    <definedName name="EUR_3.kv." localSheetId="52">#REF!</definedName>
    <definedName name="EUR_3.kv." localSheetId="55">#REF!</definedName>
    <definedName name="EUR_3.kv." localSheetId="4">#REF!</definedName>
    <definedName name="EUR_3.kv." localSheetId="16">#REF!</definedName>
    <definedName name="EUR_3.kv." localSheetId="30">#REF!</definedName>
    <definedName name="EUR_3.kv." localSheetId="31">#REF!</definedName>
    <definedName name="EUR_3.kv." localSheetId="29">#REF!</definedName>
    <definedName name="EUR_3.kv." localSheetId="53">#REF!</definedName>
    <definedName name="EUR_3.kv." localSheetId="7">#REF!</definedName>
    <definedName name="EUR_3.kv." localSheetId="8">#REF!</definedName>
    <definedName name="EUR_3.kv." localSheetId="6">#REF!</definedName>
    <definedName name="EUR_3.kv." localSheetId="9">#REF!</definedName>
    <definedName name="EUR_3.kv.">#REF!</definedName>
    <definedName name="EUR_30.06." localSheetId="39">#REF!</definedName>
    <definedName name="EUR_30.06." localSheetId="18">#REF!</definedName>
    <definedName name="EUR_30.06." localSheetId="12">#REF!</definedName>
    <definedName name="EUR_30.06." localSheetId="33">#REF!</definedName>
    <definedName name="EUR_30.06." localSheetId="32">#REF!</definedName>
    <definedName name="EUR_30.06." localSheetId="52">#REF!</definedName>
    <definedName name="EUR_30.06." localSheetId="55">#REF!</definedName>
    <definedName name="EUR_30.06." localSheetId="4">#REF!</definedName>
    <definedName name="EUR_30.06." localSheetId="16">#REF!</definedName>
    <definedName name="EUR_30.06." localSheetId="30">#REF!</definedName>
    <definedName name="EUR_30.06." localSheetId="31">#REF!</definedName>
    <definedName name="EUR_30.06." localSheetId="29">#REF!</definedName>
    <definedName name="EUR_30.06." localSheetId="53">#REF!</definedName>
    <definedName name="EUR_30.06." localSheetId="7">#REF!</definedName>
    <definedName name="EUR_30.06." localSheetId="8">#REF!</definedName>
    <definedName name="EUR_30.06." localSheetId="6">#REF!</definedName>
    <definedName name="EUR_30.06." localSheetId="9">#REF!</definedName>
    <definedName name="EUR_30.06.">#REF!</definedName>
    <definedName name="EUR_30.09." localSheetId="39">#REF!</definedName>
    <definedName name="EUR_30.09." localSheetId="18">#REF!</definedName>
    <definedName name="EUR_30.09." localSheetId="12">#REF!</definedName>
    <definedName name="EUR_30.09." localSheetId="33">#REF!</definedName>
    <definedName name="EUR_30.09." localSheetId="32">#REF!</definedName>
    <definedName name="EUR_30.09." localSheetId="52">#REF!</definedName>
    <definedName name="EUR_30.09." localSheetId="55">#REF!</definedName>
    <definedName name="EUR_30.09." localSheetId="4">#REF!</definedName>
    <definedName name="EUR_30.09." localSheetId="16">#REF!</definedName>
    <definedName name="EUR_30.09." localSheetId="30">#REF!</definedName>
    <definedName name="EUR_30.09." localSheetId="31">#REF!</definedName>
    <definedName name="EUR_30.09." localSheetId="29">#REF!</definedName>
    <definedName name="EUR_30.09." localSheetId="53">#REF!</definedName>
    <definedName name="EUR_30.09." localSheetId="7">#REF!</definedName>
    <definedName name="EUR_30.09." localSheetId="8">#REF!</definedName>
    <definedName name="EUR_30.09." localSheetId="6">#REF!</definedName>
    <definedName name="EUR_30.09." localSheetId="9">#REF!</definedName>
    <definedName name="EUR_30.09.">#REF!</definedName>
    <definedName name="EUR_31.03." localSheetId="39">#REF!</definedName>
    <definedName name="EUR_31.03." localSheetId="18">#REF!</definedName>
    <definedName name="EUR_31.03." localSheetId="12">#REF!</definedName>
    <definedName name="EUR_31.03." localSheetId="33">#REF!</definedName>
    <definedName name="EUR_31.03." localSheetId="32">#REF!</definedName>
    <definedName name="EUR_31.03." localSheetId="52">#REF!</definedName>
    <definedName name="EUR_31.03." localSheetId="55">#REF!</definedName>
    <definedName name="EUR_31.03." localSheetId="4">#REF!</definedName>
    <definedName name="EUR_31.03." localSheetId="16">#REF!</definedName>
    <definedName name="EUR_31.03." localSheetId="30">#REF!</definedName>
    <definedName name="EUR_31.03." localSheetId="31">#REF!</definedName>
    <definedName name="EUR_31.03." localSheetId="29">#REF!</definedName>
    <definedName name="EUR_31.03." localSheetId="53">#REF!</definedName>
    <definedName name="EUR_31.03." localSheetId="7">#REF!</definedName>
    <definedName name="EUR_31.03." localSheetId="8">#REF!</definedName>
    <definedName name="EUR_31.03." localSheetId="6">#REF!</definedName>
    <definedName name="EUR_31.03." localSheetId="9">#REF!</definedName>
    <definedName name="EUR_31.03.">#REF!</definedName>
    <definedName name="EUR_4.kv." localSheetId="39">#REF!</definedName>
    <definedName name="EUR_4.kv." localSheetId="18">#REF!</definedName>
    <definedName name="EUR_4.kv." localSheetId="12">#REF!</definedName>
    <definedName name="EUR_4.kv." localSheetId="33">#REF!</definedName>
    <definedName name="EUR_4.kv." localSheetId="32">#REF!</definedName>
    <definedName name="EUR_4.kv." localSheetId="52">#REF!</definedName>
    <definedName name="EUR_4.kv." localSheetId="55">#REF!</definedName>
    <definedName name="EUR_4.kv." localSheetId="4">#REF!</definedName>
    <definedName name="EUR_4.kv." localSheetId="16">#REF!</definedName>
    <definedName name="EUR_4.kv." localSheetId="30">#REF!</definedName>
    <definedName name="EUR_4.kv." localSheetId="31">#REF!</definedName>
    <definedName name="EUR_4.kv." localSheetId="29">#REF!</definedName>
    <definedName name="EUR_4.kv." localSheetId="53">#REF!</definedName>
    <definedName name="EUR_4.kv." localSheetId="7">#REF!</definedName>
    <definedName name="EUR_4.kv." localSheetId="8">#REF!</definedName>
    <definedName name="EUR_4.kv." localSheetId="6">#REF!</definedName>
    <definedName name="EUR_4.kv." localSheetId="9">#REF!</definedName>
    <definedName name="EUR_4.kv.">#REF!</definedName>
    <definedName name="EUR_Primo" localSheetId="39">#REF!</definedName>
    <definedName name="EUR_Primo" localSheetId="18">#REF!</definedName>
    <definedName name="EUR_Primo" localSheetId="12">#REF!</definedName>
    <definedName name="EUR_Primo" localSheetId="33">#REF!</definedName>
    <definedName name="EUR_Primo" localSheetId="32">#REF!</definedName>
    <definedName name="EUR_Primo" localSheetId="52">#REF!</definedName>
    <definedName name="EUR_Primo" localSheetId="55">#REF!</definedName>
    <definedName name="EUR_Primo" localSheetId="4">#REF!</definedName>
    <definedName name="EUR_Primo" localSheetId="16">#REF!</definedName>
    <definedName name="EUR_Primo" localSheetId="30">#REF!</definedName>
    <definedName name="EUR_Primo" localSheetId="31">#REF!</definedName>
    <definedName name="EUR_Primo" localSheetId="29">#REF!</definedName>
    <definedName name="EUR_Primo" localSheetId="53">#REF!</definedName>
    <definedName name="EUR_Primo" localSheetId="7">#REF!</definedName>
    <definedName name="EUR_Primo" localSheetId="8">#REF!</definedName>
    <definedName name="EUR_Primo" localSheetId="6">#REF!</definedName>
    <definedName name="EUR_Primo" localSheetId="9">#REF!</definedName>
    <definedName name="EUR_Primo">#REF!</definedName>
    <definedName name="EUR_Ultimo" localSheetId="39">#REF!</definedName>
    <definedName name="EUR_Ultimo" localSheetId="18">#REF!</definedName>
    <definedName name="EUR_Ultimo" localSheetId="12">#REF!</definedName>
    <definedName name="EUR_Ultimo" localSheetId="33">#REF!</definedName>
    <definedName name="EUR_Ultimo" localSheetId="32">#REF!</definedName>
    <definedName name="EUR_Ultimo" localSheetId="52">#REF!</definedName>
    <definedName name="EUR_Ultimo" localSheetId="55">#REF!</definedName>
    <definedName name="EUR_Ultimo" localSheetId="4">#REF!</definedName>
    <definedName name="EUR_Ultimo" localSheetId="16">#REF!</definedName>
    <definedName name="EUR_Ultimo" localSheetId="30">#REF!</definedName>
    <definedName name="EUR_Ultimo" localSheetId="31">#REF!</definedName>
    <definedName name="EUR_Ultimo" localSheetId="29">#REF!</definedName>
    <definedName name="EUR_Ultimo" localSheetId="53">#REF!</definedName>
    <definedName name="EUR_Ultimo" localSheetId="7">#REF!</definedName>
    <definedName name="EUR_Ultimo" localSheetId="8">#REF!</definedName>
    <definedName name="EUR_Ultimo" localSheetId="6">#REF!</definedName>
    <definedName name="EUR_Ultimo" localSheetId="9">#REF!</definedName>
    <definedName name="EUR_Ultimo">#REF!</definedName>
    <definedName name="euro" localSheetId="39">'[63]KF 97-01'!$Q$39</definedName>
    <definedName name="euro" localSheetId="33">'[63]KF 97-01'!$Q$39</definedName>
    <definedName name="euro" localSheetId="52">'[63]KF 97-01'!$Q$39</definedName>
    <definedName name="euro" localSheetId="55">'[64]KF 97-01'!$Q$39</definedName>
    <definedName name="euro" localSheetId="30">'[63]KF 97-01'!$Q$39</definedName>
    <definedName name="euro" localSheetId="31">'[63]KF 97-01'!$Q$39</definedName>
    <definedName name="euro" localSheetId="29">'[63]KF 97-01'!$Q$39</definedName>
    <definedName name="euro" localSheetId="53">'[65]KF 97-01'!$Q$39</definedName>
    <definedName name="euro" localSheetId="7">'[66]KF 97-01'!$Q$39</definedName>
    <definedName name="euro" localSheetId="8">'[66]KF 97-01'!$Q$39</definedName>
    <definedName name="euro" localSheetId="6">'[66]KF 97-01'!$Q$39</definedName>
    <definedName name="euro">'[67]KF 97-01'!$Q$39</definedName>
    <definedName name="Euro01" localSheetId="39">[32]Valutakurser!$F$8</definedName>
    <definedName name="Euro01" localSheetId="33">[32]Valutakurser!$F$8</definedName>
    <definedName name="Euro01" localSheetId="52">[32]Valutakurser!$F$8</definedName>
    <definedName name="Euro01" localSheetId="55">[33]Valutakurser!$F$8</definedName>
    <definedName name="Euro01" localSheetId="30">[32]Valutakurser!$F$8</definedName>
    <definedName name="Euro01" localSheetId="31">[32]Valutakurser!$F$8</definedName>
    <definedName name="Euro01" localSheetId="29">[32]Valutakurser!$F$8</definedName>
    <definedName name="Euro01" localSheetId="53">[34]Valutakurser!$F$8</definedName>
    <definedName name="Euro01" localSheetId="7">[35]Valutakurser!$F$8</definedName>
    <definedName name="Euro01" localSheetId="8">[35]Valutakurser!$F$8</definedName>
    <definedName name="Euro01" localSheetId="6">[35]Valutakurser!$F$8</definedName>
    <definedName name="Euro01">[36]Valutakurser!$F$8</definedName>
    <definedName name="Euro02" localSheetId="39">[32]Valutakurser!$G$8</definedName>
    <definedName name="Euro02" localSheetId="33">[32]Valutakurser!$G$8</definedName>
    <definedName name="Euro02" localSheetId="52">[32]Valutakurser!$G$8</definedName>
    <definedName name="Euro02" localSheetId="55">[33]Valutakurser!$G$8</definedName>
    <definedName name="Euro02" localSheetId="30">[32]Valutakurser!$G$8</definedName>
    <definedName name="Euro02" localSheetId="31">[32]Valutakurser!$G$8</definedName>
    <definedName name="Euro02" localSheetId="29">[32]Valutakurser!$G$8</definedName>
    <definedName name="Euro02" localSheetId="53">[34]Valutakurser!$G$8</definedName>
    <definedName name="Euro02" localSheetId="7">[35]Valutakurser!$G$8</definedName>
    <definedName name="Euro02" localSheetId="8">[35]Valutakurser!$G$8</definedName>
    <definedName name="Euro02" localSheetId="6">[35]Valutakurser!$G$8</definedName>
    <definedName name="Euro02">[36]Valutakurser!$G$8</definedName>
    <definedName name="Euro03" localSheetId="39">[32]Valutakurser!$H$8</definedName>
    <definedName name="Euro03" localSheetId="33">[32]Valutakurser!$H$8</definedName>
    <definedName name="Euro03" localSheetId="52">[32]Valutakurser!$H$8</definedName>
    <definedName name="Euro03" localSheetId="55">[33]Valutakurser!$H$8</definedName>
    <definedName name="Euro03" localSheetId="30">[32]Valutakurser!$H$8</definedName>
    <definedName name="Euro03" localSheetId="31">[32]Valutakurser!$H$8</definedName>
    <definedName name="Euro03" localSheetId="29">[32]Valutakurser!$H$8</definedName>
    <definedName name="Euro03" localSheetId="53">[34]Valutakurser!$H$8</definedName>
    <definedName name="Euro03" localSheetId="7">[35]Valutakurser!$H$8</definedName>
    <definedName name="Euro03" localSheetId="8">[35]Valutakurser!$H$8</definedName>
    <definedName name="Euro03" localSheetId="6">[35]Valutakurser!$H$8</definedName>
    <definedName name="Euro03">[36]Valutakurser!$H$8</definedName>
    <definedName name="Euro04" localSheetId="39">[32]Valutakurser!$I$8</definedName>
    <definedName name="Euro04" localSheetId="33">[32]Valutakurser!$I$8</definedName>
    <definedName name="Euro04" localSheetId="52">[32]Valutakurser!$I$8</definedName>
    <definedName name="Euro04" localSheetId="55">[33]Valutakurser!$I$8</definedName>
    <definedName name="Euro04" localSheetId="30">[32]Valutakurser!$I$8</definedName>
    <definedName name="Euro04" localSheetId="31">[32]Valutakurser!$I$8</definedName>
    <definedName name="Euro04" localSheetId="29">[32]Valutakurser!$I$8</definedName>
    <definedName name="Euro04" localSheetId="53">[34]Valutakurser!$I$8</definedName>
    <definedName name="Euro04" localSheetId="7">[35]Valutakurser!$I$8</definedName>
    <definedName name="Euro04" localSheetId="8">[35]Valutakurser!$I$8</definedName>
    <definedName name="Euro04" localSheetId="6">[35]Valutakurser!$I$8</definedName>
    <definedName name="Euro04">[36]Valutakurser!$I$8</definedName>
    <definedName name="Euro05" localSheetId="39">[32]Valutakurser!$J$8</definedName>
    <definedName name="Euro05" localSheetId="33">[32]Valutakurser!$J$8</definedName>
    <definedName name="Euro05" localSheetId="52">[32]Valutakurser!$J$8</definedName>
    <definedName name="Euro05" localSheetId="55">[33]Valutakurser!$J$8</definedName>
    <definedName name="Euro05" localSheetId="30">[32]Valutakurser!$J$8</definedName>
    <definedName name="Euro05" localSheetId="31">[32]Valutakurser!$J$8</definedName>
    <definedName name="Euro05" localSheetId="29">[32]Valutakurser!$J$8</definedName>
    <definedName name="Euro05" localSheetId="53">[34]Valutakurser!$J$8</definedName>
    <definedName name="Euro05" localSheetId="7">[35]Valutakurser!$J$8</definedName>
    <definedName name="Euro05" localSheetId="8">[35]Valutakurser!$J$8</definedName>
    <definedName name="Euro05" localSheetId="6">[35]Valutakurser!$J$8</definedName>
    <definedName name="Euro05">[36]Valutakurser!$J$8</definedName>
    <definedName name="Euro06" localSheetId="39">[32]Valutakurser!$K$8</definedName>
    <definedName name="Euro06" localSheetId="33">[32]Valutakurser!$K$8</definedName>
    <definedName name="Euro06" localSheetId="52">[32]Valutakurser!$K$8</definedName>
    <definedName name="Euro06" localSheetId="55">[33]Valutakurser!$K$8</definedName>
    <definedName name="Euro06" localSheetId="30">[32]Valutakurser!$K$8</definedName>
    <definedName name="Euro06" localSheetId="31">[32]Valutakurser!$K$8</definedName>
    <definedName name="Euro06" localSheetId="29">[32]Valutakurser!$K$8</definedName>
    <definedName name="Euro06" localSheetId="53">[34]Valutakurser!$K$8</definedName>
    <definedName name="Euro06" localSheetId="7">[35]Valutakurser!$K$8</definedName>
    <definedName name="Euro06" localSheetId="8">[35]Valutakurser!$K$8</definedName>
    <definedName name="Euro06" localSheetId="6">[35]Valutakurser!$K$8</definedName>
    <definedName name="Euro06">[36]Valutakurser!$K$8</definedName>
    <definedName name="Euro07" localSheetId="39">[32]Valutakurser!$L$8</definedName>
    <definedName name="Euro07" localSheetId="33">[32]Valutakurser!$L$8</definedName>
    <definedName name="Euro07" localSheetId="52">[32]Valutakurser!$L$8</definedName>
    <definedName name="Euro07" localSheetId="55">[33]Valutakurser!$L$8</definedName>
    <definedName name="Euro07" localSheetId="30">[32]Valutakurser!$L$8</definedName>
    <definedName name="Euro07" localSheetId="31">[32]Valutakurser!$L$8</definedName>
    <definedName name="Euro07" localSheetId="29">[32]Valutakurser!$L$8</definedName>
    <definedName name="Euro07" localSheetId="53">[34]Valutakurser!$L$8</definedName>
    <definedName name="Euro07" localSheetId="7">[35]Valutakurser!$L$8</definedName>
    <definedName name="Euro07" localSheetId="8">[35]Valutakurser!$L$8</definedName>
    <definedName name="Euro07" localSheetId="6">[35]Valutakurser!$L$8</definedName>
    <definedName name="Euro07">[36]Valutakurser!$L$8</definedName>
    <definedName name="Euro08" localSheetId="39">[32]Valutakurser!$M$8</definedName>
    <definedName name="Euro08" localSheetId="33">[32]Valutakurser!$M$8</definedName>
    <definedName name="Euro08" localSheetId="52">[32]Valutakurser!$M$8</definedName>
    <definedName name="Euro08" localSheetId="55">[33]Valutakurser!$M$8</definedName>
    <definedName name="Euro08" localSheetId="30">[32]Valutakurser!$M$8</definedName>
    <definedName name="Euro08" localSheetId="31">[32]Valutakurser!$M$8</definedName>
    <definedName name="Euro08" localSheetId="29">[32]Valutakurser!$M$8</definedName>
    <definedName name="Euro08" localSheetId="53">[34]Valutakurser!$M$8</definedName>
    <definedName name="Euro08" localSheetId="7">[35]Valutakurser!$M$8</definedName>
    <definedName name="Euro08" localSheetId="8">[35]Valutakurser!$M$8</definedName>
    <definedName name="Euro08" localSheetId="6">[35]Valutakurser!$M$8</definedName>
    <definedName name="Euro08">[36]Valutakurser!$M$8</definedName>
    <definedName name="Euro09" localSheetId="39">[32]Valutakurser!$N$8</definedName>
    <definedName name="Euro09" localSheetId="33">[32]Valutakurser!$N$8</definedName>
    <definedName name="Euro09" localSheetId="52">[32]Valutakurser!$N$8</definedName>
    <definedName name="Euro09" localSheetId="55">[33]Valutakurser!$N$8</definedName>
    <definedName name="Euro09" localSheetId="30">[32]Valutakurser!$N$8</definedName>
    <definedName name="Euro09" localSheetId="31">[32]Valutakurser!$N$8</definedName>
    <definedName name="Euro09" localSheetId="29">[32]Valutakurser!$N$8</definedName>
    <definedName name="Euro09" localSheetId="53">[34]Valutakurser!$N$8</definedName>
    <definedName name="Euro09" localSheetId="7">[35]Valutakurser!$N$8</definedName>
    <definedName name="Euro09" localSheetId="8">[35]Valutakurser!$N$8</definedName>
    <definedName name="Euro09" localSheetId="6">[35]Valutakurser!$N$8</definedName>
    <definedName name="Euro09">[36]Valutakurser!$N$8</definedName>
    <definedName name="Euro10" localSheetId="39">[32]Valutakurser!$O$8</definedName>
    <definedName name="Euro10" localSheetId="33">[32]Valutakurser!$O$8</definedName>
    <definedName name="Euro10" localSheetId="52">[32]Valutakurser!$O$8</definedName>
    <definedName name="Euro10" localSheetId="55">[33]Valutakurser!$O$8</definedName>
    <definedName name="Euro10" localSheetId="30">[32]Valutakurser!$O$8</definedName>
    <definedName name="Euro10" localSheetId="31">[32]Valutakurser!$O$8</definedName>
    <definedName name="Euro10" localSheetId="29">[32]Valutakurser!$O$8</definedName>
    <definedName name="Euro10" localSheetId="53">[34]Valutakurser!$O$8</definedName>
    <definedName name="Euro10" localSheetId="7">[35]Valutakurser!$O$8</definedName>
    <definedName name="Euro10" localSheetId="8">[35]Valutakurser!$O$8</definedName>
    <definedName name="Euro10" localSheetId="6">[35]Valutakurser!$O$8</definedName>
    <definedName name="Euro10">[36]Valutakurser!$O$8</definedName>
    <definedName name="Euro11" localSheetId="39">[32]Valutakurser!$P$8</definedName>
    <definedName name="Euro11" localSheetId="33">[32]Valutakurser!$P$8</definedName>
    <definedName name="Euro11" localSheetId="52">[32]Valutakurser!$P$8</definedName>
    <definedName name="Euro11" localSheetId="55">[33]Valutakurser!$P$8</definedName>
    <definedName name="Euro11" localSheetId="30">[32]Valutakurser!$P$8</definedName>
    <definedName name="Euro11" localSheetId="31">[32]Valutakurser!$P$8</definedName>
    <definedName name="Euro11" localSheetId="29">[32]Valutakurser!$P$8</definedName>
    <definedName name="Euro11" localSheetId="53">[34]Valutakurser!$P$8</definedName>
    <definedName name="Euro11" localSheetId="7">[35]Valutakurser!$P$8</definedName>
    <definedName name="Euro11" localSheetId="8">[35]Valutakurser!$P$8</definedName>
    <definedName name="Euro11" localSheetId="6">[35]Valutakurser!$P$8</definedName>
    <definedName name="Euro11">[36]Valutakurser!$P$8</definedName>
    <definedName name="Euro12" localSheetId="39">[32]Valutakurser!$Q$8</definedName>
    <definedName name="Euro12" localSheetId="33">[32]Valutakurser!$Q$8</definedName>
    <definedName name="Euro12" localSheetId="52">[32]Valutakurser!$Q$8</definedName>
    <definedName name="Euro12" localSheetId="55">[33]Valutakurser!$Q$8</definedName>
    <definedName name="Euro12" localSheetId="30">[32]Valutakurser!$Q$8</definedName>
    <definedName name="Euro12" localSheetId="31">[32]Valutakurser!$Q$8</definedName>
    <definedName name="Euro12" localSheetId="29">[32]Valutakurser!$Q$8</definedName>
    <definedName name="Euro12" localSheetId="53">[34]Valutakurser!$Q$8</definedName>
    <definedName name="Euro12" localSheetId="7">[35]Valutakurser!$Q$8</definedName>
    <definedName name="Euro12" localSheetId="8">[35]Valutakurser!$Q$8</definedName>
    <definedName name="Euro12" localSheetId="6">[35]Valutakurser!$Q$8</definedName>
    <definedName name="Euro12">[36]Valutakurser!$Q$8</definedName>
    <definedName name="EuroBeregnet" localSheetId="39">[32]Investment_assets!$C$47:$AX$55</definedName>
    <definedName name="EuroBeregnet" localSheetId="33">[32]Investment_assets!$C$47:$AX$55</definedName>
    <definedName name="EuroBeregnet" localSheetId="52">[32]Investment_assets!$C$47:$AX$55</definedName>
    <definedName name="EuroBeregnet" localSheetId="55">[33]Investment_assets!$C$47:$AX$55</definedName>
    <definedName name="EuroBeregnet" localSheetId="30">[32]Investment_assets!$C$47:$AX$55</definedName>
    <definedName name="EuroBeregnet" localSheetId="31">[32]Investment_assets!$C$47:$AX$55</definedName>
    <definedName name="EuroBeregnet" localSheetId="29">[32]Investment_assets!$C$47:$AX$55</definedName>
    <definedName name="EuroBeregnet" localSheetId="53">[34]Investment_assets!$C$47:$AX$55</definedName>
    <definedName name="EuroBeregnet" localSheetId="7">[35]Investment_assets!$C$47:$AX$55</definedName>
    <definedName name="EuroBeregnet" localSheetId="8">[35]Investment_assets!$C$47:$AX$55</definedName>
    <definedName name="EuroBeregnet" localSheetId="6">[35]Investment_assets!$C$47:$AX$55</definedName>
    <definedName name="EuroBeregnet">[36]Investment_assets!$C$47:$AX$55</definedName>
    <definedName name="EuroKurs1" localSheetId="39">[32]HelpSheet!$G$21</definedName>
    <definedName name="EuroKurs1" localSheetId="33">[32]HelpSheet!$G$21</definedName>
    <definedName name="EuroKurs1" localSheetId="52">[32]HelpSheet!$G$21</definedName>
    <definedName name="EuroKurs1" localSheetId="55">[33]HelpSheet!$G$21</definedName>
    <definedName name="EuroKurs1" localSheetId="30">[32]HelpSheet!$G$21</definedName>
    <definedName name="EuroKurs1" localSheetId="31">[32]HelpSheet!$G$21</definedName>
    <definedName name="EuroKurs1" localSheetId="29">[32]HelpSheet!$G$21</definedName>
    <definedName name="EuroKurs1" localSheetId="53">[34]HelpSheet!$G$21</definedName>
    <definedName name="EuroKurs1" localSheetId="7">[35]HelpSheet!$G$21</definedName>
    <definedName name="EuroKurs1" localSheetId="8">[35]HelpSheet!$G$21</definedName>
    <definedName name="EuroKurs1" localSheetId="6">[35]HelpSheet!$G$21</definedName>
    <definedName name="EuroKurs1">[36]HelpSheet!$G$21</definedName>
    <definedName name="EuroKurs2" localSheetId="39">[32]HelpSheet!$G$23</definedName>
    <definedName name="EuroKurs2" localSheetId="33">[32]HelpSheet!$G$23</definedName>
    <definedName name="EuroKurs2" localSheetId="52">[32]HelpSheet!$G$23</definedName>
    <definedName name="EuroKurs2" localSheetId="55">[33]HelpSheet!$G$23</definedName>
    <definedName name="EuroKurs2" localSheetId="30">[32]HelpSheet!$G$23</definedName>
    <definedName name="EuroKurs2" localSheetId="31">[32]HelpSheet!$G$23</definedName>
    <definedName name="EuroKurs2" localSheetId="29">[32]HelpSheet!$G$23</definedName>
    <definedName name="EuroKurs2" localSheetId="53">[34]HelpSheet!$G$23</definedName>
    <definedName name="EuroKurs2" localSheetId="7">[35]HelpSheet!$G$23</definedName>
    <definedName name="EuroKurs2" localSheetId="8">[35]HelpSheet!$G$23</definedName>
    <definedName name="EuroKurs2" localSheetId="6">[35]HelpSheet!$G$23</definedName>
    <definedName name="EuroKurs2">[36]HelpSheet!$G$23</definedName>
    <definedName name="EuroKurs3" localSheetId="39">[32]HelpSheet!$G$25</definedName>
    <definedName name="EuroKurs3" localSheetId="33">[32]HelpSheet!$G$25</definedName>
    <definedName name="EuroKurs3" localSheetId="52">[32]HelpSheet!$G$25</definedName>
    <definedName name="EuroKurs3" localSheetId="55">[33]HelpSheet!$G$25</definedName>
    <definedName name="EuroKurs3" localSheetId="30">[32]HelpSheet!$G$25</definedName>
    <definedName name="EuroKurs3" localSheetId="31">[32]HelpSheet!$G$25</definedName>
    <definedName name="EuroKurs3" localSheetId="29">[32]HelpSheet!$G$25</definedName>
    <definedName name="EuroKurs3" localSheetId="53">[34]HelpSheet!$G$25</definedName>
    <definedName name="EuroKurs3" localSheetId="7">[35]HelpSheet!$G$25</definedName>
    <definedName name="EuroKurs3" localSheetId="8">[35]HelpSheet!$G$25</definedName>
    <definedName name="EuroKurs3" localSheetId="6">[35]HelpSheet!$G$25</definedName>
    <definedName name="EuroKurs3">[36]HelpSheet!$G$25</definedName>
    <definedName name="EuroLastYear" localSheetId="39">[32]Valutakurser!$E$8</definedName>
    <definedName name="EuroLastYear" localSheetId="33">[32]Valutakurser!$E$8</definedName>
    <definedName name="EuroLastYear" localSheetId="52">[32]Valutakurser!$E$8</definedName>
    <definedName name="EuroLastYear" localSheetId="55">[33]Valutakurser!$E$8</definedName>
    <definedName name="EuroLastYear" localSheetId="30">[32]Valutakurser!$E$8</definedName>
    <definedName name="EuroLastYear" localSheetId="31">[32]Valutakurser!$E$8</definedName>
    <definedName name="EuroLastYear" localSheetId="29">[32]Valutakurser!$E$8</definedName>
    <definedName name="EuroLastYear" localSheetId="53">[34]Valutakurser!$E$8</definedName>
    <definedName name="EuroLastYear" localSheetId="7">[35]Valutakurser!$E$8</definedName>
    <definedName name="EuroLastYear" localSheetId="8">[35]Valutakurser!$E$8</definedName>
    <definedName name="EuroLastYear" localSheetId="6">[35]Valutakurser!$E$8</definedName>
    <definedName name="EuroLastYear">[36]Valutakurser!$E$8</definedName>
    <definedName name="Exch.rate" localSheetId="39">'[68]LTS&amp;L'!$I$5</definedName>
    <definedName name="Exch.rate" localSheetId="33">'[68]LTS&amp;L'!$I$5</definedName>
    <definedName name="Exch.rate" localSheetId="52">'[68]LTS&amp;L'!$I$5</definedName>
    <definedName name="Exch.rate" localSheetId="55">'[69]LTS&amp;L'!$I$5</definedName>
    <definedName name="Exch.rate" localSheetId="30">'[68]LTS&amp;L'!$I$5</definedName>
    <definedName name="Exch.rate" localSheetId="31">'[68]LTS&amp;L'!$I$5</definedName>
    <definedName name="Exch.rate" localSheetId="29">'[68]LTS&amp;L'!$I$5</definedName>
    <definedName name="Exch.rate" localSheetId="53">'[70]LTS&amp;L'!$I$5</definedName>
    <definedName name="Exch.rate" localSheetId="7">'[71]LTS&amp;L'!$I$5</definedName>
    <definedName name="Exch.rate" localSheetId="8">'[71]LTS&amp;L'!$I$5</definedName>
    <definedName name="Exch.rate" localSheetId="6">'[71]LTS&amp;L'!$I$5</definedName>
    <definedName name="Exch.rate">'[72]LTS&amp;L'!$I$5</definedName>
    <definedName name="exchange" localSheetId="39">#REF!</definedName>
    <definedName name="exchange" localSheetId="18">#REF!</definedName>
    <definedName name="exchange" localSheetId="12">#REF!</definedName>
    <definedName name="exchange" localSheetId="33">#REF!</definedName>
    <definedName name="exchange" localSheetId="32">#REF!</definedName>
    <definedName name="exchange" localSheetId="52">#REF!</definedName>
    <definedName name="exchange" localSheetId="55">#REF!</definedName>
    <definedName name="exchange" localSheetId="4">#REF!</definedName>
    <definedName name="exchange" localSheetId="16">#REF!</definedName>
    <definedName name="exchange" localSheetId="30">#REF!</definedName>
    <definedName name="exchange" localSheetId="31">#REF!</definedName>
    <definedName name="exchange" localSheetId="29">#REF!</definedName>
    <definedName name="exchange" localSheetId="53">#REF!</definedName>
    <definedName name="exchange" localSheetId="7">#REF!</definedName>
    <definedName name="exchange" localSheetId="8">#REF!</definedName>
    <definedName name="exchange" localSheetId="6">#REF!</definedName>
    <definedName name="exchange" localSheetId="9">#REF!</definedName>
    <definedName name="exchange">#REF!</definedName>
    <definedName name="Exchange_rates_applied" localSheetId="39">#REF!</definedName>
    <definedName name="Exchange_rates_applied" localSheetId="18">#REF!</definedName>
    <definedName name="Exchange_rates_applied" localSheetId="12">#REF!</definedName>
    <definedName name="Exchange_rates_applied" localSheetId="33">#REF!</definedName>
    <definedName name="Exchange_rates_applied" localSheetId="32">#REF!</definedName>
    <definedName name="Exchange_rates_applied" localSheetId="52">#REF!</definedName>
    <definedName name="Exchange_rates_applied" localSheetId="55">#REF!</definedName>
    <definedName name="Exchange_rates_applied" localSheetId="4">#REF!</definedName>
    <definedName name="Exchange_rates_applied" localSheetId="16">#REF!</definedName>
    <definedName name="Exchange_rates_applied" localSheetId="30">#REF!</definedName>
    <definedName name="Exchange_rates_applied" localSheetId="31">#REF!</definedName>
    <definedName name="Exchange_rates_applied" localSheetId="29">#REF!</definedName>
    <definedName name="Exchange_rates_applied" localSheetId="53">#REF!</definedName>
    <definedName name="Exchange_rates_applied" localSheetId="7">#REF!</definedName>
    <definedName name="Exchange_rates_applied" localSheetId="8">#REF!</definedName>
    <definedName name="Exchange_rates_applied" localSheetId="6">#REF!</definedName>
    <definedName name="Exchange_rates_applied" localSheetId="9">#REF!</definedName>
    <definedName name="Exchange_rates_applied">#REF!</definedName>
    <definedName name="_xlnm.Extract" localSheetId="39">#REF!</definedName>
    <definedName name="_xlnm.Extract" localSheetId="18">#REF!</definedName>
    <definedName name="_xlnm.Extract" localSheetId="12">#REF!</definedName>
    <definedName name="_xlnm.Extract" localSheetId="33">#REF!</definedName>
    <definedName name="_xlnm.Extract" localSheetId="32">#REF!</definedName>
    <definedName name="_xlnm.Extract" localSheetId="52">#REF!</definedName>
    <definedName name="_xlnm.Extract" localSheetId="55">#REF!</definedName>
    <definedName name="_xlnm.Extract" localSheetId="4">#REF!</definedName>
    <definedName name="_xlnm.Extract" localSheetId="16">#REF!</definedName>
    <definedName name="_xlnm.Extract" localSheetId="30">#REF!</definedName>
    <definedName name="_xlnm.Extract" localSheetId="31">#REF!</definedName>
    <definedName name="_xlnm.Extract" localSheetId="29">#REF!</definedName>
    <definedName name="_xlnm.Extract" localSheetId="53">#REF!</definedName>
    <definedName name="_xlnm.Extract" localSheetId="7">#REF!</definedName>
    <definedName name="_xlnm.Extract" localSheetId="8">#REF!</definedName>
    <definedName name="_xlnm.Extract" localSheetId="6">#REF!</definedName>
    <definedName name="_xlnm.Extract" localSheetId="9">#REF!</definedName>
    <definedName name="_xlnm.Extract">#REF!</definedName>
    <definedName name="ff" localSheetId="39">[73]English!$B$162:$I$213</definedName>
    <definedName name="ff" localSheetId="33">[73]English!$B$162:$I$213</definedName>
    <definedName name="ff" localSheetId="52">[73]English!$B$162:$I$213</definedName>
    <definedName name="ff" localSheetId="55">[74]English!$B$162:$I$213</definedName>
    <definedName name="ff" localSheetId="30">[73]English!$B$162:$I$213</definedName>
    <definedName name="ff" localSheetId="31">[73]English!$B$162:$I$213</definedName>
    <definedName name="ff" localSheetId="29">[73]English!$B$162:$I$213</definedName>
    <definedName name="ff" localSheetId="53">[75]English!$B$162:$I$213</definedName>
    <definedName name="ff" localSheetId="7">[76]English!$B$162:$I$213</definedName>
    <definedName name="ff" localSheetId="8">[76]English!$B$162:$I$213</definedName>
    <definedName name="ff" localSheetId="6">[76]English!$B$162:$I$213</definedName>
    <definedName name="ff">[77]English!$B$162:$I$213</definedName>
    <definedName name="FI_EURO_V" localSheetId="39">[48]Sheet1!$C$13</definedName>
    <definedName name="FI_EURO_V" localSheetId="33">[48]Sheet1!$C$13</definedName>
    <definedName name="FI_EURO_V" localSheetId="52">[48]Sheet1!$C$13</definedName>
    <definedName name="FI_EURO_V" localSheetId="55">[49]Sheet1!$C$13</definedName>
    <definedName name="FI_EURO_V" localSheetId="30">[48]Sheet1!$C$13</definedName>
    <definedName name="FI_EURO_V" localSheetId="31">[48]Sheet1!$C$13</definedName>
    <definedName name="FI_EURO_V" localSheetId="29">[48]Sheet1!$C$13</definedName>
    <definedName name="FI_EURO_V" localSheetId="53">[50]Sheet1!$C$13</definedName>
    <definedName name="FI_EURO_V" localSheetId="7">[51]Sheet1!$C$13</definedName>
    <definedName name="FI_EURO_V" localSheetId="8">[51]Sheet1!$C$13</definedName>
    <definedName name="FI_EURO_V" localSheetId="6">[51]Sheet1!$C$13</definedName>
    <definedName name="FI_EURO_V">[52]Sheet1!$C$13</definedName>
    <definedName name="FID" localSheetId="39">#REF!</definedName>
    <definedName name="FID" localSheetId="18">#REF!</definedName>
    <definedName name="FID" localSheetId="12">#REF!</definedName>
    <definedName name="FID" localSheetId="33">#REF!</definedName>
    <definedName name="FID" localSheetId="32">#REF!</definedName>
    <definedName name="FID" localSheetId="52">#REF!</definedName>
    <definedName name="FID" localSheetId="55">#REF!</definedName>
    <definedName name="FID" localSheetId="4">#REF!</definedName>
    <definedName name="FID" localSheetId="16">#REF!</definedName>
    <definedName name="FID" localSheetId="30">#REF!</definedName>
    <definedName name="FID" localSheetId="31">#REF!</definedName>
    <definedName name="FID" localSheetId="29">#REF!</definedName>
    <definedName name="FID" localSheetId="53">#REF!</definedName>
    <definedName name="FID" localSheetId="7">#REF!</definedName>
    <definedName name="FID" localSheetId="8">#REF!</definedName>
    <definedName name="FID" localSheetId="6">#REF!</definedName>
    <definedName name="FID" localSheetId="9">#REF!</definedName>
    <definedName name="FID">#REF!</definedName>
    <definedName name="fid_sosi" localSheetId="39">#REF!</definedName>
    <definedName name="fid_sosi" localSheetId="18">#REF!</definedName>
    <definedName name="fid_sosi" localSheetId="12">#REF!</definedName>
    <definedName name="fid_sosi" localSheetId="33">#REF!</definedName>
    <definedName name="fid_sosi" localSheetId="32">#REF!</definedName>
    <definedName name="fid_sosi" localSheetId="52">#REF!</definedName>
    <definedName name="fid_sosi" localSheetId="55">#REF!</definedName>
    <definedName name="fid_sosi" localSheetId="4">#REF!</definedName>
    <definedName name="fid_sosi" localSheetId="16">#REF!</definedName>
    <definedName name="fid_sosi" localSheetId="30">#REF!</definedName>
    <definedName name="fid_sosi" localSheetId="31">#REF!</definedName>
    <definedName name="fid_sosi" localSheetId="29">#REF!</definedName>
    <definedName name="fid_sosi" localSheetId="53">#REF!</definedName>
    <definedName name="fid_sosi" localSheetId="7">#REF!</definedName>
    <definedName name="fid_sosi" localSheetId="8">#REF!</definedName>
    <definedName name="fid_sosi" localSheetId="6">#REF!</definedName>
    <definedName name="fid_sosi" localSheetId="9">#REF!</definedName>
    <definedName name="fid_sosi">#REF!</definedName>
    <definedName name="FIM_1.kv." localSheetId="39">#REF!</definedName>
    <definedName name="FIM_1.kv." localSheetId="18">#REF!</definedName>
    <definedName name="FIM_1.kv." localSheetId="12">#REF!</definedName>
    <definedName name="FIM_1.kv." localSheetId="33">#REF!</definedName>
    <definedName name="FIM_1.kv." localSheetId="32">#REF!</definedName>
    <definedName name="FIM_1.kv." localSheetId="52">#REF!</definedName>
    <definedName name="FIM_1.kv." localSheetId="55">#REF!</definedName>
    <definedName name="FIM_1.kv." localSheetId="4">#REF!</definedName>
    <definedName name="FIM_1.kv." localSheetId="16">#REF!</definedName>
    <definedName name="FIM_1.kv." localSheetId="30">#REF!</definedName>
    <definedName name="FIM_1.kv." localSheetId="31">#REF!</definedName>
    <definedName name="FIM_1.kv." localSheetId="29">#REF!</definedName>
    <definedName name="FIM_1.kv." localSheetId="53">#REF!</definedName>
    <definedName name="FIM_1.kv." localSheetId="7">#REF!</definedName>
    <definedName name="FIM_1.kv." localSheetId="8">#REF!</definedName>
    <definedName name="FIM_1.kv." localSheetId="6">#REF!</definedName>
    <definedName name="FIM_1.kv." localSheetId="9">#REF!</definedName>
    <definedName name="FIM_1.kv.">#REF!</definedName>
    <definedName name="FIM_2.kv." localSheetId="39">#REF!</definedName>
    <definedName name="FIM_2.kv." localSheetId="18">#REF!</definedName>
    <definedName name="FIM_2.kv." localSheetId="12">#REF!</definedName>
    <definedName name="FIM_2.kv." localSheetId="33">#REF!</definedName>
    <definedName name="FIM_2.kv." localSheetId="32">#REF!</definedName>
    <definedName name="FIM_2.kv." localSheetId="52">#REF!</definedName>
    <definedName name="FIM_2.kv." localSheetId="55">#REF!</definedName>
    <definedName name="FIM_2.kv." localSheetId="4">#REF!</definedName>
    <definedName name="FIM_2.kv." localSheetId="16">#REF!</definedName>
    <definedName name="FIM_2.kv." localSheetId="30">#REF!</definedName>
    <definedName name="FIM_2.kv." localSheetId="31">#REF!</definedName>
    <definedName name="FIM_2.kv." localSheetId="29">#REF!</definedName>
    <definedName name="FIM_2.kv." localSheetId="53">#REF!</definedName>
    <definedName name="FIM_2.kv." localSheetId="7">#REF!</definedName>
    <definedName name="FIM_2.kv." localSheetId="8">#REF!</definedName>
    <definedName name="FIM_2.kv." localSheetId="6">#REF!</definedName>
    <definedName name="FIM_2.kv." localSheetId="9">#REF!</definedName>
    <definedName name="FIM_2.kv.">#REF!</definedName>
    <definedName name="FIM_3.kv." localSheetId="39">#REF!</definedName>
    <definedName name="FIM_3.kv." localSheetId="18">#REF!</definedName>
    <definedName name="FIM_3.kv." localSheetId="12">#REF!</definedName>
    <definedName name="FIM_3.kv." localSheetId="33">#REF!</definedName>
    <definedName name="FIM_3.kv." localSheetId="32">#REF!</definedName>
    <definedName name="FIM_3.kv." localSheetId="52">#REF!</definedName>
    <definedName name="FIM_3.kv." localSheetId="55">#REF!</definedName>
    <definedName name="FIM_3.kv." localSheetId="4">#REF!</definedName>
    <definedName name="FIM_3.kv." localSheetId="16">#REF!</definedName>
    <definedName name="FIM_3.kv." localSheetId="30">#REF!</definedName>
    <definedName name="FIM_3.kv." localSheetId="31">#REF!</definedName>
    <definedName name="FIM_3.kv." localSheetId="29">#REF!</definedName>
    <definedName name="FIM_3.kv." localSheetId="53">#REF!</definedName>
    <definedName name="FIM_3.kv." localSheetId="7">#REF!</definedName>
    <definedName name="FIM_3.kv." localSheetId="8">#REF!</definedName>
    <definedName name="FIM_3.kv." localSheetId="6">#REF!</definedName>
    <definedName name="FIM_3.kv." localSheetId="9">#REF!</definedName>
    <definedName name="FIM_3.kv.">#REF!</definedName>
    <definedName name="FIM_30.06." localSheetId="39">#REF!</definedName>
    <definedName name="FIM_30.06." localSheetId="18">#REF!</definedName>
    <definedName name="FIM_30.06." localSheetId="12">#REF!</definedName>
    <definedName name="FIM_30.06." localSheetId="33">#REF!</definedName>
    <definedName name="FIM_30.06." localSheetId="32">#REF!</definedName>
    <definedName name="FIM_30.06." localSheetId="52">#REF!</definedName>
    <definedName name="FIM_30.06." localSheetId="55">#REF!</definedName>
    <definedName name="FIM_30.06." localSheetId="4">#REF!</definedName>
    <definedName name="FIM_30.06." localSheetId="16">#REF!</definedName>
    <definedName name="FIM_30.06." localSheetId="30">#REF!</definedName>
    <definedName name="FIM_30.06." localSheetId="31">#REF!</definedName>
    <definedName name="FIM_30.06." localSheetId="29">#REF!</definedName>
    <definedName name="FIM_30.06." localSheetId="53">#REF!</definedName>
    <definedName name="FIM_30.06." localSheetId="7">#REF!</definedName>
    <definedName name="FIM_30.06." localSheetId="8">#REF!</definedName>
    <definedName name="FIM_30.06." localSheetId="6">#REF!</definedName>
    <definedName name="FIM_30.06." localSheetId="9">#REF!</definedName>
    <definedName name="FIM_30.06.">#REF!</definedName>
    <definedName name="FIM_30.09." localSheetId="39">#REF!</definedName>
    <definedName name="FIM_30.09." localSheetId="18">#REF!</definedName>
    <definedName name="FIM_30.09." localSheetId="12">#REF!</definedName>
    <definedName name="FIM_30.09." localSheetId="33">#REF!</definedName>
    <definedName name="FIM_30.09." localSheetId="32">#REF!</definedName>
    <definedName name="FIM_30.09." localSheetId="52">#REF!</definedName>
    <definedName name="FIM_30.09." localSheetId="55">#REF!</definedName>
    <definedName name="FIM_30.09." localSheetId="4">#REF!</definedName>
    <definedName name="FIM_30.09." localSheetId="16">#REF!</definedName>
    <definedName name="FIM_30.09." localSheetId="30">#REF!</definedName>
    <definedName name="FIM_30.09." localSheetId="31">#REF!</definedName>
    <definedName name="FIM_30.09." localSheetId="29">#REF!</definedName>
    <definedName name="FIM_30.09." localSheetId="53">#REF!</definedName>
    <definedName name="FIM_30.09." localSheetId="7">#REF!</definedName>
    <definedName name="FIM_30.09." localSheetId="8">#REF!</definedName>
    <definedName name="FIM_30.09." localSheetId="6">#REF!</definedName>
    <definedName name="FIM_30.09." localSheetId="9">#REF!</definedName>
    <definedName name="FIM_30.09.">#REF!</definedName>
    <definedName name="FIM_31.03." localSheetId="39">#REF!</definedName>
    <definedName name="FIM_31.03." localSheetId="18">#REF!</definedName>
    <definedName name="FIM_31.03." localSheetId="12">#REF!</definedName>
    <definedName name="FIM_31.03." localSheetId="33">#REF!</definedName>
    <definedName name="FIM_31.03." localSheetId="32">#REF!</definedName>
    <definedName name="FIM_31.03." localSheetId="52">#REF!</definedName>
    <definedName name="FIM_31.03." localSheetId="55">#REF!</definedName>
    <definedName name="FIM_31.03." localSheetId="4">#REF!</definedName>
    <definedName name="FIM_31.03." localSheetId="16">#REF!</definedName>
    <definedName name="FIM_31.03." localSheetId="30">#REF!</definedName>
    <definedName name="FIM_31.03." localSheetId="31">#REF!</definedName>
    <definedName name="FIM_31.03." localSheetId="29">#REF!</definedName>
    <definedName name="FIM_31.03." localSheetId="53">#REF!</definedName>
    <definedName name="FIM_31.03." localSheetId="7">#REF!</definedName>
    <definedName name="FIM_31.03." localSheetId="8">#REF!</definedName>
    <definedName name="FIM_31.03." localSheetId="6">#REF!</definedName>
    <definedName name="FIM_31.03." localSheetId="9">#REF!</definedName>
    <definedName name="FIM_31.03.">#REF!</definedName>
    <definedName name="FIM_4.kv." localSheetId="39">#REF!</definedName>
    <definedName name="FIM_4.kv." localSheetId="18">#REF!</definedName>
    <definedName name="FIM_4.kv." localSheetId="12">#REF!</definedName>
    <definedName name="FIM_4.kv." localSheetId="33">#REF!</definedName>
    <definedName name="FIM_4.kv." localSheetId="32">#REF!</definedName>
    <definedName name="FIM_4.kv." localSheetId="52">#REF!</definedName>
    <definedName name="FIM_4.kv." localSheetId="55">#REF!</definedName>
    <definedName name="FIM_4.kv." localSheetId="4">#REF!</definedName>
    <definedName name="FIM_4.kv." localSheetId="16">#REF!</definedName>
    <definedName name="FIM_4.kv." localSheetId="30">#REF!</definedName>
    <definedName name="FIM_4.kv." localSheetId="31">#REF!</definedName>
    <definedName name="FIM_4.kv." localSheetId="29">#REF!</definedName>
    <definedName name="FIM_4.kv." localSheetId="53">#REF!</definedName>
    <definedName name="FIM_4.kv." localSheetId="7">#REF!</definedName>
    <definedName name="FIM_4.kv." localSheetId="8">#REF!</definedName>
    <definedName name="FIM_4.kv." localSheetId="6">#REF!</definedName>
    <definedName name="FIM_4.kv." localSheetId="9">#REF!</definedName>
    <definedName name="FIM_4.kv.">#REF!</definedName>
    <definedName name="FIM_balansdagskurs" localSheetId="39">[53]Forecast!$D$27</definedName>
    <definedName name="FIM_balansdagskurs" localSheetId="33">[53]Forecast!$D$27</definedName>
    <definedName name="FIM_balansdagskurs" localSheetId="52">[53]Forecast!$D$27</definedName>
    <definedName name="FIM_balansdagskurs" localSheetId="55">[54]Forecast!$D$27</definedName>
    <definedName name="FIM_balansdagskurs" localSheetId="30">[53]Forecast!$D$27</definedName>
    <definedName name="FIM_balansdagskurs" localSheetId="31">[53]Forecast!$D$27</definedName>
    <definedName name="FIM_balansdagskurs" localSheetId="29">[53]Forecast!$D$27</definedName>
    <definedName name="FIM_balansdagskurs" localSheetId="53">[55]Forecast!$D$27</definedName>
    <definedName name="FIM_balansdagskurs" localSheetId="7">[56]Forecast!$D$27</definedName>
    <definedName name="FIM_balansdagskurs" localSheetId="8">[56]Forecast!$D$27</definedName>
    <definedName name="FIM_balansdagskurs" localSheetId="6">[56]Forecast!$D$27</definedName>
    <definedName name="FIM_balansdagskurs">[57]Forecast!$D$27</definedName>
    <definedName name="FIM_genomsnittskurs" localSheetId="39">[53]Forecast!$D$28</definedName>
    <definedName name="FIM_genomsnittskurs" localSheetId="33">[53]Forecast!$D$28</definedName>
    <definedName name="FIM_genomsnittskurs" localSheetId="52">[53]Forecast!$D$28</definedName>
    <definedName name="FIM_genomsnittskurs" localSheetId="55">[54]Forecast!$D$28</definedName>
    <definedName name="FIM_genomsnittskurs" localSheetId="30">[53]Forecast!$D$28</definedName>
    <definedName name="FIM_genomsnittskurs" localSheetId="31">[53]Forecast!$D$28</definedName>
    <definedName name="FIM_genomsnittskurs" localSheetId="29">[53]Forecast!$D$28</definedName>
    <definedName name="FIM_genomsnittskurs" localSheetId="53">[55]Forecast!$D$28</definedName>
    <definedName name="FIM_genomsnittskurs" localSheetId="7">[56]Forecast!$D$28</definedName>
    <definedName name="FIM_genomsnittskurs" localSheetId="8">[56]Forecast!$D$28</definedName>
    <definedName name="FIM_genomsnittskurs" localSheetId="6">[56]Forecast!$D$28</definedName>
    <definedName name="FIM_genomsnittskurs">[57]Forecast!$D$28</definedName>
    <definedName name="FIM_investeringskurs" localSheetId="39">[53]Forecast!$D$24</definedName>
    <definedName name="FIM_investeringskurs" localSheetId="33">[53]Forecast!$D$24</definedName>
    <definedName name="FIM_investeringskurs" localSheetId="52">[53]Forecast!$D$24</definedName>
    <definedName name="FIM_investeringskurs" localSheetId="55">[54]Forecast!$D$24</definedName>
    <definedName name="FIM_investeringskurs" localSheetId="30">[53]Forecast!$D$24</definedName>
    <definedName name="FIM_investeringskurs" localSheetId="31">[53]Forecast!$D$24</definedName>
    <definedName name="FIM_investeringskurs" localSheetId="29">[53]Forecast!$D$24</definedName>
    <definedName name="FIM_investeringskurs" localSheetId="53">[55]Forecast!$D$24</definedName>
    <definedName name="FIM_investeringskurs" localSheetId="7">[56]Forecast!$D$24</definedName>
    <definedName name="FIM_investeringskurs" localSheetId="8">[56]Forecast!$D$24</definedName>
    <definedName name="FIM_investeringskurs" localSheetId="6">[56]Forecast!$D$24</definedName>
    <definedName name="FIM_investeringskurs">[57]Forecast!$D$24</definedName>
    <definedName name="FIM_Investeringskurs_950405" localSheetId="39">[53]Forecast!#REF!</definedName>
    <definedName name="FIM_Investeringskurs_950405" localSheetId="33">[53]Forecast!#REF!</definedName>
    <definedName name="FIM_Investeringskurs_950405" localSheetId="32">[53]Forecast!#REF!</definedName>
    <definedName name="FIM_Investeringskurs_950405" localSheetId="52">[53]Forecast!#REF!</definedName>
    <definedName name="FIM_Investeringskurs_950405" localSheetId="55">[54]Forecast!#REF!</definedName>
    <definedName name="FIM_Investeringskurs_950405" localSheetId="4">[53]Forecast!#REF!</definedName>
    <definedName name="FIM_Investeringskurs_950405" localSheetId="30">[53]Forecast!#REF!</definedName>
    <definedName name="FIM_Investeringskurs_950405" localSheetId="31">[53]Forecast!#REF!</definedName>
    <definedName name="FIM_Investeringskurs_950405" localSheetId="29">[53]Forecast!#REF!</definedName>
    <definedName name="FIM_Investeringskurs_950405" localSheetId="53">[55]Forecast!#REF!</definedName>
    <definedName name="FIM_Investeringskurs_950405" localSheetId="7">[56]Forecast!#REF!</definedName>
    <definedName name="FIM_Investeringskurs_950405" localSheetId="8">[56]Forecast!#REF!</definedName>
    <definedName name="FIM_Investeringskurs_950405" localSheetId="6">[56]Forecast!#REF!</definedName>
    <definedName name="FIM_Investeringskurs_950405">[57]Forecast!#REF!</definedName>
    <definedName name="FIM_Investeringskurs_951109" localSheetId="39">[53]Forecast!#REF!</definedName>
    <definedName name="FIM_Investeringskurs_951109" localSheetId="33">[53]Forecast!#REF!</definedName>
    <definedName name="FIM_Investeringskurs_951109" localSheetId="32">[53]Forecast!#REF!</definedName>
    <definedName name="FIM_Investeringskurs_951109" localSheetId="52">[53]Forecast!#REF!</definedName>
    <definedName name="FIM_Investeringskurs_951109" localSheetId="55">[54]Forecast!#REF!</definedName>
    <definedName name="FIM_Investeringskurs_951109" localSheetId="4">[53]Forecast!#REF!</definedName>
    <definedName name="FIM_Investeringskurs_951109" localSheetId="30">[53]Forecast!#REF!</definedName>
    <definedName name="FIM_Investeringskurs_951109" localSheetId="31">[53]Forecast!#REF!</definedName>
    <definedName name="FIM_Investeringskurs_951109" localSheetId="29">[53]Forecast!#REF!</definedName>
    <definedName name="FIM_Investeringskurs_951109" localSheetId="53">[55]Forecast!#REF!</definedName>
    <definedName name="FIM_Investeringskurs_951109" localSheetId="7">[56]Forecast!#REF!</definedName>
    <definedName name="FIM_Investeringskurs_951109" localSheetId="8">[56]Forecast!#REF!</definedName>
    <definedName name="FIM_Investeringskurs_951109" localSheetId="6">[56]Forecast!#REF!</definedName>
    <definedName name="FIM_Investeringskurs_951109">[57]Forecast!#REF!</definedName>
    <definedName name="FIM_Investeringskurs_AÄtillskott" localSheetId="39">[53]Forecast!$D$25</definedName>
    <definedName name="FIM_Investeringskurs_AÄtillskott" localSheetId="33">[53]Forecast!$D$25</definedName>
    <definedName name="FIM_Investeringskurs_AÄtillskott" localSheetId="52">[53]Forecast!$D$25</definedName>
    <definedName name="FIM_Investeringskurs_AÄtillskott" localSheetId="55">[54]Forecast!$D$25</definedName>
    <definedName name="FIM_Investeringskurs_AÄtillskott" localSheetId="30">[53]Forecast!$D$25</definedName>
    <definedName name="FIM_Investeringskurs_AÄtillskott" localSheetId="31">[53]Forecast!$D$25</definedName>
    <definedName name="FIM_Investeringskurs_AÄtillskott" localSheetId="29">[53]Forecast!$D$25</definedName>
    <definedName name="FIM_Investeringskurs_AÄtillskott" localSheetId="53">[55]Forecast!$D$25</definedName>
    <definedName name="FIM_Investeringskurs_AÄtillskott" localSheetId="7">[56]Forecast!$D$25</definedName>
    <definedName name="FIM_Investeringskurs_AÄtillskott" localSheetId="8">[56]Forecast!$D$25</definedName>
    <definedName name="FIM_Investeringskurs_AÄtillskott" localSheetId="6">[56]Forecast!$D$25</definedName>
    <definedName name="FIM_Investeringskurs_AÄtillskott">[57]Forecast!$D$25</definedName>
    <definedName name="FIM_Primo" localSheetId="39">#REF!</definedName>
    <definedName name="FIM_Primo" localSheetId="18">#REF!</definedName>
    <definedName name="FIM_Primo" localSheetId="12">#REF!</definedName>
    <definedName name="FIM_Primo" localSheetId="33">#REF!</definedName>
    <definedName name="FIM_Primo" localSheetId="32">#REF!</definedName>
    <definedName name="FIM_Primo" localSheetId="52">#REF!</definedName>
    <definedName name="FIM_Primo" localSheetId="55">#REF!</definedName>
    <definedName name="FIM_Primo" localSheetId="4">#REF!</definedName>
    <definedName name="FIM_Primo" localSheetId="16">#REF!</definedName>
    <definedName name="FIM_Primo" localSheetId="30">#REF!</definedName>
    <definedName name="FIM_Primo" localSheetId="31">#REF!</definedName>
    <definedName name="FIM_Primo" localSheetId="29">#REF!</definedName>
    <definedName name="FIM_Primo" localSheetId="53">#REF!</definedName>
    <definedName name="FIM_Primo" localSheetId="7">#REF!</definedName>
    <definedName name="FIM_Primo" localSheetId="8">#REF!</definedName>
    <definedName name="FIM_Primo" localSheetId="6">#REF!</definedName>
    <definedName name="FIM_Primo" localSheetId="9">#REF!</definedName>
    <definedName name="FIM_Primo">#REF!</definedName>
    <definedName name="FIM_Ultimo" localSheetId="39">#REF!</definedName>
    <definedName name="FIM_Ultimo" localSheetId="18">#REF!</definedName>
    <definedName name="FIM_Ultimo" localSheetId="12">#REF!</definedName>
    <definedName name="FIM_Ultimo" localSheetId="33">#REF!</definedName>
    <definedName name="FIM_Ultimo" localSheetId="32">#REF!</definedName>
    <definedName name="FIM_Ultimo" localSheetId="52">#REF!</definedName>
    <definedName name="FIM_Ultimo" localSheetId="55">#REF!</definedName>
    <definedName name="FIM_Ultimo" localSheetId="4">#REF!</definedName>
    <definedName name="FIM_Ultimo" localSheetId="16">#REF!</definedName>
    <definedName name="FIM_Ultimo" localSheetId="30">#REF!</definedName>
    <definedName name="FIM_Ultimo" localSheetId="31">#REF!</definedName>
    <definedName name="FIM_Ultimo" localSheetId="29">#REF!</definedName>
    <definedName name="FIM_Ultimo" localSheetId="53">#REF!</definedName>
    <definedName name="FIM_Ultimo" localSheetId="7">#REF!</definedName>
    <definedName name="FIM_Ultimo" localSheetId="8">#REF!</definedName>
    <definedName name="FIM_Ultimo" localSheetId="6">#REF!</definedName>
    <definedName name="FIM_Ultimo" localSheetId="9">#REF!</definedName>
    <definedName name="FIM_Ultimo">#REF!</definedName>
    <definedName name="Finland" localSheetId="39">[43]Sheet1!$C$18</definedName>
    <definedName name="Finland" localSheetId="33">[43]Sheet1!$C$18</definedName>
    <definedName name="Finland" localSheetId="52">[43]Sheet1!$C$18</definedName>
    <definedName name="Finland" localSheetId="55">[44]Sheet1!$C$18</definedName>
    <definedName name="Finland" localSheetId="30">[43]Sheet1!$C$18</definedName>
    <definedName name="Finland" localSheetId="31">[43]Sheet1!$C$18</definedName>
    <definedName name="Finland" localSheetId="29">[43]Sheet1!$C$18</definedName>
    <definedName name="Finland" localSheetId="53">[45]Sheet1!$C$18</definedName>
    <definedName name="Finland" localSheetId="7">[46]Sheet1!$C$18</definedName>
    <definedName name="Finland" localSheetId="8">[46]Sheet1!$C$18</definedName>
    <definedName name="Finland" localSheetId="6">[46]Sheet1!$C$18</definedName>
    <definedName name="Finland">[47]Sheet1!$C$18</definedName>
    <definedName name="GBP_1.kv." localSheetId="39">#REF!</definedName>
    <definedName name="GBP_1.kv." localSheetId="18">#REF!</definedName>
    <definedName name="GBP_1.kv." localSheetId="12">#REF!</definedName>
    <definedName name="GBP_1.kv." localSheetId="33">#REF!</definedName>
    <definedName name="GBP_1.kv." localSheetId="32">#REF!</definedName>
    <definedName name="GBP_1.kv." localSheetId="52">#REF!</definedName>
    <definedName name="GBP_1.kv." localSheetId="55">#REF!</definedName>
    <definedName name="GBP_1.kv." localSheetId="4">#REF!</definedName>
    <definedName name="GBP_1.kv." localSheetId="16">#REF!</definedName>
    <definedName name="GBP_1.kv." localSheetId="30">#REF!</definedName>
    <definedName name="GBP_1.kv." localSheetId="31">#REF!</definedName>
    <definedName name="GBP_1.kv." localSheetId="29">#REF!</definedName>
    <definedName name="GBP_1.kv." localSheetId="53">#REF!</definedName>
    <definedName name="GBP_1.kv." localSheetId="7">#REF!</definedName>
    <definedName name="GBP_1.kv." localSheetId="8">#REF!</definedName>
    <definedName name="GBP_1.kv." localSheetId="6">#REF!</definedName>
    <definedName name="GBP_1.kv." localSheetId="9">#REF!</definedName>
    <definedName name="GBP_1.kv.">#REF!</definedName>
    <definedName name="GBP_2.kv." localSheetId="39">#REF!</definedName>
    <definedName name="GBP_2.kv." localSheetId="18">#REF!</definedName>
    <definedName name="GBP_2.kv." localSheetId="12">#REF!</definedName>
    <definedName name="GBP_2.kv." localSheetId="33">#REF!</definedName>
    <definedName name="GBP_2.kv." localSheetId="32">#REF!</definedName>
    <definedName name="GBP_2.kv." localSheetId="52">#REF!</definedName>
    <definedName name="GBP_2.kv." localSheetId="55">#REF!</definedName>
    <definedName name="GBP_2.kv." localSheetId="4">#REF!</definedName>
    <definedName name="GBP_2.kv." localSheetId="16">#REF!</definedName>
    <definedName name="GBP_2.kv." localSheetId="30">#REF!</definedName>
    <definedName name="GBP_2.kv." localSheetId="31">#REF!</definedName>
    <definedName name="GBP_2.kv." localSheetId="29">#REF!</definedName>
    <definedName name="GBP_2.kv." localSheetId="53">#REF!</definedName>
    <definedName name="GBP_2.kv." localSheetId="7">#REF!</definedName>
    <definedName name="GBP_2.kv." localSheetId="8">#REF!</definedName>
    <definedName name="GBP_2.kv." localSheetId="6">#REF!</definedName>
    <definedName name="GBP_2.kv." localSheetId="9">#REF!</definedName>
    <definedName name="GBP_2.kv.">#REF!</definedName>
    <definedName name="GBP_3.kv." localSheetId="39">#REF!</definedName>
    <definedName name="GBP_3.kv." localSheetId="18">#REF!</definedName>
    <definedName name="GBP_3.kv." localSheetId="12">#REF!</definedName>
    <definedName name="GBP_3.kv." localSheetId="33">#REF!</definedName>
    <definedName name="GBP_3.kv." localSheetId="32">#REF!</definedName>
    <definedName name="GBP_3.kv." localSheetId="52">#REF!</definedName>
    <definedName name="GBP_3.kv." localSheetId="55">#REF!</definedName>
    <definedName name="GBP_3.kv." localSheetId="4">#REF!</definedName>
    <definedName name="GBP_3.kv." localSheetId="16">#REF!</definedName>
    <definedName name="GBP_3.kv." localSheetId="30">#REF!</definedName>
    <definedName name="GBP_3.kv." localSheetId="31">#REF!</definedName>
    <definedName name="GBP_3.kv." localSheetId="29">#REF!</definedName>
    <definedName name="GBP_3.kv." localSheetId="53">#REF!</definedName>
    <definedName name="GBP_3.kv." localSheetId="7">#REF!</definedName>
    <definedName name="GBP_3.kv." localSheetId="8">#REF!</definedName>
    <definedName name="GBP_3.kv." localSheetId="6">#REF!</definedName>
    <definedName name="GBP_3.kv." localSheetId="9">#REF!</definedName>
    <definedName name="GBP_3.kv.">#REF!</definedName>
    <definedName name="GBP_30.06." localSheetId="39">#REF!</definedName>
    <definedName name="GBP_30.06." localSheetId="18">#REF!</definedName>
    <definedName name="GBP_30.06." localSheetId="12">#REF!</definedName>
    <definedName name="GBP_30.06." localSheetId="33">#REF!</definedName>
    <definedName name="GBP_30.06." localSheetId="32">#REF!</definedName>
    <definedName name="GBP_30.06." localSheetId="52">#REF!</definedName>
    <definedName name="GBP_30.06." localSheetId="55">#REF!</definedName>
    <definedName name="GBP_30.06." localSheetId="4">#REF!</definedName>
    <definedName name="GBP_30.06." localSheetId="16">#REF!</definedName>
    <definedName name="GBP_30.06." localSheetId="30">#REF!</definedName>
    <definedName name="GBP_30.06." localSheetId="31">#REF!</definedName>
    <definedName name="GBP_30.06." localSheetId="29">#REF!</definedName>
    <definedName name="GBP_30.06." localSheetId="53">#REF!</definedName>
    <definedName name="GBP_30.06." localSheetId="7">#REF!</definedName>
    <definedName name="GBP_30.06." localSheetId="8">#REF!</definedName>
    <definedName name="GBP_30.06." localSheetId="6">#REF!</definedName>
    <definedName name="GBP_30.06." localSheetId="9">#REF!</definedName>
    <definedName name="GBP_30.06.">#REF!</definedName>
    <definedName name="GBP_30.09." localSheetId="39">#REF!</definedName>
    <definedName name="GBP_30.09." localSheetId="18">#REF!</definedName>
    <definedName name="GBP_30.09." localSheetId="12">#REF!</definedName>
    <definedName name="GBP_30.09." localSheetId="33">#REF!</definedName>
    <definedName name="GBP_30.09." localSheetId="32">#REF!</definedName>
    <definedName name="GBP_30.09." localSheetId="52">#REF!</definedName>
    <definedName name="GBP_30.09." localSheetId="55">#REF!</definedName>
    <definedName name="GBP_30.09." localSheetId="4">#REF!</definedName>
    <definedName name="GBP_30.09." localSheetId="16">#REF!</definedName>
    <definedName name="GBP_30.09." localSheetId="30">#REF!</definedName>
    <definedName name="GBP_30.09." localSheetId="31">#REF!</definedName>
    <definedName name="GBP_30.09." localSheetId="29">#REF!</definedName>
    <definedName name="GBP_30.09." localSheetId="53">#REF!</definedName>
    <definedName name="GBP_30.09." localSheetId="7">#REF!</definedName>
    <definedName name="GBP_30.09." localSheetId="8">#REF!</definedName>
    <definedName name="GBP_30.09." localSheetId="6">#REF!</definedName>
    <definedName name="GBP_30.09." localSheetId="9">#REF!</definedName>
    <definedName name="GBP_30.09.">#REF!</definedName>
    <definedName name="GBP_31.03." localSheetId="39">#REF!</definedName>
    <definedName name="GBP_31.03." localSheetId="18">#REF!</definedName>
    <definedName name="GBP_31.03." localSheetId="12">#REF!</definedName>
    <definedName name="GBP_31.03." localSheetId="33">#REF!</definedName>
    <definedName name="GBP_31.03." localSheetId="32">#REF!</definedName>
    <definedName name="GBP_31.03." localSheetId="52">#REF!</definedName>
    <definedName name="GBP_31.03." localSheetId="55">#REF!</definedName>
    <definedName name="GBP_31.03." localSheetId="4">#REF!</definedName>
    <definedName name="GBP_31.03." localSheetId="16">#REF!</definedName>
    <definedName name="GBP_31.03." localSheetId="30">#REF!</definedName>
    <definedName name="GBP_31.03." localSheetId="31">#REF!</definedName>
    <definedName name="GBP_31.03." localSheetId="29">#REF!</definedName>
    <definedName name="GBP_31.03." localSheetId="53">#REF!</definedName>
    <definedName name="GBP_31.03." localSheetId="7">#REF!</definedName>
    <definedName name="GBP_31.03." localSheetId="8">#REF!</definedName>
    <definedName name="GBP_31.03." localSheetId="6">#REF!</definedName>
    <definedName name="GBP_31.03." localSheetId="9">#REF!</definedName>
    <definedName name="GBP_31.03.">#REF!</definedName>
    <definedName name="GBP_4.kv." localSheetId="39">#REF!</definedName>
    <definedName name="GBP_4.kv." localSheetId="18">#REF!</definedName>
    <definedName name="GBP_4.kv." localSheetId="12">#REF!</definedName>
    <definedName name="GBP_4.kv." localSheetId="33">#REF!</definedName>
    <definedName name="GBP_4.kv." localSheetId="32">#REF!</definedName>
    <definedName name="GBP_4.kv." localSheetId="52">#REF!</definedName>
    <definedName name="GBP_4.kv." localSheetId="55">#REF!</definedName>
    <definedName name="GBP_4.kv." localSheetId="4">#REF!</definedName>
    <definedName name="GBP_4.kv." localSheetId="16">#REF!</definedName>
    <definedName name="GBP_4.kv." localSheetId="30">#REF!</definedName>
    <definedName name="GBP_4.kv." localSheetId="31">#REF!</definedName>
    <definedName name="GBP_4.kv." localSheetId="29">#REF!</definedName>
    <definedName name="GBP_4.kv." localSheetId="53">#REF!</definedName>
    <definedName name="GBP_4.kv." localSheetId="7">#REF!</definedName>
    <definedName name="GBP_4.kv." localSheetId="8">#REF!</definedName>
    <definedName name="GBP_4.kv." localSheetId="6">#REF!</definedName>
    <definedName name="GBP_4.kv." localSheetId="9">#REF!</definedName>
    <definedName name="GBP_4.kv.">#REF!</definedName>
    <definedName name="GBP_Primo" localSheetId="39">#REF!</definedName>
    <definedName name="GBP_Primo" localSheetId="18">#REF!</definedName>
    <definedName name="GBP_Primo" localSheetId="12">#REF!</definedName>
    <definedName name="GBP_Primo" localSheetId="33">#REF!</definedName>
    <definedName name="GBP_Primo" localSheetId="32">#REF!</definedName>
    <definedName name="GBP_Primo" localSheetId="52">#REF!</definedName>
    <definedName name="GBP_Primo" localSheetId="55">#REF!</definedName>
    <definedName name="GBP_Primo" localSheetId="4">#REF!</definedName>
    <definedName name="GBP_Primo" localSheetId="16">#REF!</definedName>
    <definedName name="GBP_Primo" localSheetId="30">#REF!</definedName>
    <definedName name="GBP_Primo" localSheetId="31">#REF!</definedName>
    <definedName name="GBP_Primo" localSheetId="29">#REF!</definedName>
    <definedName name="GBP_Primo" localSheetId="53">#REF!</definedName>
    <definedName name="GBP_Primo" localSheetId="7">#REF!</definedName>
    <definedName name="GBP_Primo" localSheetId="8">#REF!</definedName>
    <definedName name="GBP_Primo" localSheetId="6">#REF!</definedName>
    <definedName name="GBP_Primo" localSheetId="9">#REF!</definedName>
    <definedName name="GBP_Primo">#REF!</definedName>
    <definedName name="GBP_Ultimo" localSheetId="39">#REF!</definedName>
    <definedName name="GBP_Ultimo" localSheetId="18">#REF!</definedName>
    <definedName name="GBP_Ultimo" localSheetId="12">#REF!</definedName>
    <definedName name="GBP_Ultimo" localSheetId="33">#REF!</definedName>
    <definedName name="GBP_Ultimo" localSheetId="32">#REF!</definedName>
    <definedName name="GBP_Ultimo" localSheetId="52">#REF!</definedName>
    <definedName name="GBP_Ultimo" localSheetId="55">#REF!</definedName>
    <definedName name="GBP_Ultimo" localSheetId="4">#REF!</definedName>
    <definedName name="GBP_Ultimo" localSheetId="16">#REF!</definedName>
    <definedName name="GBP_Ultimo" localSheetId="30">#REF!</definedName>
    <definedName name="GBP_Ultimo" localSheetId="31">#REF!</definedName>
    <definedName name="GBP_Ultimo" localSheetId="29">#REF!</definedName>
    <definedName name="GBP_Ultimo" localSheetId="53">#REF!</definedName>
    <definedName name="GBP_Ultimo" localSheetId="7">#REF!</definedName>
    <definedName name="GBP_Ultimo" localSheetId="8">#REF!</definedName>
    <definedName name="GBP_Ultimo" localSheetId="6">#REF!</definedName>
    <definedName name="GBP_Ultimo" localSheetId="9">#REF!</definedName>
    <definedName name="GBP_Ultimo">#REF!</definedName>
    <definedName name="gcc" localSheetId="39">#REF!</definedName>
    <definedName name="gcc" localSheetId="18">#REF!</definedName>
    <definedName name="gcc" localSheetId="12">#REF!</definedName>
    <definedName name="gcc" localSheetId="33">#REF!</definedName>
    <definedName name="gcc" localSheetId="32">#REF!</definedName>
    <definedName name="gcc" localSheetId="52">#REF!</definedName>
    <definedName name="gcc" localSheetId="55">#REF!</definedName>
    <definedName name="gcc" localSheetId="4">#REF!</definedName>
    <definedName name="gcc" localSheetId="16">#REF!</definedName>
    <definedName name="gcc" localSheetId="30">#REF!</definedName>
    <definedName name="gcc" localSheetId="31">#REF!</definedName>
    <definedName name="gcc" localSheetId="29">#REF!</definedName>
    <definedName name="gcc" localSheetId="53">#REF!</definedName>
    <definedName name="gcc" localSheetId="7">#REF!</definedName>
    <definedName name="gcc" localSheetId="8">#REF!</definedName>
    <definedName name="gcc" localSheetId="6">#REF!</definedName>
    <definedName name="gcc" localSheetId="9">#REF!</definedName>
    <definedName name="gcc">#REF!</definedName>
    <definedName name="gcc_other" localSheetId="39">#REF!</definedName>
    <definedName name="gcc_other" localSheetId="18">#REF!</definedName>
    <definedName name="gcc_other" localSheetId="12">#REF!</definedName>
    <definedName name="gcc_other" localSheetId="33">#REF!</definedName>
    <definedName name="gcc_other" localSheetId="32">#REF!</definedName>
    <definedName name="gcc_other" localSheetId="52">#REF!</definedName>
    <definedName name="gcc_other" localSheetId="55">#REF!</definedName>
    <definedName name="gcc_other" localSheetId="4">#REF!</definedName>
    <definedName name="gcc_other" localSheetId="16">#REF!</definedName>
    <definedName name="gcc_other" localSheetId="30">#REF!</definedName>
    <definedName name="gcc_other" localSheetId="31">#REF!</definedName>
    <definedName name="gcc_other" localSheetId="29">#REF!</definedName>
    <definedName name="gcc_other" localSheetId="53">#REF!</definedName>
    <definedName name="gcc_other" localSheetId="7">#REF!</definedName>
    <definedName name="gcc_other" localSheetId="8">#REF!</definedName>
    <definedName name="gcc_other" localSheetId="6">#REF!</definedName>
    <definedName name="gcc_other" localSheetId="9">#REF!</definedName>
    <definedName name="gcc_other">#REF!</definedName>
    <definedName name="General" localSheetId="39">#REF!</definedName>
    <definedName name="General" localSheetId="18">#REF!</definedName>
    <definedName name="General" localSheetId="12">#REF!</definedName>
    <definedName name="General" localSheetId="33">#REF!</definedName>
    <definedName name="General" localSheetId="32">#REF!</definedName>
    <definedName name="General" localSheetId="52">#REF!</definedName>
    <definedName name="General" localSheetId="55">#REF!</definedName>
    <definedName name="General" localSheetId="4">#REF!</definedName>
    <definedName name="General" localSheetId="16">#REF!</definedName>
    <definedName name="General" localSheetId="30">#REF!</definedName>
    <definedName name="General" localSheetId="31">#REF!</definedName>
    <definedName name="General" localSheetId="29">#REF!</definedName>
    <definedName name="General" localSheetId="53">#REF!</definedName>
    <definedName name="General" localSheetId="7">#REF!</definedName>
    <definedName name="General" localSheetId="8">#REF!</definedName>
    <definedName name="General" localSheetId="6">#REF!</definedName>
    <definedName name="General" localSheetId="9">#REF!</definedName>
    <definedName name="General">#REF!</definedName>
    <definedName name="general1" localSheetId="39">#REF!</definedName>
    <definedName name="general1" localSheetId="18">#REF!</definedName>
    <definedName name="general1" localSheetId="12">#REF!</definedName>
    <definedName name="general1" localSheetId="33">#REF!</definedName>
    <definedName name="general1" localSheetId="32">#REF!</definedName>
    <definedName name="general1" localSheetId="52">#REF!</definedName>
    <definedName name="general1" localSheetId="55">#REF!</definedName>
    <definedName name="general1" localSheetId="4">#REF!</definedName>
    <definedName name="general1" localSheetId="16">#REF!</definedName>
    <definedName name="general1" localSheetId="30">#REF!</definedName>
    <definedName name="general1" localSheetId="31">#REF!</definedName>
    <definedName name="general1" localSheetId="29">#REF!</definedName>
    <definedName name="general1" localSheetId="53">#REF!</definedName>
    <definedName name="general1" localSheetId="7">#REF!</definedName>
    <definedName name="general1" localSheetId="8">#REF!</definedName>
    <definedName name="general1" localSheetId="6">#REF!</definedName>
    <definedName name="general1" localSheetId="9">#REF!</definedName>
    <definedName name="general1">#REF!</definedName>
    <definedName name="GenInsKeyFig" localSheetId="39">#REF!</definedName>
    <definedName name="GenInsKeyFig" localSheetId="18">#REF!</definedName>
    <definedName name="GenInsKeyFig" localSheetId="12">#REF!</definedName>
    <definedName name="GenInsKeyFig" localSheetId="33">#REF!</definedName>
    <definedName name="GenInsKeyFig" localSheetId="32">#REF!</definedName>
    <definedName name="GenInsKeyFig" localSheetId="52">#REF!</definedName>
    <definedName name="GenInsKeyFig" localSheetId="55">#REF!</definedName>
    <definedName name="GenInsKeyFig" localSheetId="4">#REF!</definedName>
    <definedName name="GenInsKeyFig" localSheetId="16">#REF!</definedName>
    <definedName name="GenInsKeyFig" localSheetId="30">#REF!</definedName>
    <definedName name="GenInsKeyFig" localSheetId="31">#REF!</definedName>
    <definedName name="GenInsKeyFig" localSheetId="29">#REF!</definedName>
    <definedName name="GenInsKeyFig" localSheetId="53">#REF!</definedName>
    <definedName name="GenInsKeyFig" localSheetId="7">#REF!</definedName>
    <definedName name="GenInsKeyFig" localSheetId="8">#REF!</definedName>
    <definedName name="GenInsKeyFig" localSheetId="6">#REF!</definedName>
    <definedName name="GenInsKeyFig" localSheetId="9">#REF!</definedName>
    <definedName name="GenInsKeyFig">#REF!</definedName>
    <definedName name="ggg" localSheetId="39" hidden="1">{"5 * utfall + budget",#N/A,FALSE,"T-0298";"5 * bolag",#N/A,FALSE,"T-0298";"Unibank, utfall alla",#N/A,FALSE,"T-0298";#N/A,#N/A,FALSE,"Koncernskulder";#N/A,#N/A,FALSE,"Koncernfakturering"}</definedName>
    <definedName name="ggg" localSheetId="18" hidden="1">{"5 * utfall + budget",#N/A,FALSE,"T-0298";"5 * bolag",#N/A,FALSE,"T-0298";"Unibank, utfall alla",#N/A,FALSE,"T-0298";#N/A,#N/A,FALSE,"Koncernskulder";#N/A,#N/A,FALSE,"Koncernfakturering"}</definedName>
    <definedName name="ggg" localSheetId="12" hidden="1">{"5 * utfall + budget",#N/A,FALSE,"T-0298";"5 * bolag",#N/A,FALSE,"T-0298";"Unibank, utfall alla",#N/A,FALSE,"T-0298";#N/A,#N/A,FALSE,"Koncernskulder";#N/A,#N/A,FALSE,"Koncernfakturering"}</definedName>
    <definedName name="ggg" localSheetId="1" hidden="1">{"5 * utfall + budget",#N/A,FALSE,"T-0298";"5 * bolag",#N/A,FALSE,"T-0298";"Unibank, utfall alla",#N/A,FALSE,"T-0298";#N/A,#N/A,FALSE,"Koncernskulder";#N/A,#N/A,FALSE,"Koncernfakturering"}</definedName>
    <definedName name="ggg" localSheetId="33" hidden="1">{"5 * utfall + budget",#N/A,FALSE,"T-0298";"5 * bolag",#N/A,FALSE,"T-0298";"Unibank, utfall alla",#N/A,FALSE,"T-0298";#N/A,#N/A,FALSE,"Koncernskulder";#N/A,#N/A,FALSE,"Koncernfakturering"}</definedName>
    <definedName name="ggg" localSheetId="32" hidden="1">{"5 * utfall + budget",#N/A,FALSE,"T-0298";"5 * bolag",#N/A,FALSE,"T-0298";"Unibank, utfall alla",#N/A,FALSE,"T-0298";#N/A,#N/A,FALSE,"Koncernskulder";#N/A,#N/A,FALSE,"Koncernfakturering"}</definedName>
    <definedName name="ggg" localSheetId="52" hidden="1">{"5 * utfall + budget",#N/A,FALSE,"T-0298";"5 * bolag",#N/A,FALSE,"T-0298";"Unibank, utfall alla",#N/A,FALSE,"T-0298";#N/A,#N/A,FALSE,"Koncernskulder";#N/A,#N/A,FALSE,"Koncernfakturering"}</definedName>
    <definedName name="ggg" localSheetId="55" hidden="1">{"5 * utfall + budget",#N/A,FALSE,"T-0298";"5 * bolag",#N/A,FALSE,"T-0298";"Unibank, utfall alla",#N/A,FALSE,"T-0298";#N/A,#N/A,FALSE,"Koncernskulder";#N/A,#N/A,FALSE,"Koncernfakturering"}</definedName>
    <definedName name="ggg" localSheetId="4" hidden="1">{"5 * utfall + budget",#N/A,FALSE,"T-0298";"5 * bolag",#N/A,FALSE,"T-0298";"Unibank, utfall alla",#N/A,FALSE,"T-0298";#N/A,#N/A,FALSE,"Koncernskulder";#N/A,#N/A,FALSE,"Koncernfakturering"}</definedName>
    <definedName name="ggg" localSheetId="16" hidden="1">{"5 * utfall + budget",#N/A,FALSE,"T-0298";"5 * bolag",#N/A,FALSE,"T-0298";"Unibank, utfall alla",#N/A,FALSE,"T-0298";#N/A,#N/A,FALSE,"Koncernskulder";#N/A,#N/A,FALSE,"Koncernfakturering"}</definedName>
    <definedName name="ggg" localSheetId="30" hidden="1">{"5 * utfall + budget",#N/A,FALSE,"T-0298";"5 * bolag",#N/A,FALSE,"T-0298";"Unibank, utfall alla",#N/A,FALSE,"T-0298";#N/A,#N/A,FALSE,"Koncernskulder";#N/A,#N/A,FALSE,"Koncernfakturering"}</definedName>
    <definedName name="ggg" localSheetId="31" hidden="1">{"5 * utfall + budget",#N/A,FALSE,"T-0298";"5 * bolag",#N/A,FALSE,"T-0298";"Unibank, utfall alla",#N/A,FALSE,"T-0298";#N/A,#N/A,FALSE,"Koncernskulder";#N/A,#N/A,FALSE,"Koncernfakturering"}</definedName>
    <definedName name="ggg" localSheetId="29" hidden="1">{"5 * utfall + budget",#N/A,FALSE,"T-0298";"5 * bolag",#N/A,FALSE,"T-0298";"Unibank, utfall alla",#N/A,FALSE,"T-0298";#N/A,#N/A,FALSE,"Koncernskulder";#N/A,#N/A,FALSE,"Koncernfakturering"}</definedName>
    <definedName name="ggg" localSheetId="53" hidden="1">{"5 * utfall + budget",#N/A,FALSE,"T-0298";"5 * bolag",#N/A,FALSE,"T-0298";"Unibank, utfall alla",#N/A,FALSE,"T-0298";#N/A,#N/A,FALSE,"Koncernskulder";#N/A,#N/A,FALSE,"Koncernfakturering"}</definedName>
    <definedName name="ggg" localSheetId="7" hidden="1">{"5 * utfall + budget",#N/A,FALSE,"T-0298";"5 * bolag",#N/A,FALSE,"T-0298";"Unibank, utfall alla",#N/A,FALSE,"T-0298";#N/A,#N/A,FALSE,"Koncernskulder";#N/A,#N/A,FALSE,"Koncernfakturering"}</definedName>
    <definedName name="ggg" localSheetId="8" hidden="1">{"5 * utfall + budget",#N/A,FALSE,"T-0298";"5 * bolag",#N/A,FALSE,"T-0298";"Unibank, utfall alla",#N/A,FALSE,"T-0298";#N/A,#N/A,FALSE,"Koncernskulder";#N/A,#N/A,FALSE,"Koncernfakturering"}</definedName>
    <definedName name="ggg" localSheetId="6" hidden="1">{"5 * utfall + budget",#N/A,FALSE,"T-0298";"5 * bolag",#N/A,FALSE,"T-0298";"Unibank, utfall alla",#N/A,FALSE,"T-0298";#N/A,#N/A,FALSE,"Koncernskulder";#N/A,#N/A,FALSE,"Koncernfakturering"}</definedName>
    <definedName name="ggg" localSheetId="40" hidden="1">{"5 * utfall + budget",#N/A,FALSE,"T-0298";"5 * bolag",#N/A,FALSE,"T-0298";"Unibank, utfall alla",#N/A,FALSE,"T-0298";#N/A,#N/A,FALSE,"Koncernskulder";#N/A,#N/A,FALSE,"Koncernfakturering"}</definedName>
    <definedName name="ggg" localSheetId="9" hidden="1">{"5 * utfall + budget",#N/A,FALSE,"T-0298";"5 * bolag",#N/A,FALSE,"T-0298";"Unibank, utfall alla",#N/A,FALSE,"T-0298";#N/A,#N/A,FALSE,"Koncernskulder";#N/A,#N/A,FALSE,"Koncernfakturering"}</definedName>
    <definedName name="ggg" localSheetId="38"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 localSheetId="39">OFFSET('[22]Chart Losses'!$I$7,COUNT('[22]Chart Losses'!$I$7:$I$50)-'[22]Chart Losses'!$H$1,,'[22]Chart Losses'!$H$1)</definedName>
    <definedName name="GROUP" localSheetId="33">OFFSET('[23]Chart Losses'!$I$7,COUNT('[23]Chart Losses'!$I$7:$I$50)-'[23]Chart Losses'!$H$1,,'[23]Chart Losses'!$H$1)</definedName>
    <definedName name="GROUP" localSheetId="52">OFFSET('[22]Chart Losses'!$I$7,COUNT('[22]Chart Losses'!$I$7:$I$50)-'[22]Chart Losses'!$H$1,,'[22]Chart Losses'!$H$1)</definedName>
    <definedName name="GROUP" localSheetId="55">OFFSET('[24]Chart Losses'!$I$7,COUNT('[24]Chart Losses'!$I$7:$I$50)-'[24]Chart Losses'!$H$1,,'[24]Chart Losses'!$H$1)</definedName>
    <definedName name="GROUP" localSheetId="30">OFFSET('[23]Chart Losses'!$I$7,COUNT('[23]Chart Losses'!$I$7:$I$50)-'[23]Chart Losses'!$H$1,,'[23]Chart Losses'!$H$1)</definedName>
    <definedName name="GROUP" localSheetId="31">OFFSET('[23]Chart Losses'!$I$7,COUNT('[23]Chart Losses'!$I$7:$I$50)-'[23]Chart Losses'!$H$1,,'[23]Chart Losses'!$H$1)</definedName>
    <definedName name="GROUP" localSheetId="29">OFFSET('[23]Chart Losses'!$I$7,COUNT('[23]Chart Losses'!$I$7:$I$50)-'[23]Chart Losses'!$H$1,,'[23]Chart Losses'!$H$1)</definedName>
    <definedName name="GROUP" localSheetId="53">OFFSET('[23]Chart Losses'!$I$7,COUNT('[23]Chart Losses'!$I$7:$I$50)-'[23]Chart Losses'!$H$1,,'[23]Chart Losses'!$H$1)</definedName>
    <definedName name="GROUP" localSheetId="7">OFFSET('[25]Chart Losses'!$I$7,COUNT('[25]Chart Losses'!$I$7:$I$50)-'[25]Chart Losses'!$H$1,,'[25]Chart Losses'!$H$1)</definedName>
    <definedName name="GROUP" localSheetId="8">OFFSET('[25]Chart Losses'!$I$7,COUNT('[25]Chart Losses'!$I$7:$I$50)-'[25]Chart Losses'!$H$1,,'[25]Chart Losses'!$H$1)</definedName>
    <definedName name="GROUP" localSheetId="6">OFFSET('[25]Chart Losses'!$I$7,COUNT('[25]Chart Losses'!$I$7:$I$50)-'[25]Chart Losses'!$H$1,,'[25]Chart Losses'!$H$1)</definedName>
    <definedName name="GROUP">OFFSET('[26]Chart Losses'!$I$7,COUNT('[26]Chart Losses'!$I$7:$I$50)-'[26]Chart Losses'!$H$1,,'[26]Chart Losses'!$H$1)</definedName>
    <definedName name="GroupQ" localSheetId="39">#REF!</definedName>
    <definedName name="GroupQ" localSheetId="18">#REF!</definedName>
    <definedName name="GroupQ" localSheetId="12">#REF!</definedName>
    <definedName name="GroupQ" localSheetId="33">#REF!</definedName>
    <definedName name="GroupQ" localSheetId="32">#REF!</definedName>
    <definedName name="GroupQ" localSheetId="52">#REF!</definedName>
    <definedName name="GroupQ" localSheetId="55">#REF!</definedName>
    <definedName name="GroupQ" localSheetId="4">#REF!</definedName>
    <definedName name="GroupQ" localSheetId="16">#REF!</definedName>
    <definedName name="GroupQ" localSheetId="30">#REF!</definedName>
    <definedName name="GroupQ" localSheetId="31">#REF!</definedName>
    <definedName name="GroupQ" localSheetId="29">#REF!</definedName>
    <definedName name="GroupQ" localSheetId="53">#REF!</definedName>
    <definedName name="GroupQ" localSheetId="7">#REF!</definedName>
    <definedName name="GroupQ" localSheetId="8">#REF!</definedName>
    <definedName name="GroupQ" localSheetId="6">#REF!</definedName>
    <definedName name="GroupQ" localSheetId="9">#REF!</definedName>
    <definedName name="GroupQ">#REF!</definedName>
    <definedName name="GroupYTD" localSheetId="39">#REF!</definedName>
    <definedName name="GroupYTD" localSheetId="18">#REF!</definedName>
    <definedName name="GroupYTD" localSheetId="12">#REF!</definedName>
    <definedName name="GroupYTD" localSheetId="33">#REF!</definedName>
    <definedName name="GroupYTD" localSheetId="32">#REF!</definedName>
    <definedName name="GroupYTD" localSheetId="52">#REF!</definedName>
    <definedName name="GroupYTD" localSheetId="55">#REF!</definedName>
    <definedName name="GroupYTD" localSheetId="4">#REF!</definedName>
    <definedName name="GroupYTD" localSheetId="16">#REF!</definedName>
    <definedName name="GroupYTD" localSheetId="30">#REF!</definedName>
    <definedName name="GroupYTD" localSheetId="31">#REF!</definedName>
    <definedName name="GroupYTD" localSheetId="29">#REF!</definedName>
    <definedName name="GroupYTD" localSheetId="53">#REF!</definedName>
    <definedName name="GroupYTD" localSheetId="7">#REF!</definedName>
    <definedName name="GroupYTD" localSheetId="8">#REF!</definedName>
    <definedName name="GroupYTD" localSheetId="6">#REF!</definedName>
    <definedName name="GroupYTD" localSheetId="9">#REF!</definedName>
    <definedName name="GroupYTD">#REF!</definedName>
    <definedName name="gw" localSheetId="39" hidden="1">{"5 * utfall + budget",#N/A,FALSE,"T-0298";"5 * bolag",#N/A,FALSE,"T-0298";"Unibank, utfall alla",#N/A,FALSE,"T-0298";#N/A,#N/A,FALSE,"Koncernskulder";#N/A,#N/A,FALSE,"Koncernfakturering"}</definedName>
    <definedName name="gw" localSheetId="18" hidden="1">{"5 * utfall + budget",#N/A,FALSE,"T-0298";"5 * bolag",#N/A,FALSE,"T-0298";"Unibank, utfall alla",#N/A,FALSE,"T-0298";#N/A,#N/A,FALSE,"Koncernskulder";#N/A,#N/A,FALSE,"Koncernfakturering"}</definedName>
    <definedName name="gw" localSheetId="12" hidden="1">{"5 * utfall + budget",#N/A,FALSE,"T-0298";"5 * bolag",#N/A,FALSE,"T-0298";"Unibank, utfall alla",#N/A,FALSE,"T-0298";#N/A,#N/A,FALSE,"Koncernskulder";#N/A,#N/A,FALSE,"Koncernfakturering"}</definedName>
    <definedName name="gw" localSheetId="1" hidden="1">{"5 * utfall + budget",#N/A,FALSE,"T-0298";"5 * bolag",#N/A,FALSE,"T-0298";"Unibank, utfall alla",#N/A,FALSE,"T-0298";#N/A,#N/A,FALSE,"Koncernskulder";#N/A,#N/A,FALSE,"Koncernfakturering"}</definedName>
    <definedName name="gw" localSheetId="33" hidden="1">{"5 * utfall + budget",#N/A,FALSE,"T-0298";"5 * bolag",#N/A,FALSE,"T-0298";"Unibank, utfall alla",#N/A,FALSE,"T-0298";#N/A,#N/A,FALSE,"Koncernskulder";#N/A,#N/A,FALSE,"Koncernfakturering"}</definedName>
    <definedName name="gw" localSheetId="32" hidden="1">{"5 * utfall + budget",#N/A,FALSE,"T-0298";"5 * bolag",#N/A,FALSE,"T-0298";"Unibank, utfall alla",#N/A,FALSE,"T-0298";#N/A,#N/A,FALSE,"Koncernskulder";#N/A,#N/A,FALSE,"Koncernfakturering"}</definedName>
    <definedName name="gw" localSheetId="52" hidden="1">{"5 * utfall + budget",#N/A,FALSE,"T-0298";"5 * bolag",#N/A,FALSE,"T-0298";"Unibank, utfall alla",#N/A,FALSE,"T-0298";#N/A,#N/A,FALSE,"Koncernskulder";#N/A,#N/A,FALSE,"Koncernfakturering"}</definedName>
    <definedName name="gw" localSheetId="55" hidden="1">{"5 * utfall + budget",#N/A,FALSE,"T-0298";"5 * bolag",#N/A,FALSE,"T-0298";"Unibank, utfall alla",#N/A,FALSE,"T-0298";#N/A,#N/A,FALSE,"Koncernskulder";#N/A,#N/A,FALSE,"Koncernfakturering"}</definedName>
    <definedName name="gw" localSheetId="4" hidden="1">{"5 * utfall + budget",#N/A,FALSE,"T-0298";"5 * bolag",#N/A,FALSE,"T-0298";"Unibank, utfall alla",#N/A,FALSE,"T-0298";#N/A,#N/A,FALSE,"Koncernskulder";#N/A,#N/A,FALSE,"Koncernfakturering"}</definedName>
    <definedName name="gw" localSheetId="16" hidden="1">{"5 * utfall + budget",#N/A,FALSE,"T-0298";"5 * bolag",#N/A,FALSE,"T-0298";"Unibank, utfall alla",#N/A,FALSE,"T-0298";#N/A,#N/A,FALSE,"Koncernskulder";#N/A,#N/A,FALSE,"Koncernfakturering"}</definedName>
    <definedName name="gw" localSheetId="30" hidden="1">{"5 * utfall + budget",#N/A,FALSE,"T-0298";"5 * bolag",#N/A,FALSE,"T-0298";"Unibank, utfall alla",#N/A,FALSE,"T-0298";#N/A,#N/A,FALSE,"Koncernskulder";#N/A,#N/A,FALSE,"Koncernfakturering"}</definedName>
    <definedName name="gw" localSheetId="31" hidden="1">{"5 * utfall + budget",#N/A,FALSE,"T-0298";"5 * bolag",#N/A,FALSE,"T-0298";"Unibank, utfall alla",#N/A,FALSE,"T-0298";#N/A,#N/A,FALSE,"Koncernskulder";#N/A,#N/A,FALSE,"Koncernfakturering"}</definedName>
    <definedName name="gw" localSheetId="29" hidden="1">{"5 * utfall + budget",#N/A,FALSE,"T-0298";"5 * bolag",#N/A,FALSE,"T-0298";"Unibank, utfall alla",#N/A,FALSE,"T-0298";#N/A,#N/A,FALSE,"Koncernskulder";#N/A,#N/A,FALSE,"Koncernfakturering"}</definedName>
    <definedName name="gw" localSheetId="53" hidden="1">{"5 * utfall + budget",#N/A,FALSE,"T-0298";"5 * bolag",#N/A,FALSE,"T-0298";"Unibank, utfall alla",#N/A,FALSE,"T-0298";#N/A,#N/A,FALSE,"Koncernskulder";#N/A,#N/A,FALSE,"Koncernfakturering"}</definedName>
    <definedName name="gw" localSheetId="7" hidden="1">{"5 * utfall + budget",#N/A,FALSE,"T-0298";"5 * bolag",#N/A,FALSE,"T-0298";"Unibank, utfall alla",#N/A,FALSE,"T-0298";#N/A,#N/A,FALSE,"Koncernskulder";#N/A,#N/A,FALSE,"Koncernfakturering"}</definedName>
    <definedName name="gw" localSheetId="8" hidden="1">{"5 * utfall + budget",#N/A,FALSE,"T-0298";"5 * bolag",#N/A,FALSE,"T-0298";"Unibank, utfall alla",#N/A,FALSE,"T-0298";#N/A,#N/A,FALSE,"Koncernskulder";#N/A,#N/A,FALSE,"Koncernfakturering"}</definedName>
    <definedName name="gw" localSheetId="6" hidden="1">{"5 * utfall + budget",#N/A,FALSE,"T-0298";"5 * bolag",#N/A,FALSE,"T-0298";"Unibank, utfall alla",#N/A,FALSE,"T-0298";#N/A,#N/A,FALSE,"Koncernskulder";#N/A,#N/A,FALSE,"Koncernfakturering"}</definedName>
    <definedName name="gw" localSheetId="40" hidden="1">{"5 * utfall + budget",#N/A,FALSE,"T-0298";"5 * bolag",#N/A,FALSE,"T-0298";"Unibank, utfall alla",#N/A,FALSE,"T-0298";#N/A,#N/A,FALSE,"Koncernskulder";#N/A,#N/A,FALSE,"Koncernfakturering"}</definedName>
    <definedName name="gw" localSheetId="9" hidden="1">{"5 * utfall + budget",#N/A,FALSE,"T-0298";"5 * bolag",#N/A,FALSE,"T-0298";"Unibank, utfall alla",#N/A,FALSE,"T-0298";#N/A,#N/A,FALSE,"Koncernskulder";#N/A,#N/A,FALSE,"Koncernfakturering"}</definedName>
    <definedName name="gw" localSheetId="38"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OUSE" localSheetId="39">OFFSET('[22]Chart Losses'!$K$7,COUNT('[22]Chart Losses'!$K$7:$K$50)-'[22]Chart Losses'!$H$1,,'[22]Chart Losses'!$H$1)</definedName>
    <definedName name="HOUSE" localSheetId="33">OFFSET('[23]Chart Losses'!$K$7,COUNT('[23]Chart Losses'!$K$7:$K$50)-'[23]Chart Losses'!$H$1,,'[23]Chart Losses'!$H$1)</definedName>
    <definedName name="HOUSE" localSheetId="52">OFFSET('[22]Chart Losses'!$K$7,COUNT('[22]Chart Losses'!$K$7:$K$50)-'[22]Chart Losses'!$H$1,,'[22]Chart Losses'!$H$1)</definedName>
    <definedName name="HOUSE" localSheetId="55">OFFSET('[24]Chart Losses'!$K$7,COUNT('[24]Chart Losses'!$K$7:$K$50)-'[24]Chart Losses'!$H$1,,'[24]Chart Losses'!$H$1)</definedName>
    <definedName name="HOUSE" localSheetId="30">OFFSET('[23]Chart Losses'!$K$7,COUNT('[23]Chart Losses'!$K$7:$K$50)-'[23]Chart Losses'!$H$1,,'[23]Chart Losses'!$H$1)</definedName>
    <definedName name="HOUSE" localSheetId="31">OFFSET('[23]Chart Losses'!$K$7,COUNT('[23]Chart Losses'!$K$7:$K$50)-'[23]Chart Losses'!$H$1,,'[23]Chart Losses'!$H$1)</definedName>
    <definedName name="HOUSE" localSheetId="29">OFFSET('[23]Chart Losses'!$K$7,COUNT('[23]Chart Losses'!$K$7:$K$50)-'[23]Chart Losses'!$H$1,,'[23]Chart Losses'!$H$1)</definedName>
    <definedName name="HOUSE" localSheetId="53">OFFSET('[23]Chart Losses'!$K$7,COUNT('[23]Chart Losses'!$K$7:$K$50)-'[23]Chart Losses'!$H$1,,'[23]Chart Losses'!$H$1)</definedName>
    <definedName name="HOUSE" localSheetId="7">OFFSET('[25]Chart Losses'!$K$7,COUNT('[25]Chart Losses'!$K$7:$K$50)-'[25]Chart Losses'!$H$1,,'[25]Chart Losses'!$H$1)</definedName>
    <definedName name="HOUSE" localSheetId="8">OFFSET('[25]Chart Losses'!$K$7,COUNT('[25]Chart Losses'!$K$7:$K$50)-'[25]Chart Losses'!$H$1,,'[25]Chart Losses'!$H$1)</definedName>
    <definedName name="HOUSE" localSheetId="6">OFFSET('[25]Chart Losses'!$K$7,COUNT('[25]Chart Losses'!$K$7:$K$50)-'[25]Chart Losses'!$H$1,,'[25]Chart Losses'!$H$1)</definedName>
    <definedName name="HOUSE">OFFSET('[26]Chart Losses'!$K$7,COUNT('[26]Chart Losses'!$K$7:$K$50)-'[26]Chart Losses'!$H$1,,'[26]Chart Losses'!$H$1)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39">#REF!</definedName>
    <definedName name="iib" localSheetId="18">#REF!</definedName>
    <definedName name="iib" localSheetId="12">#REF!</definedName>
    <definedName name="iib" localSheetId="33">#REF!</definedName>
    <definedName name="iib" localSheetId="32">#REF!</definedName>
    <definedName name="iib" localSheetId="52">#REF!</definedName>
    <definedName name="iib" localSheetId="55">#REF!</definedName>
    <definedName name="iib" localSheetId="4">#REF!</definedName>
    <definedName name="iib" localSheetId="16">#REF!</definedName>
    <definedName name="iib" localSheetId="30">#REF!</definedName>
    <definedName name="iib" localSheetId="31">#REF!</definedName>
    <definedName name="iib" localSheetId="29">#REF!</definedName>
    <definedName name="iib" localSheetId="53">#REF!</definedName>
    <definedName name="iib" localSheetId="7">#REF!</definedName>
    <definedName name="iib" localSheetId="8">#REF!</definedName>
    <definedName name="iib" localSheetId="6">#REF!</definedName>
    <definedName name="iib" localSheetId="9">#REF!</definedName>
    <definedName name="iib">#REF!</definedName>
    <definedName name="iib_total" localSheetId="39">#REF!</definedName>
    <definedName name="iib_total" localSheetId="18">#REF!</definedName>
    <definedName name="iib_total" localSheetId="12">#REF!</definedName>
    <definedName name="iib_total" localSheetId="33">#REF!</definedName>
    <definedName name="iib_total" localSheetId="32">#REF!</definedName>
    <definedName name="iib_total" localSheetId="52">#REF!</definedName>
    <definedName name="iib_total" localSheetId="55">#REF!</definedName>
    <definedName name="iib_total" localSheetId="4">#REF!</definedName>
    <definedName name="iib_total" localSheetId="16">#REF!</definedName>
    <definedName name="iib_total" localSheetId="30">#REF!</definedName>
    <definedName name="iib_total" localSheetId="31">#REF!</definedName>
    <definedName name="iib_total" localSheetId="29">#REF!</definedName>
    <definedName name="iib_total" localSheetId="53">#REF!</definedName>
    <definedName name="iib_total" localSheetId="7">#REF!</definedName>
    <definedName name="iib_total" localSheetId="8">#REF!</definedName>
    <definedName name="iib_total" localSheetId="6">#REF!</definedName>
    <definedName name="iib_total" localSheetId="9">#REF!</definedName>
    <definedName name="iib_total">#REF!</definedName>
    <definedName name="Income" localSheetId="39">#REF!</definedName>
    <definedName name="Income" localSheetId="18">#REF!</definedName>
    <definedName name="Income" localSheetId="12">#REF!</definedName>
    <definedName name="Income" localSheetId="33">#REF!</definedName>
    <definedName name="Income" localSheetId="32">#REF!</definedName>
    <definedName name="Income" localSheetId="52">#REF!</definedName>
    <definedName name="Income" localSheetId="55">#REF!</definedName>
    <definedName name="Income" localSheetId="4">#REF!</definedName>
    <definedName name="Income" localSheetId="16">#REF!</definedName>
    <definedName name="Income" localSheetId="30">#REF!</definedName>
    <definedName name="Income" localSheetId="31">#REF!</definedName>
    <definedName name="Income" localSheetId="29">#REF!</definedName>
    <definedName name="Income" localSheetId="53">#REF!</definedName>
    <definedName name="Income" localSheetId="7">#REF!</definedName>
    <definedName name="Income" localSheetId="8">#REF!</definedName>
    <definedName name="Income" localSheetId="6">#REF!</definedName>
    <definedName name="Income" localSheetId="9">#REF!</definedName>
    <definedName name="Income">#REF!</definedName>
    <definedName name="Income_statement__________________________________________________________SEKm" localSheetId="39">#REF!</definedName>
    <definedName name="Income_statement__________________________________________________________SEKm" localSheetId="18">#REF!</definedName>
    <definedName name="Income_statement__________________________________________________________SEKm" localSheetId="12">#REF!</definedName>
    <definedName name="Income_statement__________________________________________________________SEKm" localSheetId="33">#REF!</definedName>
    <definedName name="Income_statement__________________________________________________________SEKm" localSheetId="32">#REF!</definedName>
    <definedName name="Income_statement__________________________________________________________SEKm" localSheetId="52">#REF!</definedName>
    <definedName name="Income_statement__________________________________________________________SEKm" localSheetId="55">#REF!</definedName>
    <definedName name="Income_statement__________________________________________________________SEKm" localSheetId="4">#REF!</definedName>
    <definedName name="Income_statement__________________________________________________________SEKm" localSheetId="16">#REF!</definedName>
    <definedName name="Income_statement__________________________________________________________SEKm" localSheetId="30">#REF!</definedName>
    <definedName name="Income_statement__________________________________________________________SEKm" localSheetId="31">#REF!</definedName>
    <definedName name="Income_statement__________________________________________________________SEKm" localSheetId="29">#REF!</definedName>
    <definedName name="Income_statement__________________________________________________________SEKm" localSheetId="53">#REF!</definedName>
    <definedName name="Income_statement__________________________________________________________SEKm" localSheetId="7">#REF!</definedName>
    <definedName name="Income_statement__________________________________________________________SEKm" localSheetId="8">#REF!</definedName>
    <definedName name="Income_statement__________________________________________________________SEKm" localSheetId="6">#REF!</definedName>
    <definedName name="Income_statement__________________________________________________________SEKm" localSheetId="9">#REF!</definedName>
    <definedName name="Income_statement__________________________________________________________SEKm">#REF!</definedName>
    <definedName name="INPR" localSheetId="39">#REF!</definedName>
    <definedName name="INPR" localSheetId="18">#REF!</definedName>
    <definedName name="INPR" localSheetId="12">#REF!</definedName>
    <definedName name="INPR" localSheetId="33">#REF!</definedName>
    <definedName name="INPR" localSheetId="32">#REF!</definedName>
    <definedName name="INPR" localSheetId="52">#REF!</definedName>
    <definedName name="INPR" localSheetId="55">#REF!</definedName>
    <definedName name="INPR" localSheetId="4">#REF!</definedName>
    <definedName name="INPR" localSheetId="16">#REF!</definedName>
    <definedName name="INPR" localSheetId="30">#REF!</definedName>
    <definedName name="INPR" localSheetId="31">#REF!</definedName>
    <definedName name="INPR" localSheetId="29">#REF!</definedName>
    <definedName name="INPR" localSheetId="53">#REF!</definedName>
    <definedName name="INPR" localSheetId="7">#REF!</definedName>
    <definedName name="INPR" localSheetId="8">#REF!</definedName>
    <definedName name="INPR" localSheetId="6">#REF!</definedName>
    <definedName name="INPR" localSheetId="9">#REF!</definedName>
    <definedName name="INPR">#REF!</definedName>
    <definedName name="inv.bank" localSheetId="39">#REF!</definedName>
    <definedName name="inv.bank" localSheetId="18">#REF!</definedName>
    <definedName name="inv.bank" localSheetId="12">#REF!</definedName>
    <definedName name="inv.bank" localSheetId="33">#REF!</definedName>
    <definedName name="inv.bank" localSheetId="32">#REF!</definedName>
    <definedName name="inv.bank" localSheetId="52">#REF!</definedName>
    <definedName name="inv.bank" localSheetId="55">#REF!</definedName>
    <definedName name="inv.bank" localSheetId="4">#REF!</definedName>
    <definedName name="inv.bank" localSheetId="16">#REF!</definedName>
    <definedName name="inv.bank" localSheetId="30">#REF!</definedName>
    <definedName name="inv.bank" localSheetId="31">#REF!</definedName>
    <definedName name="inv.bank" localSheetId="29">#REF!</definedName>
    <definedName name="inv.bank" localSheetId="53">#REF!</definedName>
    <definedName name="inv.bank" localSheetId="7">#REF!</definedName>
    <definedName name="inv.bank" localSheetId="8">#REF!</definedName>
    <definedName name="inv.bank" localSheetId="6">#REF!</definedName>
    <definedName name="inv.bank" localSheetId="9">#REF!</definedName>
    <definedName name="inv.bank">#REF!</definedName>
    <definedName name="just" localSheetId="39">#REF!</definedName>
    <definedName name="just" localSheetId="18">#REF!</definedName>
    <definedName name="just" localSheetId="12">#REF!</definedName>
    <definedName name="just" localSheetId="33">#REF!</definedName>
    <definedName name="just" localSheetId="32">#REF!</definedName>
    <definedName name="just" localSheetId="52">#REF!</definedName>
    <definedName name="just" localSheetId="55">#REF!</definedName>
    <definedName name="just" localSheetId="4">#REF!</definedName>
    <definedName name="just" localSheetId="16">#REF!</definedName>
    <definedName name="just" localSheetId="30">#REF!</definedName>
    <definedName name="just" localSheetId="31">#REF!</definedName>
    <definedName name="just" localSheetId="29">#REF!</definedName>
    <definedName name="just" localSheetId="53">#REF!</definedName>
    <definedName name="just" localSheetId="7">#REF!</definedName>
    <definedName name="just" localSheetId="8">#REF!</definedName>
    <definedName name="just" localSheetId="6">#REF!</definedName>
    <definedName name="just" localSheetId="9">#REF!</definedName>
    <definedName name="just">#REF!</definedName>
    <definedName name="Key" localSheetId="39">#REF!</definedName>
    <definedName name="Key" localSheetId="18">#REF!</definedName>
    <definedName name="Key" localSheetId="12">#REF!</definedName>
    <definedName name="Key" localSheetId="33">#REF!</definedName>
    <definedName name="Key" localSheetId="32">#REF!</definedName>
    <definedName name="Key" localSheetId="52">#REF!</definedName>
    <definedName name="Key" localSheetId="55">#REF!</definedName>
    <definedName name="Key" localSheetId="4">#REF!</definedName>
    <definedName name="Key" localSheetId="16">#REF!</definedName>
    <definedName name="Key" localSheetId="30">#REF!</definedName>
    <definedName name="Key" localSheetId="31">#REF!</definedName>
    <definedName name="Key" localSheetId="29">#REF!</definedName>
    <definedName name="Key" localSheetId="53">#REF!</definedName>
    <definedName name="Key" localSheetId="7">#REF!</definedName>
    <definedName name="Key" localSheetId="8">#REF!</definedName>
    <definedName name="Key" localSheetId="6">#REF!</definedName>
    <definedName name="Key" localSheetId="9">#REF!</definedName>
    <definedName name="Key">#REF!</definedName>
    <definedName name="key_life" localSheetId="39">#REF!</definedName>
    <definedName name="key_life" localSheetId="18">#REF!</definedName>
    <definedName name="key_life" localSheetId="12">#REF!</definedName>
    <definedName name="key_life" localSheetId="33">#REF!</definedName>
    <definedName name="key_life" localSheetId="32">#REF!</definedName>
    <definedName name="key_life" localSheetId="52">#REF!</definedName>
    <definedName name="key_life" localSheetId="55">#REF!</definedName>
    <definedName name="key_life" localSheetId="4">#REF!</definedName>
    <definedName name="key_life" localSheetId="16">#REF!</definedName>
    <definedName name="key_life" localSheetId="30">#REF!</definedName>
    <definedName name="key_life" localSheetId="31">#REF!</definedName>
    <definedName name="key_life" localSheetId="29">#REF!</definedName>
    <definedName name="key_life" localSheetId="53">#REF!</definedName>
    <definedName name="key_life" localSheetId="7">#REF!</definedName>
    <definedName name="key_life" localSheetId="8">#REF!</definedName>
    <definedName name="key_life" localSheetId="6">#REF!</definedName>
    <definedName name="key_life" localSheetId="9">#REF!</definedName>
    <definedName name="key_life">#REF!</definedName>
    <definedName name="keyratio" localSheetId="39">#REF!</definedName>
    <definedName name="keyratio" localSheetId="18">#REF!</definedName>
    <definedName name="keyratio" localSheetId="12">#REF!</definedName>
    <definedName name="keyratio" localSheetId="33">#REF!</definedName>
    <definedName name="keyratio" localSheetId="32">#REF!</definedName>
    <definedName name="keyratio" localSheetId="52">#REF!</definedName>
    <definedName name="keyratio" localSheetId="55">#REF!</definedName>
    <definedName name="keyratio" localSheetId="4">#REF!</definedName>
    <definedName name="keyratio" localSheetId="16">#REF!</definedName>
    <definedName name="keyratio" localSheetId="30">#REF!</definedName>
    <definedName name="keyratio" localSheetId="31">#REF!</definedName>
    <definedName name="keyratio" localSheetId="29">#REF!</definedName>
    <definedName name="keyratio" localSheetId="53">#REF!</definedName>
    <definedName name="keyratio" localSheetId="7">#REF!</definedName>
    <definedName name="keyratio" localSheetId="8">#REF!</definedName>
    <definedName name="keyratio" localSheetId="6">#REF!</definedName>
    <definedName name="keyratio" localSheetId="9">#REF!</definedName>
    <definedName name="keyratio">#REF!</definedName>
    <definedName name="kk" localSheetId="39">[78]Syöttöpohja!$F$4</definedName>
    <definedName name="kk" localSheetId="33">[78]Syöttöpohja!$F$4</definedName>
    <definedName name="kk" localSheetId="52">[78]Syöttöpohja!$F$4</definedName>
    <definedName name="kk" localSheetId="55">[79]Syöttöpohja!$F$4</definedName>
    <definedName name="kk" localSheetId="30">[78]Syöttöpohja!$F$4</definedName>
    <definedName name="kk" localSheetId="31">[78]Syöttöpohja!$F$4</definedName>
    <definedName name="kk" localSheetId="29">[78]Syöttöpohja!$F$4</definedName>
    <definedName name="kk" localSheetId="53">[80]Syöttöpohja!$F$4</definedName>
    <definedName name="kk" localSheetId="7">[81]Syöttöpohja!$F$4</definedName>
    <definedName name="kk" localSheetId="8">[81]Syöttöpohja!$F$4</definedName>
    <definedName name="kk" localSheetId="6">[81]Syöttöpohja!$F$4</definedName>
    <definedName name="kk">[82]Syöttöpohja!$F$4</definedName>
    <definedName name="KolIndeks0" localSheetId="39">[32]HelpSheet!$G$9</definedName>
    <definedName name="KolIndeks0" localSheetId="33">[32]HelpSheet!$G$9</definedName>
    <definedName name="KolIndeks0" localSheetId="52">[32]HelpSheet!$G$9</definedName>
    <definedName name="KolIndeks0" localSheetId="55">[33]HelpSheet!$G$9</definedName>
    <definedName name="KolIndeks0" localSheetId="30">[32]HelpSheet!$G$9</definedName>
    <definedName name="KolIndeks0" localSheetId="31">[32]HelpSheet!$G$9</definedName>
    <definedName name="KolIndeks0" localSheetId="29">[32]HelpSheet!$G$9</definedName>
    <definedName name="KolIndeks0" localSheetId="53">[34]HelpSheet!$G$9</definedName>
    <definedName name="KolIndeks0" localSheetId="7">[35]HelpSheet!$G$9</definedName>
    <definedName name="KolIndeks0" localSheetId="8">[35]HelpSheet!$G$9</definedName>
    <definedName name="KolIndeks0" localSheetId="6">[35]HelpSheet!$G$9</definedName>
    <definedName name="KolIndeks0">[36]HelpSheet!$G$9</definedName>
    <definedName name="KolIndeks1" localSheetId="39">[32]HelpSheet!$G$11</definedName>
    <definedName name="KolIndeks1" localSheetId="33">[32]HelpSheet!$G$11</definedName>
    <definedName name="KolIndeks1" localSheetId="52">[32]HelpSheet!$G$11</definedName>
    <definedName name="KolIndeks1" localSheetId="55">[33]HelpSheet!$G$11</definedName>
    <definedName name="KolIndeks1" localSheetId="30">[32]HelpSheet!$G$11</definedName>
    <definedName name="KolIndeks1" localSheetId="31">[32]HelpSheet!$G$11</definedName>
    <definedName name="KolIndeks1" localSheetId="29">[32]HelpSheet!$G$11</definedName>
    <definedName name="KolIndeks1" localSheetId="53">[34]HelpSheet!$G$11</definedName>
    <definedName name="KolIndeks1" localSheetId="7">[35]HelpSheet!$G$11</definedName>
    <definedName name="KolIndeks1" localSheetId="8">[35]HelpSheet!$G$11</definedName>
    <definedName name="KolIndeks1" localSheetId="6">[35]HelpSheet!$G$11</definedName>
    <definedName name="KolIndeks1">[36]HelpSheet!$G$11</definedName>
    <definedName name="KolIndeks2" localSheetId="39">[32]HelpSheet!$G$13</definedName>
    <definedName name="KolIndeks2" localSheetId="33">[32]HelpSheet!$G$13</definedName>
    <definedName name="KolIndeks2" localSheetId="52">[32]HelpSheet!$G$13</definedName>
    <definedName name="KolIndeks2" localSheetId="55">[33]HelpSheet!$G$13</definedName>
    <definedName name="KolIndeks2" localSheetId="30">[32]HelpSheet!$G$13</definedName>
    <definedName name="KolIndeks2" localSheetId="31">[32]HelpSheet!$G$13</definedName>
    <definedName name="KolIndeks2" localSheetId="29">[32]HelpSheet!$G$13</definedName>
    <definedName name="KolIndeks2" localSheetId="53">[34]HelpSheet!$G$13</definedName>
    <definedName name="KolIndeks2" localSheetId="7">[35]HelpSheet!$G$13</definedName>
    <definedName name="KolIndeks2" localSheetId="8">[35]HelpSheet!$G$13</definedName>
    <definedName name="KolIndeks2" localSheetId="6">[35]HelpSheet!$G$13</definedName>
    <definedName name="KolIndeks2">[36]HelpSheet!$G$13</definedName>
    <definedName name="KolIndeks3" localSheetId="39">[32]HelpSheet!$G$15</definedName>
    <definedName name="KolIndeks3" localSheetId="33">[32]HelpSheet!$G$15</definedName>
    <definedName name="KolIndeks3" localSheetId="52">[32]HelpSheet!$G$15</definedName>
    <definedName name="KolIndeks3" localSheetId="55">[33]HelpSheet!$G$15</definedName>
    <definedName name="KolIndeks3" localSheetId="30">[32]HelpSheet!$G$15</definedName>
    <definedName name="KolIndeks3" localSheetId="31">[32]HelpSheet!$G$15</definedName>
    <definedName name="KolIndeks3" localSheetId="29">[32]HelpSheet!$G$15</definedName>
    <definedName name="KolIndeks3" localSheetId="53">[34]HelpSheet!$G$15</definedName>
    <definedName name="KolIndeks3" localSheetId="7">[35]HelpSheet!$G$15</definedName>
    <definedName name="KolIndeks3" localSheetId="8">[35]HelpSheet!$G$15</definedName>
    <definedName name="KolIndeks3" localSheetId="6">[35]HelpSheet!$G$15</definedName>
    <definedName name="KolIndeks3">[36]HelpSheet!$G$15</definedName>
    <definedName name="kop" localSheetId="39">#REF!</definedName>
    <definedName name="kop" localSheetId="18">#REF!</definedName>
    <definedName name="kop" localSheetId="12">#REF!</definedName>
    <definedName name="kop" localSheetId="33">#REF!</definedName>
    <definedName name="kop" localSheetId="32">#REF!</definedName>
    <definedName name="kop" localSheetId="52">#REF!</definedName>
    <definedName name="kop" localSheetId="55">#REF!</definedName>
    <definedName name="kop" localSheetId="4">#REF!</definedName>
    <definedName name="kop" localSheetId="16">#REF!</definedName>
    <definedName name="kop" localSheetId="30">#REF!</definedName>
    <definedName name="kop" localSheetId="31">#REF!</definedName>
    <definedName name="kop" localSheetId="29">#REF!</definedName>
    <definedName name="kop" localSheetId="53">#REF!</definedName>
    <definedName name="kop" localSheetId="7">#REF!</definedName>
    <definedName name="kop" localSheetId="8">#REF!</definedName>
    <definedName name="kop" localSheetId="6">#REF!</definedName>
    <definedName name="kop" localSheetId="9">#REF!</definedName>
    <definedName name="kop">#REF!</definedName>
    <definedName name="KvtKolIndeks1" localSheetId="39">[32]HelpSheet!$I$3</definedName>
    <definedName name="KvtKolIndeks1" localSheetId="33">[32]HelpSheet!$I$3</definedName>
    <definedName name="KvtKolIndeks1" localSheetId="52">[32]HelpSheet!$I$3</definedName>
    <definedName name="KvtKolIndeks1" localSheetId="55">[33]HelpSheet!$I$3</definedName>
    <definedName name="KvtKolIndeks1" localSheetId="30">[32]HelpSheet!$I$3</definedName>
    <definedName name="KvtKolIndeks1" localSheetId="31">[32]HelpSheet!$I$3</definedName>
    <definedName name="KvtKolIndeks1" localSheetId="29">[32]HelpSheet!$I$3</definedName>
    <definedName name="KvtKolIndeks1" localSheetId="53">[34]HelpSheet!$I$3</definedName>
    <definedName name="KvtKolIndeks1" localSheetId="7">[35]HelpSheet!$I$3</definedName>
    <definedName name="KvtKolIndeks1" localSheetId="8">[35]HelpSheet!$I$3</definedName>
    <definedName name="KvtKolIndeks1" localSheetId="6">[35]HelpSheet!$I$3</definedName>
    <definedName name="KvtKolIndeks1">[36]HelpSheet!$I$3</definedName>
    <definedName name="KvtKolIndeks2" localSheetId="39">[32]HelpSheet!$I$5</definedName>
    <definedName name="KvtKolIndeks2" localSheetId="33">[32]HelpSheet!$I$5</definedName>
    <definedName name="KvtKolIndeks2" localSheetId="52">[32]HelpSheet!$I$5</definedName>
    <definedName name="KvtKolIndeks2" localSheetId="55">[33]HelpSheet!$I$5</definedName>
    <definedName name="KvtKolIndeks2" localSheetId="30">[32]HelpSheet!$I$5</definedName>
    <definedName name="KvtKolIndeks2" localSheetId="31">[32]HelpSheet!$I$5</definedName>
    <definedName name="KvtKolIndeks2" localSheetId="29">[32]HelpSheet!$I$5</definedName>
    <definedName name="KvtKolIndeks2" localSheetId="53">[34]HelpSheet!$I$5</definedName>
    <definedName name="KvtKolIndeks2" localSheetId="7">[35]HelpSheet!$I$5</definedName>
    <definedName name="KvtKolIndeks2" localSheetId="8">[35]HelpSheet!$I$5</definedName>
    <definedName name="KvtKolIndeks2" localSheetId="6">[35]HelpSheet!$I$5</definedName>
    <definedName name="KvtKolIndeks2">[36]HelpSheet!$I$5</definedName>
    <definedName name="KvtKolIndeks3" localSheetId="39">[32]HelpSheet!$I$7</definedName>
    <definedName name="KvtKolIndeks3" localSheetId="33">[32]HelpSheet!$I$7</definedName>
    <definedName name="KvtKolIndeks3" localSheetId="52">[32]HelpSheet!$I$7</definedName>
    <definedName name="KvtKolIndeks3" localSheetId="55">[33]HelpSheet!$I$7</definedName>
    <definedName name="KvtKolIndeks3" localSheetId="30">[32]HelpSheet!$I$7</definedName>
    <definedName name="KvtKolIndeks3" localSheetId="31">[32]HelpSheet!$I$7</definedName>
    <definedName name="KvtKolIndeks3" localSheetId="29">[32]HelpSheet!$I$7</definedName>
    <definedName name="KvtKolIndeks3" localSheetId="53">[34]HelpSheet!$I$7</definedName>
    <definedName name="KvtKolIndeks3" localSheetId="7">[35]HelpSheet!$I$7</definedName>
    <definedName name="KvtKolIndeks3" localSheetId="8">[35]HelpSheet!$I$7</definedName>
    <definedName name="KvtKolIndeks3" localSheetId="6">[35]HelpSheet!$I$7</definedName>
    <definedName name="KvtKolIndeks3">[36]HelpSheet!$I$7</definedName>
    <definedName name="KvtKolIndeks4" localSheetId="39">[32]HelpSheet!$I$9</definedName>
    <definedName name="KvtKolIndeks4" localSheetId="33">[32]HelpSheet!$I$9</definedName>
    <definedName name="KvtKolIndeks4" localSheetId="52">[32]HelpSheet!$I$9</definedName>
    <definedName name="KvtKolIndeks4" localSheetId="55">[33]HelpSheet!$I$9</definedName>
    <definedName name="KvtKolIndeks4" localSheetId="30">[32]HelpSheet!$I$9</definedName>
    <definedName name="KvtKolIndeks4" localSheetId="31">[32]HelpSheet!$I$9</definedName>
    <definedName name="KvtKolIndeks4" localSheetId="29">[32]HelpSheet!$I$9</definedName>
    <definedName name="KvtKolIndeks4" localSheetId="53">[34]HelpSheet!$I$9</definedName>
    <definedName name="KvtKolIndeks4" localSheetId="7">[35]HelpSheet!$I$9</definedName>
    <definedName name="KvtKolIndeks4" localSheetId="8">[35]HelpSheet!$I$9</definedName>
    <definedName name="KvtKolIndeks4" localSheetId="6">[35]HelpSheet!$I$9</definedName>
    <definedName name="KvtKolIndeks4">[36]HelpSheet!$I$9</definedName>
    <definedName name="Life" localSheetId="39">#REF!</definedName>
    <definedName name="Life" localSheetId="18">#REF!</definedName>
    <definedName name="Life" localSheetId="12">#REF!</definedName>
    <definedName name="Life" localSheetId="33">#REF!</definedName>
    <definedName name="Life" localSheetId="32">#REF!</definedName>
    <definedName name="Life" localSheetId="52">#REF!</definedName>
    <definedName name="Life" localSheetId="55">#REF!</definedName>
    <definedName name="Life" localSheetId="4">#REF!</definedName>
    <definedName name="Life" localSheetId="16">#REF!</definedName>
    <definedName name="Life" localSheetId="30">#REF!</definedName>
    <definedName name="Life" localSheetId="31">#REF!</definedName>
    <definedName name="Life" localSheetId="29">#REF!</definedName>
    <definedName name="Life" localSheetId="53">#REF!</definedName>
    <definedName name="Life" localSheetId="7">#REF!</definedName>
    <definedName name="Life" localSheetId="8">#REF!</definedName>
    <definedName name="Life" localSheetId="6">#REF!</definedName>
    <definedName name="Life" localSheetId="9">#REF!</definedName>
    <definedName name="Life">#REF!</definedName>
    <definedName name="life_sam" localSheetId="39">#REF!</definedName>
    <definedName name="life_sam" localSheetId="18">#REF!</definedName>
    <definedName name="life_sam" localSheetId="12">#REF!</definedName>
    <definedName name="life_sam" localSheetId="33">#REF!</definedName>
    <definedName name="life_sam" localSheetId="32">#REF!</definedName>
    <definedName name="life_sam" localSheetId="52">#REF!</definedName>
    <definedName name="life_sam" localSheetId="55">#REF!</definedName>
    <definedName name="life_sam" localSheetId="4">#REF!</definedName>
    <definedName name="life_sam" localSheetId="16">#REF!</definedName>
    <definedName name="life_sam" localSheetId="30">#REF!</definedName>
    <definedName name="life_sam" localSheetId="31">#REF!</definedName>
    <definedName name="life_sam" localSheetId="29">#REF!</definedName>
    <definedName name="life_sam" localSheetId="53">#REF!</definedName>
    <definedName name="life_sam" localSheetId="7">#REF!</definedName>
    <definedName name="life_sam" localSheetId="8">#REF!</definedName>
    <definedName name="life_sam" localSheetId="6">#REF!</definedName>
    <definedName name="life_sam" localSheetId="9">#REF!</definedName>
    <definedName name="life_sam">#REF!</definedName>
    <definedName name="life1" localSheetId="39">#REF!</definedName>
    <definedName name="life1" localSheetId="18">#REF!</definedName>
    <definedName name="life1" localSheetId="12">#REF!</definedName>
    <definedName name="life1" localSheetId="33">#REF!</definedName>
    <definedName name="life1" localSheetId="32">#REF!</definedName>
    <definedName name="life1" localSheetId="52">#REF!</definedName>
    <definedName name="life1" localSheetId="55">#REF!</definedName>
    <definedName name="life1" localSheetId="4">#REF!</definedName>
    <definedName name="life1" localSheetId="16">#REF!</definedName>
    <definedName name="life1" localSheetId="30">#REF!</definedName>
    <definedName name="life1" localSheetId="31">#REF!</definedName>
    <definedName name="life1" localSheetId="29">#REF!</definedName>
    <definedName name="life1" localSheetId="53">#REF!</definedName>
    <definedName name="life1" localSheetId="7">#REF!</definedName>
    <definedName name="life1" localSheetId="8">#REF!</definedName>
    <definedName name="life1" localSheetId="6">#REF!</definedName>
    <definedName name="life1" localSheetId="9">#REF!</definedName>
    <definedName name="life1">#REF!</definedName>
    <definedName name="life2" localSheetId="39">#REF!</definedName>
    <definedName name="life2" localSheetId="18">#REF!</definedName>
    <definedName name="life2" localSheetId="12">#REF!</definedName>
    <definedName name="life2" localSheetId="33">#REF!</definedName>
    <definedName name="life2" localSheetId="32">#REF!</definedName>
    <definedName name="life2" localSheetId="52">#REF!</definedName>
    <definedName name="life2" localSheetId="55">#REF!</definedName>
    <definedName name="life2" localSheetId="4">#REF!</definedName>
    <definedName name="life2" localSheetId="16">#REF!</definedName>
    <definedName name="life2" localSheetId="30">#REF!</definedName>
    <definedName name="life2" localSheetId="31">#REF!</definedName>
    <definedName name="life2" localSheetId="29">#REF!</definedName>
    <definedName name="life2" localSheetId="53">#REF!</definedName>
    <definedName name="life2" localSheetId="7">#REF!</definedName>
    <definedName name="life2" localSheetId="8">#REF!</definedName>
    <definedName name="life2" localSheetId="6">#REF!</definedName>
    <definedName name="life2" localSheetId="9">#REF!</definedName>
    <definedName name="life2">#REF!</definedName>
    <definedName name="loansPortfolio" localSheetId="39">#REF!</definedName>
    <definedName name="loansPortfolio" localSheetId="18">#REF!</definedName>
    <definedName name="loansPortfolio" localSheetId="12">#REF!</definedName>
    <definedName name="loansPortfolio" localSheetId="33">#REF!</definedName>
    <definedName name="loansPortfolio" localSheetId="32">#REF!</definedName>
    <definedName name="loansPortfolio" localSheetId="52">#REF!</definedName>
    <definedName name="loansPortfolio" localSheetId="55">#REF!</definedName>
    <definedName name="loansPortfolio" localSheetId="4">#REF!</definedName>
    <definedName name="loansPortfolio" localSheetId="16">#REF!</definedName>
    <definedName name="loansPortfolio" localSheetId="30">#REF!</definedName>
    <definedName name="loansPortfolio" localSheetId="31">#REF!</definedName>
    <definedName name="loansPortfolio" localSheetId="29">#REF!</definedName>
    <definedName name="loansPortfolio" localSheetId="53">#REF!</definedName>
    <definedName name="loansPortfolio" localSheetId="7">#REF!</definedName>
    <definedName name="loansPortfolio" localSheetId="8">#REF!</definedName>
    <definedName name="loansPortfolio" localSheetId="6">#REF!</definedName>
    <definedName name="loansPortfolio" localSheetId="9">#REF!</definedName>
    <definedName name="loansPortfolio">#REF!</definedName>
    <definedName name="mar" localSheetId="39" hidden="1">{#N/A,#N/A,TRUE,"Forside";#N/A,#N/A,TRUE,"Contents";#N/A,#N/A,TRUE,"Opera. income stat.";#N/A,#N/A,TRUE,"Business area ";#N/A,#N/A,TRUE,"Statutory income statem."}</definedName>
    <definedName name="mar" localSheetId="18" hidden="1">{#N/A,#N/A,TRUE,"Forside";#N/A,#N/A,TRUE,"Contents";#N/A,#N/A,TRUE,"Opera. income stat.";#N/A,#N/A,TRUE,"Business area ";#N/A,#N/A,TRUE,"Statutory income statem."}</definedName>
    <definedName name="mar" localSheetId="12" hidden="1">{#N/A,#N/A,TRUE,"Forside";#N/A,#N/A,TRUE,"Contents";#N/A,#N/A,TRUE,"Opera. income stat.";#N/A,#N/A,TRUE,"Business area ";#N/A,#N/A,TRUE,"Statutory income statem."}</definedName>
    <definedName name="mar" localSheetId="1" hidden="1">{#N/A,#N/A,TRUE,"Forside";#N/A,#N/A,TRUE,"Contents";#N/A,#N/A,TRUE,"Opera. income stat.";#N/A,#N/A,TRUE,"Business area ";#N/A,#N/A,TRUE,"Statutory income statem."}</definedName>
    <definedName name="mar" localSheetId="33" hidden="1">{#N/A,#N/A,TRUE,"Forside";#N/A,#N/A,TRUE,"Contents";#N/A,#N/A,TRUE,"Opera. income stat.";#N/A,#N/A,TRUE,"Business area ";#N/A,#N/A,TRUE,"Statutory income statem."}</definedName>
    <definedName name="mar" localSheetId="32" hidden="1">{#N/A,#N/A,TRUE,"Forside";#N/A,#N/A,TRUE,"Contents";#N/A,#N/A,TRUE,"Opera. income stat.";#N/A,#N/A,TRUE,"Business area ";#N/A,#N/A,TRUE,"Statutory income statem."}</definedName>
    <definedName name="mar" localSheetId="52" hidden="1">{#N/A,#N/A,TRUE,"Forside";#N/A,#N/A,TRUE,"Contents";#N/A,#N/A,TRUE,"Opera. income stat.";#N/A,#N/A,TRUE,"Business area ";#N/A,#N/A,TRUE,"Statutory income statem."}</definedName>
    <definedName name="mar" localSheetId="55" hidden="1">{#N/A,#N/A,TRUE,"Forside";#N/A,#N/A,TRUE,"Contents";#N/A,#N/A,TRUE,"Opera. income stat.";#N/A,#N/A,TRUE,"Business area ";#N/A,#N/A,TRUE,"Statutory income statem."}</definedName>
    <definedName name="mar" localSheetId="4" hidden="1">{#N/A,#N/A,TRUE,"Forside";#N/A,#N/A,TRUE,"Contents";#N/A,#N/A,TRUE,"Opera. income stat.";#N/A,#N/A,TRUE,"Business area ";#N/A,#N/A,TRUE,"Statutory income statem."}</definedName>
    <definedName name="mar" localSheetId="16" hidden="1">{#N/A,#N/A,TRUE,"Forside";#N/A,#N/A,TRUE,"Contents";#N/A,#N/A,TRUE,"Opera. income stat.";#N/A,#N/A,TRUE,"Business area ";#N/A,#N/A,TRUE,"Statutory income statem."}</definedName>
    <definedName name="mar" localSheetId="30" hidden="1">{#N/A,#N/A,TRUE,"Forside";#N/A,#N/A,TRUE,"Contents";#N/A,#N/A,TRUE,"Opera. income stat.";#N/A,#N/A,TRUE,"Business area ";#N/A,#N/A,TRUE,"Statutory income statem."}</definedName>
    <definedName name="mar" localSheetId="31" hidden="1">{#N/A,#N/A,TRUE,"Forside";#N/A,#N/A,TRUE,"Contents";#N/A,#N/A,TRUE,"Opera. income stat.";#N/A,#N/A,TRUE,"Business area ";#N/A,#N/A,TRUE,"Statutory income statem."}</definedName>
    <definedName name="mar" localSheetId="29" hidden="1">{#N/A,#N/A,TRUE,"Forside";#N/A,#N/A,TRUE,"Contents";#N/A,#N/A,TRUE,"Opera. income stat.";#N/A,#N/A,TRUE,"Business area ";#N/A,#N/A,TRUE,"Statutory income statem."}</definedName>
    <definedName name="mar" localSheetId="53" hidden="1">{#N/A,#N/A,TRUE,"Forside";#N/A,#N/A,TRUE,"Contents";#N/A,#N/A,TRUE,"Opera. income stat.";#N/A,#N/A,TRUE,"Business area ";#N/A,#N/A,TRUE,"Statutory income statem."}</definedName>
    <definedName name="mar" localSheetId="7" hidden="1">{#N/A,#N/A,TRUE,"Forside";#N/A,#N/A,TRUE,"Contents";#N/A,#N/A,TRUE,"Opera. income stat.";#N/A,#N/A,TRUE,"Business area ";#N/A,#N/A,TRUE,"Statutory income statem."}</definedName>
    <definedName name="mar" localSheetId="8" hidden="1">{#N/A,#N/A,TRUE,"Forside";#N/A,#N/A,TRUE,"Contents";#N/A,#N/A,TRUE,"Opera. income stat.";#N/A,#N/A,TRUE,"Business area ";#N/A,#N/A,TRUE,"Statutory income statem."}</definedName>
    <definedName name="mar" localSheetId="6" hidden="1">{#N/A,#N/A,TRUE,"Forside";#N/A,#N/A,TRUE,"Contents";#N/A,#N/A,TRUE,"Opera. income stat.";#N/A,#N/A,TRUE,"Business area ";#N/A,#N/A,TRUE,"Statutory income statem."}</definedName>
    <definedName name="mar" localSheetId="40" hidden="1">{#N/A,#N/A,TRUE,"Forside";#N/A,#N/A,TRUE,"Contents";#N/A,#N/A,TRUE,"Opera. income stat.";#N/A,#N/A,TRUE,"Business area ";#N/A,#N/A,TRUE,"Statutory income statem."}</definedName>
    <definedName name="mar" localSheetId="9" hidden="1">{#N/A,#N/A,TRUE,"Forside";#N/A,#N/A,TRUE,"Contents";#N/A,#N/A,TRUE,"Opera. income stat.";#N/A,#N/A,TRUE,"Business area ";#N/A,#N/A,TRUE,"Statutory income statem."}</definedName>
    <definedName name="mar" localSheetId="38"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 localSheetId="39">[48]Sheet1!$C$10</definedName>
    <definedName name="Margins" localSheetId="33">[48]Sheet1!$C$10</definedName>
    <definedName name="Margins" localSheetId="52">[48]Sheet1!$C$10</definedName>
    <definedName name="Margins" localSheetId="55">[49]Sheet1!$C$10</definedName>
    <definedName name="Margins" localSheetId="30">[48]Sheet1!$C$10</definedName>
    <definedName name="Margins" localSheetId="31">[48]Sheet1!$C$10</definedName>
    <definedName name="Margins" localSheetId="29">[48]Sheet1!$C$10</definedName>
    <definedName name="Margins" localSheetId="53">[50]Sheet1!$C$10</definedName>
    <definedName name="Margins" localSheetId="7">[51]Sheet1!$C$10</definedName>
    <definedName name="Margins" localSheetId="8">[51]Sheet1!$C$10</definedName>
    <definedName name="Margins" localSheetId="6">[51]Sheet1!$C$10</definedName>
    <definedName name="Margins">[52]Sheet1!$C$10</definedName>
    <definedName name="Markets" localSheetId="39">#REF!</definedName>
    <definedName name="Markets" localSheetId="18">#REF!</definedName>
    <definedName name="Markets" localSheetId="12">#REF!</definedName>
    <definedName name="Markets" localSheetId="33">#REF!</definedName>
    <definedName name="Markets" localSheetId="32">#REF!</definedName>
    <definedName name="Markets" localSheetId="52">#REF!</definedName>
    <definedName name="Markets" localSheetId="55">#REF!</definedName>
    <definedName name="Markets" localSheetId="4">#REF!</definedName>
    <definedName name="Markets" localSheetId="16">#REF!</definedName>
    <definedName name="Markets" localSheetId="30">#REF!</definedName>
    <definedName name="Markets" localSheetId="31">#REF!</definedName>
    <definedName name="Markets" localSheetId="29">#REF!</definedName>
    <definedName name="Markets" localSheetId="53">#REF!</definedName>
    <definedName name="Markets" localSheetId="7">#REF!</definedName>
    <definedName name="Markets" localSheetId="8">#REF!</definedName>
    <definedName name="Markets" localSheetId="6">#REF!</definedName>
    <definedName name="Markets" localSheetId="9">#REF!</definedName>
    <definedName name="Markets">#REF!</definedName>
    <definedName name="Meng" localSheetId="39">[6]XXX!$C$27</definedName>
    <definedName name="Meng" localSheetId="33">[6]XXX!$C$27</definedName>
    <definedName name="Meng" localSheetId="52">[6]XXX!$C$27</definedName>
    <definedName name="Meng" localSheetId="55">[7]XXX!$C$27</definedName>
    <definedName name="Meng" localSheetId="30">[6]XXX!$C$27</definedName>
    <definedName name="Meng" localSheetId="31">[6]XXX!$C$27</definedName>
    <definedName name="Meng" localSheetId="29">[6]XXX!$C$27</definedName>
    <definedName name="Meng" localSheetId="53">[8]XXX!$C$27</definedName>
    <definedName name="Meng" localSheetId="7">[9]XXX!$C$27</definedName>
    <definedName name="Meng" localSheetId="8">[9]XXX!$C$27</definedName>
    <definedName name="Meng" localSheetId="6">[9]XXX!$C$27</definedName>
    <definedName name="Meng">[10]XXX!$C$27</definedName>
    <definedName name="MM0" localSheetId="39">[6]XXX!$C$37</definedName>
    <definedName name="MM0" localSheetId="33">[6]XXX!$C$37</definedName>
    <definedName name="MM0" localSheetId="52">[6]XXX!$C$37</definedName>
    <definedName name="MM0" localSheetId="55">[7]XXX!$C$37</definedName>
    <definedName name="MM0" localSheetId="30">[6]XXX!$C$37</definedName>
    <definedName name="MM0" localSheetId="31">[6]XXX!$C$37</definedName>
    <definedName name="MM0" localSheetId="29">[6]XXX!$C$37</definedName>
    <definedName name="MM0" localSheetId="53">[8]XXX!$C$37</definedName>
    <definedName name="MM0" localSheetId="7">[9]XXX!$C$37</definedName>
    <definedName name="MM0" localSheetId="8">[9]XXX!$C$37</definedName>
    <definedName name="MM0" localSheetId="6">[9]XXX!$C$37</definedName>
    <definedName name="MM0">[10]XXX!$C$37</definedName>
    <definedName name="Month" localSheetId="39">[83]Input!$C$5</definedName>
    <definedName name="Month" localSheetId="33">[83]Input!$C$5</definedName>
    <definedName name="Month" localSheetId="52">[83]Input!$C$5</definedName>
    <definedName name="Month" localSheetId="55">[84]Input!$C$5</definedName>
    <definedName name="Month" localSheetId="30">[83]Input!$C$5</definedName>
    <definedName name="Month" localSheetId="31">[83]Input!$C$5</definedName>
    <definedName name="Month" localSheetId="29">[83]Input!$C$5</definedName>
    <definedName name="Month" localSheetId="53">[85]Input!$C$5</definedName>
    <definedName name="Month" localSheetId="7">[86]Input!$C$5</definedName>
    <definedName name="Month" localSheetId="8">[86]Input!$C$5</definedName>
    <definedName name="Month" localSheetId="6">[86]Input!$C$5</definedName>
    <definedName name="Month">[87]Input!$C$5</definedName>
    <definedName name="MORT" localSheetId="39">OFFSET('[22]Chart Losses'!$L$7,COUNT('[22]Chart Losses'!$L$7:$L$50)-'[22]Chart Losses'!$H$1,,'[22]Chart Losses'!$H$1)</definedName>
    <definedName name="MORT" localSheetId="33">OFFSET('[23]Chart Losses'!$L$7,COUNT('[23]Chart Losses'!$L$7:$L$50)-'[23]Chart Losses'!$H$1,,'[23]Chart Losses'!$H$1)</definedName>
    <definedName name="MORT" localSheetId="52">OFFSET('[22]Chart Losses'!$L$7,COUNT('[22]Chart Losses'!$L$7:$L$50)-'[22]Chart Losses'!$H$1,,'[22]Chart Losses'!$H$1)</definedName>
    <definedName name="MORT" localSheetId="55">OFFSET('[24]Chart Losses'!$L$7,COUNT('[24]Chart Losses'!$L$7:$L$50)-'[24]Chart Losses'!$H$1,,'[24]Chart Losses'!$H$1)</definedName>
    <definedName name="MORT" localSheetId="30">OFFSET('[23]Chart Losses'!$L$7,COUNT('[23]Chart Losses'!$L$7:$L$50)-'[23]Chart Losses'!$H$1,,'[23]Chart Losses'!$H$1)</definedName>
    <definedName name="MORT" localSheetId="31">OFFSET('[23]Chart Losses'!$L$7,COUNT('[23]Chart Losses'!$L$7:$L$50)-'[23]Chart Losses'!$H$1,,'[23]Chart Losses'!$H$1)</definedName>
    <definedName name="MORT" localSheetId="29">OFFSET('[23]Chart Losses'!$L$7,COUNT('[23]Chart Losses'!$L$7:$L$50)-'[23]Chart Losses'!$H$1,,'[23]Chart Losses'!$H$1)</definedName>
    <definedName name="MORT" localSheetId="53">OFFSET('[23]Chart Losses'!$L$7,COUNT('[23]Chart Losses'!$L$7:$L$50)-'[23]Chart Losses'!$H$1,,'[23]Chart Losses'!$H$1)</definedName>
    <definedName name="MORT" localSheetId="7">OFFSET('[25]Chart Losses'!$L$7,COUNT('[25]Chart Losses'!$L$7:$L$50)-'[25]Chart Losses'!$H$1,,'[25]Chart Losses'!$H$1)</definedName>
    <definedName name="MORT" localSheetId="8">OFFSET('[25]Chart Losses'!$L$7,COUNT('[25]Chart Losses'!$L$7:$L$50)-'[25]Chart Losses'!$H$1,,'[25]Chart Losses'!$H$1)</definedName>
    <definedName name="MORT" localSheetId="6">OFFSET('[25]Chart Losses'!$L$7,COUNT('[25]Chart Losses'!$L$7:$L$50)-'[25]Chart Losses'!$H$1,,'[25]Chart Losses'!$H$1)</definedName>
    <definedName name="MORT">OFFSET('[26]Chart Losses'!$L$7,COUNT('[26]Chart Losses'!$L$7:$L$50)-'[26]Chart Losses'!$H$1,,'[26]Chart Losses'!$H$1)</definedName>
    <definedName name="Movements_in_shareholders__equity__EURm" localSheetId="39">#REF!</definedName>
    <definedName name="Movements_in_shareholders__equity__EURm" localSheetId="18">#REF!</definedName>
    <definedName name="Movements_in_shareholders__equity__EURm" localSheetId="12">#REF!</definedName>
    <definedName name="Movements_in_shareholders__equity__EURm" localSheetId="33">#REF!</definedName>
    <definedName name="Movements_in_shareholders__equity__EURm" localSheetId="32">#REF!</definedName>
    <definedName name="Movements_in_shareholders__equity__EURm" localSheetId="52">#REF!</definedName>
    <definedName name="Movements_in_shareholders__equity__EURm" localSheetId="55">#REF!</definedName>
    <definedName name="Movements_in_shareholders__equity__EURm" localSheetId="4">#REF!</definedName>
    <definedName name="Movements_in_shareholders__equity__EURm" localSheetId="16">#REF!</definedName>
    <definedName name="Movements_in_shareholders__equity__EURm" localSheetId="30">#REF!</definedName>
    <definedName name="Movements_in_shareholders__equity__EURm" localSheetId="31">#REF!</definedName>
    <definedName name="Movements_in_shareholders__equity__EURm" localSheetId="29">#REF!</definedName>
    <definedName name="Movements_in_shareholders__equity__EURm" localSheetId="53">#REF!</definedName>
    <definedName name="Movements_in_shareholders__equity__EURm" localSheetId="7">#REF!</definedName>
    <definedName name="Movements_in_shareholders__equity__EURm" localSheetId="8">#REF!</definedName>
    <definedName name="Movements_in_shareholders__equity__EURm" localSheetId="6">#REF!</definedName>
    <definedName name="Movements_in_shareholders__equity__EURm" localSheetId="9">#REF!</definedName>
    <definedName name="Movements_in_shareholders__equity__EURm">#REF!</definedName>
    <definedName name="msfile" localSheetId="39">[43]Sheet1!$B$5</definedName>
    <definedName name="msfile" localSheetId="33">[43]Sheet1!$B$5</definedName>
    <definedName name="msfile" localSheetId="52">[43]Sheet1!$B$5</definedName>
    <definedName name="msfile" localSheetId="55">[44]Sheet1!$B$5</definedName>
    <definedName name="msfile" localSheetId="30">[43]Sheet1!$B$5</definedName>
    <definedName name="msfile" localSheetId="31">[43]Sheet1!$B$5</definedName>
    <definedName name="msfile" localSheetId="29">[43]Sheet1!$B$5</definedName>
    <definedName name="msfile" localSheetId="53">[45]Sheet1!$B$5</definedName>
    <definedName name="msfile" localSheetId="7">[46]Sheet1!$B$5</definedName>
    <definedName name="msfile" localSheetId="8">[46]Sheet1!$B$5</definedName>
    <definedName name="msfile" localSheetId="6">[46]Sheet1!$B$5</definedName>
    <definedName name="msfile">[47]Sheet1!$B$5</definedName>
    <definedName name="Månad" localSheetId="39">#REF!</definedName>
    <definedName name="Månad" localSheetId="18">#REF!</definedName>
    <definedName name="Månad" localSheetId="12">#REF!</definedName>
    <definedName name="Månad" localSheetId="33">#REF!</definedName>
    <definedName name="Månad" localSheetId="32">#REF!</definedName>
    <definedName name="Månad" localSheetId="52">#REF!</definedName>
    <definedName name="Månad" localSheetId="55">#REF!</definedName>
    <definedName name="Månad" localSheetId="4">#REF!</definedName>
    <definedName name="Månad" localSheetId="16">#REF!</definedName>
    <definedName name="Månad" localSheetId="30">#REF!</definedName>
    <definedName name="Månad" localSheetId="31">#REF!</definedName>
    <definedName name="Månad" localSheetId="29">#REF!</definedName>
    <definedName name="Månad" localSheetId="53">#REF!</definedName>
    <definedName name="Månad" localSheetId="7">#REF!</definedName>
    <definedName name="Månad" localSheetId="8">#REF!</definedName>
    <definedName name="Månad" localSheetId="6">#REF!</definedName>
    <definedName name="Månad" localSheetId="9">#REF!</definedName>
    <definedName name="Månad">#REF!</definedName>
    <definedName name="måned02" localSheetId="39">'[88]Schedule 8010'!$T$82:$U$93</definedName>
    <definedName name="måned02" localSheetId="33">'[88]Schedule 8010'!$T$82:$U$93</definedName>
    <definedName name="måned02" localSheetId="52">'[88]Schedule 8010'!$T$82:$U$93</definedName>
    <definedName name="måned02" localSheetId="55">'[89]Schedule 8010'!$T$82:$U$93</definedName>
    <definedName name="måned02" localSheetId="30">'[88]Schedule 8010'!$T$82:$U$93</definedName>
    <definedName name="måned02" localSheetId="31">'[88]Schedule 8010'!$T$82:$U$93</definedName>
    <definedName name="måned02" localSheetId="29">'[88]Schedule 8010'!$T$82:$U$93</definedName>
    <definedName name="måned02" localSheetId="53">'[90]Schedule 8010'!$T$82:$U$93</definedName>
    <definedName name="måned02" localSheetId="7">'[91]Schedule 8010'!$T$82:$U$93</definedName>
    <definedName name="måned02" localSheetId="8">'[91]Schedule 8010'!$T$82:$U$93</definedName>
    <definedName name="måned02" localSheetId="6">'[91]Schedule 8010'!$T$82:$U$93</definedName>
    <definedName name="måned02">'[92]Schedule 8010'!$T$82:$U$93</definedName>
    <definedName name="måneder" localSheetId="39">'[93]Dansk 31.03.2003'!#REF!</definedName>
    <definedName name="måneder" localSheetId="33">'[93]Dansk 31.03.2003'!#REF!</definedName>
    <definedName name="måneder" localSheetId="32">'[93]Dansk 31.03.2003'!#REF!</definedName>
    <definedName name="måneder" localSheetId="52">'[93]Dansk 31.03.2003'!#REF!</definedName>
    <definedName name="måneder" localSheetId="55">'[94]Dansk 31.03.2003'!#REF!</definedName>
    <definedName name="måneder" localSheetId="4">'[93]Dansk 31.03.2003'!#REF!</definedName>
    <definedName name="måneder" localSheetId="30">'[93]Dansk 31.03.2003'!#REF!</definedName>
    <definedName name="måneder" localSheetId="31">'[93]Dansk 31.03.2003'!#REF!</definedName>
    <definedName name="måneder" localSheetId="29">'[93]Dansk 31.03.2003'!#REF!</definedName>
    <definedName name="måneder" localSheetId="53">'[95]Dansk 31.03.2003'!#REF!</definedName>
    <definedName name="måneder" localSheetId="7">'[96]Dansk 31.03.2003'!#REF!</definedName>
    <definedName name="måneder" localSheetId="8">'[96]Dansk 31.03.2003'!#REF!</definedName>
    <definedName name="måneder" localSheetId="6">'[96]Dansk 31.03.2003'!#REF!</definedName>
    <definedName name="måneder">'[97]Dansk 31.03.2003'!#REF!</definedName>
    <definedName name="nb_den" localSheetId="39">#REF!</definedName>
    <definedName name="nb_den" localSheetId="18">#REF!</definedName>
    <definedName name="nb_den" localSheetId="12">#REF!</definedName>
    <definedName name="nb_den" localSheetId="33">#REF!</definedName>
    <definedName name="nb_den" localSheetId="32">#REF!</definedName>
    <definedName name="nb_den" localSheetId="52">#REF!</definedName>
    <definedName name="nb_den" localSheetId="55">#REF!</definedName>
    <definedName name="nb_den" localSheetId="4">#REF!</definedName>
    <definedName name="nb_den" localSheetId="16">#REF!</definedName>
    <definedName name="nb_den" localSheetId="30">#REF!</definedName>
    <definedName name="nb_den" localSheetId="31">#REF!</definedName>
    <definedName name="nb_den" localSheetId="29">#REF!</definedName>
    <definedName name="nb_den" localSheetId="53">#REF!</definedName>
    <definedName name="nb_den" localSheetId="7">#REF!</definedName>
    <definedName name="nb_den" localSheetId="8">#REF!</definedName>
    <definedName name="nb_den" localSheetId="6">#REF!</definedName>
    <definedName name="nb_den" localSheetId="9">#REF!</definedName>
    <definedName name="nb_den">#REF!</definedName>
    <definedName name="nb_denmark" localSheetId="39">#REF!</definedName>
    <definedName name="nb_denmark" localSheetId="18">#REF!</definedName>
    <definedName name="nb_denmark" localSheetId="12">#REF!</definedName>
    <definedName name="nb_denmark" localSheetId="33">#REF!</definedName>
    <definedName name="nb_denmark" localSheetId="32">#REF!</definedName>
    <definedName name="nb_denmark" localSheetId="52">#REF!</definedName>
    <definedName name="nb_denmark" localSheetId="55">#REF!</definedName>
    <definedName name="nb_denmark" localSheetId="4">#REF!</definedName>
    <definedName name="nb_denmark" localSheetId="16">#REF!</definedName>
    <definedName name="nb_denmark" localSheetId="30">#REF!</definedName>
    <definedName name="nb_denmark" localSheetId="31">#REF!</definedName>
    <definedName name="nb_denmark" localSheetId="29">#REF!</definedName>
    <definedName name="nb_denmark" localSheetId="53">#REF!</definedName>
    <definedName name="nb_denmark" localSheetId="7">#REF!</definedName>
    <definedName name="nb_denmark" localSheetId="8">#REF!</definedName>
    <definedName name="nb_denmark" localSheetId="6">#REF!</definedName>
    <definedName name="nb_denmark" localSheetId="9">#REF!</definedName>
    <definedName name="nb_denmark">#REF!</definedName>
    <definedName name="nb_denmark_msh" localSheetId="39">#REF!</definedName>
    <definedName name="nb_denmark_msh" localSheetId="18">#REF!</definedName>
    <definedName name="nb_denmark_msh" localSheetId="12">#REF!</definedName>
    <definedName name="nb_denmark_msh" localSheetId="33">#REF!</definedName>
    <definedName name="nb_denmark_msh" localSheetId="32">#REF!</definedName>
    <definedName name="nb_denmark_msh" localSheetId="52">#REF!</definedName>
    <definedName name="nb_denmark_msh" localSheetId="55">#REF!</definedName>
    <definedName name="nb_denmark_msh" localSheetId="4">#REF!</definedName>
    <definedName name="nb_denmark_msh" localSheetId="16">#REF!</definedName>
    <definedName name="nb_denmark_msh" localSheetId="30">#REF!</definedName>
    <definedName name="nb_denmark_msh" localSheetId="31">#REF!</definedName>
    <definedName name="nb_denmark_msh" localSheetId="29">#REF!</definedName>
    <definedName name="nb_denmark_msh" localSheetId="53">#REF!</definedName>
    <definedName name="nb_denmark_msh" localSheetId="7">#REF!</definedName>
    <definedName name="nb_denmark_msh" localSheetId="8">#REF!</definedName>
    <definedName name="nb_denmark_msh" localSheetId="6">#REF!</definedName>
    <definedName name="nb_denmark_msh" localSheetId="9">#REF!</definedName>
    <definedName name="nb_denmark_msh">#REF!</definedName>
    <definedName name="NB_EURO" localSheetId="39">[43]Sheet1!$C$4</definedName>
    <definedName name="NB_EURO" localSheetId="33">[43]Sheet1!$C$4</definedName>
    <definedName name="NB_EURO" localSheetId="52">[43]Sheet1!$C$4</definedName>
    <definedName name="NB_EURO" localSheetId="55">[44]Sheet1!$C$4</definedName>
    <definedName name="NB_EURO" localSheetId="30">[43]Sheet1!$C$4</definedName>
    <definedName name="NB_EURO" localSheetId="31">[43]Sheet1!$C$4</definedName>
    <definedName name="NB_EURO" localSheetId="29">[43]Sheet1!$C$4</definedName>
    <definedName name="NB_EURO" localSheetId="53">[45]Sheet1!$C$4</definedName>
    <definedName name="NB_EURO" localSheetId="7">[46]Sheet1!$C$4</definedName>
    <definedName name="NB_EURO" localSheetId="8">[46]Sheet1!$C$4</definedName>
    <definedName name="NB_EURO" localSheetId="6">[46]Sheet1!$C$4</definedName>
    <definedName name="NB_EURO">[47]Sheet1!$C$4</definedName>
    <definedName name="NB_EURO_V" localSheetId="39">[48]Sheet1!$C$11</definedName>
    <definedName name="NB_EURO_V" localSheetId="33">[48]Sheet1!$C$11</definedName>
    <definedName name="NB_EURO_V" localSheetId="52">[48]Sheet1!$C$11</definedName>
    <definedName name="NB_EURO_V" localSheetId="55">[49]Sheet1!$C$11</definedName>
    <definedName name="NB_EURO_V" localSheetId="30">[48]Sheet1!$C$11</definedName>
    <definedName name="NB_EURO_V" localSheetId="31">[48]Sheet1!$C$11</definedName>
    <definedName name="NB_EURO_V" localSheetId="29">[48]Sheet1!$C$11</definedName>
    <definedName name="NB_EURO_V" localSheetId="53">[50]Sheet1!$C$11</definedName>
    <definedName name="NB_EURO_V" localSheetId="7">[51]Sheet1!$C$11</definedName>
    <definedName name="NB_EURO_V" localSheetId="8">[51]Sheet1!$C$11</definedName>
    <definedName name="NB_EURO_V" localSheetId="6">[51]Sheet1!$C$11</definedName>
    <definedName name="NB_EURO_V">[52]Sheet1!$C$11</definedName>
    <definedName name="nb_fin" localSheetId="39">#REF!</definedName>
    <definedName name="nb_fin" localSheetId="18">#REF!</definedName>
    <definedName name="nb_fin" localSheetId="12">#REF!</definedName>
    <definedName name="nb_fin" localSheetId="33">#REF!</definedName>
    <definedName name="nb_fin" localSheetId="32">#REF!</definedName>
    <definedName name="nb_fin" localSheetId="52">#REF!</definedName>
    <definedName name="nb_fin" localSheetId="55">#REF!</definedName>
    <definedName name="nb_fin" localSheetId="4">#REF!</definedName>
    <definedName name="nb_fin" localSheetId="16">#REF!</definedName>
    <definedName name="nb_fin" localSheetId="30">#REF!</definedName>
    <definedName name="nb_fin" localSheetId="31">#REF!</definedName>
    <definedName name="nb_fin" localSheetId="29">#REF!</definedName>
    <definedName name="nb_fin" localSheetId="53">#REF!</definedName>
    <definedName name="nb_fin" localSheetId="7">#REF!</definedName>
    <definedName name="nb_fin" localSheetId="8">#REF!</definedName>
    <definedName name="nb_fin" localSheetId="6">#REF!</definedName>
    <definedName name="nb_fin" localSheetId="9">#REF!</definedName>
    <definedName name="nb_fin">#REF!</definedName>
    <definedName name="nb_Finland" localSheetId="39">#REF!</definedName>
    <definedName name="nb_Finland" localSheetId="18">#REF!</definedName>
    <definedName name="nb_Finland" localSheetId="12">#REF!</definedName>
    <definedName name="nb_Finland" localSheetId="33">#REF!</definedName>
    <definedName name="nb_Finland" localSheetId="32">#REF!</definedName>
    <definedName name="nb_Finland" localSheetId="52">#REF!</definedName>
    <definedName name="nb_Finland" localSheetId="55">#REF!</definedName>
    <definedName name="nb_Finland" localSheetId="4">#REF!</definedName>
    <definedName name="nb_Finland" localSheetId="16">#REF!</definedName>
    <definedName name="nb_Finland" localSheetId="30">#REF!</definedName>
    <definedName name="nb_Finland" localSheetId="31">#REF!</definedName>
    <definedName name="nb_Finland" localSheetId="29">#REF!</definedName>
    <definedName name="nb_Finland" localSheetId="53">#REF!</definedName>
    <definedName name="nb_Finland" localSheetId="7">#REF!</definedName>
    <definedName name="nb_Finland" localSheetId="8">#REF!</definedName>
    <definedName name="nb_Finland" localSheetId="6">#REF!</definedName>
    <definedName name="nb_Finland" localSheetId="9">#REF!</definedName>
    <definedName name="nb_Finland">#REF!</definedName>
    <definedName name="nb_Finland_Msh" localSheetId="39">#REF!</definedName>
    <definedName name="nb_Finland_Msh" localSheetId="18">#REF!</definedName>
    <definedName name="nb_Finland_Msh" localSheetId="12">#REF!</definedName>
    <definedName name="nb_Finland_Msh" localSheetId="33">#REF!</definedName>
    <definedName name="nb_Finland_Msh" localSheetId="32">#REF!</definedName>
    <definedName name="nb_Finland_Msh" localSheetId="52">#REF!</definedName>
    <definedName name="nb_Finland_Msh" localSheetId="55">#REF!</definedName>
    <definedName name="nb_Finland_Msh" localSheetId="4">#REF!</definedName>
    <definedName name="nb_Finland_Msh" localSheetId="16">#REF!</definedName>
    <definedName name="nb_Finland_Msh" localSheetId="30">#REF!</definedName>
    <definedName name="nb_Finland_Msh" localSheetId="31">#REF!</definedName>
    <definedName name="nb_Finland_Msh" localSheetId="29">#REF!</definedName>
    <definedName name="nb_Finland_Msh" localSheetId="53">#REF!</definedName>
    <definedName name="nb_Finland_Msh" localSheetId="7">#REF!</definedName>
    <definedName name="nb_Finland_Msh" localSheetId="8">#REF!</definedName>
    <definedName name="nb_Finland_Msh" localSheetId="6">#REF!</definedName>
    <definedName name="nb_Finland_Msh" localSheetId="9">#REF!</definedName>
    <definedName name="nb_Finland_Msh">#REF!</definedName>
    <definedName name="nb_iib" localSheetId="39">#REF!</definedName>
    <definedName name="nb_iib" localSheetId="18">#REF!</definedName>
    <definedName name="nb_iib" localSheetId="12">#REF!</definedName>
    <definedName name="nb_iib" localSheetId="33">#REF!</definedName>
    <definedName name="nb_iib" localSheetId="32">#REF!</definedName>
    <definedName name="nb_iib" localSheetId="52">#REF!</definedName>
    <definedName name="nb_iib" localSheetId="55">#REF!</definedName>
    <definedName name="nb_iib" localSheetId="4">#REF!</definedName>
    <definedName name="nb_iib" localSheetId="16">#REF!</definedName>
    <definedName name="nb_iib" localSheetId="30">#REF!</definedName>
    <definedName name="nb_iib" localSheetId="31">#REF!</definedName>
    <definedName name="nb_iib" localSheetId="29">#REF!</definedName>
    <definedName name="nb_iib" localSheetId="53">#REF!</definedName>
    <definedName name="nb_iib" localSheetId="7">#REF!</definedName>
    <definedName name="nb_iib" localSheetId="8">#REF!</definedName>
    <definedName name="nb_iib" localSheetId="6">#REF!</definedName>
    <definedName name="nb_iib" localSheetId="9">#REF!</definedName>
    <definedName name="nb_iib">#REF!</definedName>
    <definedName name="nb_nor" localSheetId="39">#REF!</definedName>
    <definedName name="nb_nor" localSheetId="18">#REF!</definedName>
    <definedName name="nb_nor" localSheetId="12">#REF!</definedName>
    <definedName name="nb_nor" localSheetId="33">#REF!</definedName>
    <definedName name="nb_nor" localSheetId="32">#REF!</definedName>
    <definedName name="nb_nor" localSheetId="52">#REF!</definedName>
    <definedName name="nb_nor" localSheetId="55">#REF!</definedName>
    <definedName name="nb_nor" localSheetId="4">#REF!</definedName>
    <definedName name="nb_nor" localSheetId="16">#REF!</definedName>
    <definedName name="nb_nor" localSheetId="30">#REF!</definedName>
    <definedName name="nb_nor" localSheetId="31">#REF!</definedName>
    <definedName name="nb_nor" localSheetId="29">#REF!</definedName>
    <definedName name="nb_nor" localSheetId="53">#REF!</definedName>
    <definedName name="nb_nor" localSheetId="7">#REF!</definedName>
    <definedName name="nb_nor" localSheetId="8">#REF!</definedName>
    <definedName name="nb_nor" localSheetId="6">#REF!</definedName>
    <definedName name="nb_nor" localSheetId="9">#REF!</definedName>
    <definedName name="nb_nor">#REF!</definedName>
    <definedName name="nb_nordic" localSheetId="39">#REF!</definedName>
    <definedName name="nb_nordic" localSheetId="18">#REF!</definedName>
    <definedName name="nb_nordic" localSheetId="12">#REF!</definedName>
    <definedName name="nb_nordic" localSheetId="33">#REF!</definedName>
    <definedName name="nb_nordic" localSheetId="32">#REF!</definedName>
    <definedName name="nb_nordic" localSheetId="52">#REF!</definedName>
    <definedName name="nb_nordic" localSheetId="55">#REF!</definedName>
    <definedName name="nb_nordic" localSheetId="4">#REF!</definedName>
    <definedName name="nb_nordic" localSheetId="16">#REF!</definedName>
    <definedName name="nb_nordic" localSheetId="30">#REF!</definedName>
    <definedName name="nb_nordic" localSheetId="31">#REF!</definedName>
    <definedName name="nb_nordic" localSheetId="29">#REF!</definedName>
    <definedName name="nb_nordic" localSheetId="53">#REF!</definedName>
    <definedName name="nb_nordic" localSheetId="7">#REF!</definedName>
    <definedName name="nb_nordic" localSheetId="8">#REF!</definedName>
    <definedName name="nb_nordic" localSheetId="6">#REF!</definedName>
    <definedName name="nb_nordic" localSheetId="9">#REF!</definedName>
    <definedName name="nb_nordic">#REF!</definedName>
    <definedName name="nb_norway" localSheetId="39">#REF!</definedName>
    <definedName name="nb_norway" localSheetId="18">#REF!</definedName>
    <definedName name="nb_norway" localSheetId="12">#REF!</definedName>
    <definedName name="nb_norway" localSheetId="33">#REF!</definedName>
    <definedName name="nb_norway" localSheetId="32">#REF!</definedName>
    <definedName name="nb_norway" localSheetId="52">#REF!</definedName>
    <definedName name="nb_norway" localSheetId="55">#REF!</definedName>
    <definedName name="nb_norway" localSheetId="4">#REF!</definedName>
    <definedName name="nb_norway" localSheetId="16">#REF!</definedName>
    <definedName name="nb_norway" localSheetId="30">#REF!</definedName>
    <definedName name="nb_norway" localSheetId="31">#REF!</definedName>
    <definedName name="nb_norway" localSheetId="29">#REF!</definedName>
    <definedName name="nb_norway" localSheetId="53">#REF!</definedName>
    <definedName name="nb_norway" localSheetId="7">#REF!</definedName>
    <definedName name="nb_norway" localSheetId="8">#REF!</definedName>
    <definedName name="nb_norway" localSheetId="6">#REF!</definedName>
    <definedName name="nb_norway" localSheetId="9">#REF!</definedName>
    <definedName name="nb_norway">#REF!</definedName>
    <definedName name="nb_norway_msh" localSheetId="39">#REF!</definedName>
    <definedName name="nb_norway_msh" localSheetId="18">#REF!</definedName>
    <definedName name="nb_norway_msh" localSheetId="12">#REF!</definedName>
    <definedName name="nb_norway_msh" localSheetId="33">#REF!</definedName>
    <definedName name="nb_norway_msh" localSheetId="32">#REF!</definedName>
    <definedName name="nb_norway_msh" localSheetId="52">#REF!</definedName>
    <definedName name="nb_norway_msh" localSheetId="55">#REF!</definedName>
    <definedName name="nb_norway_msh" localSheetId="4">#REF!</definedName>
    <definedName name="nb_norway_msh" localSheetId="16">#REF!</definedName>
    <definedName name="nb_norway_msh" localSheetId="30">#REF!</definedName>
    <definedName name="nb_norway_msh" localSheetId="31">#REF!</definedName>
    <definedName name="nb_norway_msh" localSheetId="29">#REF!</definedName>
    <definedName name="nb_norway_msh" localSheetId="53">#REF!</definedName>
    <definedName name="nb_norway_msh" localSheetId="7">#REF!</definedName>
    <definedName name="nb_norway_msh" localSheetId="8">#REF!</definedName>
    <definedName name="nb_norway_msh" localSheetId="6">#REF!</definedName>
    <definedName name="nb_norway_msh" localSheetId="9">#REF!</definedName>
    <definedName name="nb_norway_msh">#REF!</definedName>
    <definedName name="nb_swe" localSheetId="39">#REF!</definedName>
    <definedName name="nb_swe" localSheetId="18">#REF!</definedName>
    <definedName name="nb_swe" localSheetId="12">#REF!</definedName>
    <definedName name="nb_swe" localSheetId="33">#REF!</definedName>
    <definedName name="nb_swe" localSheetId="32">#REF!</definedName>
    <definedName name="nb_swe" localSheetId="52">#REF!</definedName>
    <definedName name="nb_swe" localSheetId="55">#REF!</definedName>
    <definedName name="nb_swe" localSheetId="4">#REF!</definedName>
    <definedName name="nb_swe" localSheetId="16">#REF!</definedName>
    <definedName name="nb_swe" localSheetId="30">#REF!</definedName>
    <definedName name="nb_swe" localSheetId="31">#REF!</definedName>
    <definedName name="nb_swe" localSheetId="29">#REF!</definedName>
    <definedName name="nb_swe" localSheetId="53">#REF!</definedName>
    <definedName name="nb_swe" localSheetId="7">#REF!</definedName>
    <definedName name="nb_swe" localSheetId="8">#REF!</definedName>
    <definedName name="nb_swe" localSheetId="6">#REF!</definedName>
    <definedName name="nb_swe" localSheetId="9">#REF!</definedName>
    <definedName name="nb_swe">#REF!</definedName>
    <definedName name="nb_Sweden" localSheetId="39">#REF!</definedName>
    <definedName name="nb_Sweden" localSheetId="18">#REF!</definedName>
    <definedName name="nb_Sweden" localSheetId="12">#REF!</definedName>
    <definedName name="nb_Sweden" localSheetId="33">#REF!</definedName>
    <definedName name="nb_Sweden" localSheetId="32">#REF!</definedName>
    <definedName name="nb_Sweden" localSheetId="52">#REF!</definedName>
    <definedName name="nb_Sweden" localSheetId="55">#REF!</definedName>
    <definedName name="nb_Sweden" localSheetId="4">#REF!</definedName>
    <definedName name="nb_Sweden" localSheetId="16">#REF!</definedName>
    <definedName name="nb_Sweden" localSheetId="30">#REF!</definedName>
    <definedName name="nb_Sweden" localSheetId="31">#REF!</definedName>
    <definedName name="nb_Sweden" localSheetId="29">#REF!</definedName>
    <definedName name="nb_Sweden" localSheetId="53">#REF!</definedName>
    <definedName name="nb_Sweden" localSheetId="7">#REF!</definedName>
    <definedName name="nb_Sweden" localSheetId="8">#REF!</definedName>
    <definedName name="nb_Sweden" localSheetId="6">#REF!</definedName>
    <definedName name="nb_Sweden" localSheetId="9">#REF!</definedName>
    <definedName name="nb_Sweden">#REF!</definedName>
    <definedName name="nb_sweden_msh" localSheetId="39">#REF!</definedName>
    <definedName name="nb_sweden_msh" localSheetId="18">#REF!</definedName>
    <definedName name="nb_sweden_msh" localSheetId="12">#REF!</definedName>
    <definedName name="nb_sweden_msh" localSheetId="33">#REF!</definedName>
    <definedName name="nb_sweden_msh" localSheetId="32">#REF!</definedName>
    <definedName name="nb_sweden_msh" localSheetId="52">#REF!</definedName>
    <definedName name="nb_sweden_msh" localSheetId="55">#REF!</definedName>
    <definedName name="nb_sweden_msh" localSheetId="4">#REF!</definedName>
    <definedName name="nb_sweden_msh" localSheetId="16">#REF!</definedName>
    <definedName name="nb_sweden_msh" localSheetId="30">#REF!</definedName>
    <definedName name="nb_sweden_msh" localSheetId="31">#REF!</definedName>
    <definedName name="nb_sweden_msh" localSheetId="29">#REF!</definedName>
    <definedName name="nb_sweden_msh" localSheetId="53">#REF!</definedName>
    <definedName name="nb_sweden_msh" localSheetId="7">#REF!</definedName>
    <definedName name="nb_sweden_msh" localSheetId="8">#REF!</definedName>
    <definedName name="nb_sweden_msh" localSheetId="6">#REF!</definedName>
    <definedName name="nb_sweden_msh" localSheetId="9">#REF!</definedName>
    <definedName name="nb_sweden_msh">#REF!</definedName>
    <definedName name="NBHbalancesheet" localSheetId="39">#REF!</definedName>
    <definedName name="NBHbalancesheet" localSheetId="18">#REF!</definedName>
    <definedName name="NBHbalancesheet" localSheetId="12">#REF!</definedName>
    <definedName name="NBHbalancesheet" localSheetId="33">#REF!</definedName>
    <definedName name="NBHbalancesheet" localSheetId="32">#REF!</definedName>
    <definedName name="NBHbalancesheet" localSheetId="52">#REF!</definedName>
    <definedName name="NBHbalancesheet" localSheetId="55">#REF!</definedName>
    <definedName name="NBHbalancesheet" localSheetId="4">#REF!</definedName>
    <definedName name="NBHbalancesheet" localSheetId="16">#REF!</definedName>
    <definedName name="NBHbalancesheet" localSheetId="30">#REF!</definedName>
    <definedName name="NBHbalancesheet" localSheetId="31">#REF!</definedName>
    <definedName name="NBHbalancesheet" localSheetId="29">#REF!</definedName>
    <definedName name="NBHbalancesheet" localSheetId="53">#REF!</definedName>
    <definedName name="NBHbalancesheet" localSheetId="7">#REF!</definedName>
    <definedName name="NBHbalancesheet" localSheetId="8">#REF!</definedName>
    <definedName name="NBHbalancesheet" localSheetId="6">#REF!</definedName>
    <definedName name="NBHbalancesheet" localSheetId="9">#REF!</definedName>
    <definedName name="NBHbalancesheet">#REF!</definedName>
    <definedName name="nem" localSheetId="39">#REF!</definedName>
    <definedName name="nem" localSheetId="18">#REF!</definedName>
    <definedName name="nem" localSheetId="12">#REF!</definedName>
    <definedName name="nem" localSheetId="33">#REF!</definedName>
    <definedName name="nem" localSheetId="32">#REF!</definedName>
    <definedName name="nem" localSheetId="52">#REF!</definedName>
    <definedName name="nem" localSheetId="55">#REF!</definedName>
    <definedName name="nem" localSheetId="4">#REF!</definedName>
    <definedName name="nem" localSheetId="16">#REF!</definedName>
    <definedName name="nem" localSheetId="30">#REF!</definedName>
    <definedName name="nem" localSheetId="31">#REF!</definedName>
    <definedName name="nem" localSheetId="29">#REF!</definedName>
    <definedName name="nem" localSheetId="53">#REF!</definedName>
    <definedName name="nem" localSheetId="7">#REF!</definedName>
    <definedName name="nem" localSheetId="8">#REF!</definedName>
    <definedName name="nem" localSheetId="6">#REF!</definedName>
    <definedName name="nem" localSheetId="9">#REF!</definedName>
    <definedName name="nem">#REF!</definedName>
    <definedName name="New_BU_Q3" localSheetId="18">#REF!</definedName>
    <definedName name="New_BU_Q3" localSheetId="12">#REF!</definedName>
    <definedName name="New_BU_Q3" localSheetId="33">#REF!</definedName>
    <definedName name="New_BU_Q3" localSheetId="32">#REF!</definedName>
    <definedName name="New_BU_Q3" localSheetId="55">#REF!</definedName>
    <definedName name="New_BU_Q3" localSheetId="4">#REF!</definedName>
    <definedName name="New_BU_Q3" localSheetId="16">#REF!</definedName>
    <definedName name="New_BU_Q3" localSheetId="30">#REF!</definedName>
    <definedName name="New_BU_Q3" localSheetId="31">#REF!</definedName>
    <definedName name="New_BU_Q3" localSheetId="29">#REF!</definedName>
    <definedName name="New_BU_Q3" localSheetId="53">#REF!</definedName>
    <definedName name="New_BU_Q3" localSheetId="7">#REF!</definedName>
    <definedName name="New_BU_Q3" localSheetId="8">#REF!</definedName>
    <definedName name="New_BU_Q3" localSheetId="6">#REF!</definedName>
    <definedName name="New_BU_Q3" localSheetId="9">#REF!</definedName>
    <definedName name="New_BU_Q3">#REF!</definedName>
    <definedName name="NO_EURO_V" localSheetId="39">[48]Sheet1!$C$14</definedName>
    <definedName name="NO_EURO_V" localSheetId="33">[48]Sheet1!$C$14</definedName>
    <definedName name="NO_EURO_V" localSheetId="52">[48]Sheet1!$C$14</definedName>
    <definedName name="NO_EURO_V" localSheetId="55">[49]Sheet1!$C$14</definedName>
    <definedName name="NO_EURO_V" localSheetId="30">[48]Sheet1!$C$14</definedName>
    <definedName name="NO_EURO_V" localSheetId="31">[48]Sheet1!$C$14</definedName>
    <definedName name="NO_EURO_V" localSheetId="29">[48]Sheet1!$C$14</definedName>
    <definedName name="NO_EURO_V" localSheetId="53">[50]Sheet1!$C$14</definedName>
    <definedName name="NO_EURO_V" localSheetId="7">[51]Sheet1!$C$14</definedName>
    <definedName name="NO_EURO_V" localSheetId="8">[51]Sheet1!$C$14</definedName>
    <definedName name="NO_EURO_V" localSheetId="6">[51]Sheet1!$C$14</definedName>
    <definedName name="NO_EURO_V">[52]Sheet1!$C$14</definedName>
    <definedName name="NO_NOK_V" localSheetId="39">[43]Sheet1!$C$22</definedName>
    <definedName name="NO_NOK_V" localSheetId="33">[43]Sheet1!$C$22</definedName>
    <definedName name="NO_NOK_V" localSheetId="52">[43]Sheet1!$C$22</definedName>
    <definedName name="NO_NOK_V" localSheetId="55">[44]Sheet1!$C$22</definedName>
    <definedName name="NO_NOK_V" localSheetId="30">[43]Sheet1!$C$22</definedName>
    <definedName name="NO_NOK_V" localSheetId="31">[43]Sheet1!$C$22</definedName>
    <definedName name="NO_NOK_V" localSheetId="29">[43]Sheet1!$C$22</definedName>
    <definedName name="NO_NOK_V" localSheetId="53">[45]Sheet1!$C$22</definedName>
    <definedName name="NO_NOK_V" localSheetId="7">[46]Sheet1!$C$22</definedName>
    <definedName name="NO_NOK_V" localSheetId="8">[46]Sheet1!$C$22</definedName>
    <definedName name="NO_NOK_V" localSheetId="6">[46]Sheet1!$C$22</definedName>
    <definedName name="NO_NOK_V">[47]Sheet1!$C$22</definedName>
    <definedName name="NOK_1.kv." localSheetId="39">#REF!</definedName>
    <definedName name="NOK_1.kv." localSheetId="18">#REF!</definedName>
    <definedName name="NOK_1.kv." localSheetId="12">#REF!</definedName>
    <definedName name="NOK_1.kv." localSheetId="33">#REF!</definedName>
    <definedName name="NOK_1.kv." localSheetId="32">#REF!</definedName>
    <definedName name="NOK_1.kv." localSheetId="52">#REF!</definedName>
    <definedName name="NOK_1.kv." localSheetId="55">#REF!</definedName>
    <definedName name="NOK_1.kv." localSheetId="4">#REF!</definedName>
    <definedName name="NOK_1.kv." localSheetId="16">#REF!</definedName>
    <definedName name="NOK_1.kv." localSheetId="30">#REF!</definedName>
    <definedName name="NOK_1.kv." localSheetId="31">#REF!</definedName>
    <definedName name="NOK_1.kv." localSheetId="29">#REF!</definedName>
    <definedName name="NOK_1.kv." localSheetId="53">#REF!</definedName>
    <definedName name="NOK_1.kv." localSheetId="7">#REF!</definedName>
    <definedName name="NOK_1.kv." localSheetId="8">#REF!</definedName>
    <definedName name="NOK_1.kv." localSheetId="6">#REF!</definedName>
    <definedName name="NOK_1.kv." localSheetId="9">#REF!</definedName>
    <definedName name="NOK_1.kv.">#REF!</definedName>
    <definedName name="NOK_2.kv." localSheetId="39">#REF!</definedName>
    <definedName name="NOK_2.kv." localSheetId="18">#REF!</definedName>
    <definedName name="NOK_2.kv." localSheetId="12">#REF!</definedName>
    <definedName name="NOK_2.kv." localSheetId="33">#REF!</definedName>
    <definedName name="NOK_2.kv." localSheetId="32">#REF!</definedName>
    <definedName name="NOK_2.kv." localSheetId="52">#REF!</definedName>
    <definedName name="NOK_2.kv." localSheetId="55">#REF!</definedName>
    <definedName name="NOK_2.kv." localSheetId="4">#REF!</definedName>
    <definedName name="NOK_2.kv." localSheetId="16">#REF!</definedName>
    <definedName name="NOK_2.kv." localSheetId="30">#REF!</definedName>
    <definedName name="NOK_2.kv." localSheetId="31">#REF!</definedName>
    <definedName name="NOK_2.kv." localSheetId="29">#REF!</definedName>
    <definedName name="NOK_2.kv." localSheetId="53">#REF!</definedName>
    <definedName name="NOK_2.kv." localSheetId="7">#REF!</definedName>
    <definedName name="NOK_2.kv." localSheetId="8">#REF!</definedName>
    <definedName name="NOK_2.kv." localSheetId="6">#REF!</definedName>
    <definedName name="NOK_2.kv." localSheetId="9">#REF!</definedName>
    <definedName name="NOK_2.kv.">#REF!</definedName>
    <definedName name="NOK_3.kv." localSheetId="39">#REF!</definedName>
    <definedName name="NOK_3.kv." localSheetId="18">#REF!</definedName>
    <definedName name="NOK_3.kv." localSheetId="12">#REF!</definedName>
    <definedName name="NOK_3.kv." localSheetId="33">#REF!</definedName>
    <definedName name="NOK_3.kv." localSheetId="32">#REF!</definedName>
    <definedName name="NOK_3.kv." localSheetId="52">#REF!</definedName>
    <definedName name="NOK_3.kv." localSheetId="55">#REF!</definedName>
    <definedName name="NOK_3.kv." localSheetId="4">#REF!</definedName>
    <definedName name="NOK_3.kv." localSheetId="16">#REF!</definedName>
    <definedName name="NOK_3.kv." localSheetId="30">#REF!</definedName>
    <definedName name="NOK_3.kv." localSheetId="31">#REF!</definedName>
    <definedName name="NOK_3.kv." localSheetId="29">#REF!</definedName>
    <definedName name="NOK_3.kv." localSheetId="53">#REF!</definedName>
    <definedName name="NOK_3.kv." localSheetId="7">#REF!</definedName>
    <definedName name="NOK_3.kv." localSheetId="8">#REF!</definedName>
    <definedName name="NOK_3.kv." localSheetId="6">#REF!</definedName>
    <definedName name="NOK_3.kv." localSheetId="9">#REF!</definedName>
    <definedName name="NOK_3.kv.">#REF!</definedName>
    <definedName name="NOK_30.06." localSheetId="39">#REF!</definedName>
    <definedName name="NOK_30.06." localSheetId="18">#REF!</definedName>
    <definedName name="NOK_30.06." localSheetId="12">#REF!</definedName>
    <definedName name="NOK_30.06." localSheetId="33">#REF!</definedName>
    <definedName name="NOK_30.06." localSheetId="32">#REF!</definedName>
    <definedName name="NOK_30.06." localSheetId="52">#REF!</definedName>
    <definedName name="NOK_30.06." localSheetId="55">#REF!</definedName>
    <definedName name="NOK_30.06." localSheetId="4">#REF!</definedName>
    <definedName name="NOK_30.06." localSheetId="16">#REF!</definedName>
    <definedName name="NOK_30.06." localSheetId="30">#REF!</definedName>
    <definedName name="NOK_30.06." localSheetId="31">#REF!</definedName>
    <definedName name="NOK_30.06." localSheetId="29">#REF!</definedName>
    <definedName name="NOK_30.06." localSheetId="53">#REF!</definedName>
    <definedName name="NOK_30.06." localSheetId="7">#REF!</definedName>
    <definedName name="NOK_30.06." localSheetId="8">#REF!</definedName>
    <definedName name="NOK_30.06." localSheetId="6">#REF!</definedName>
    <definedName name="NOK_30.06." localSheetId="9">#REF!</definedName>
    <definedName name="NOK_30.06.">#REF!</definedName>
    <definedName name="NOK_30.09." localSheetId="39">#REF!</definedName>
    <definedName name="NOK_30.09." localSheetId="18">#REF!</definedName>
    <definedName name="NOK_30.09." localSheetId="12">#REF!</definedName>
    <definedName name="NOK_30.09." localSheetId="33">#REF!</definedName>
    <definedName name="NOK_30.09." localSheetId="32">#REF!</definedName>
    <definedName name="NOK_30.09." localSheetId="52">#REF!</definedName>
    <definedName name="NOK_30.09." localSheetId="55">#REF!</definedName>
    <definedName name="NOK_30.09." localSheetId="4">#REF!</definedName>
    <definedName name="NOK_30.09." localSheetId="16">#REF!</definedName>
    <definedName name="NOK_30.09." localSheetId="30">#REF!</definedName>
    <definedName name="NOK_30.09." localSheetId="31">#REF!</definedName>
    <definedName name="NOK_30.09." localSheetId="29">#REF!</definedName>
    <definedName name="NOK_30.09." localSheetId="53">#REF!</definedName>
    <definedName name="NOK_30.09." localSheetId="7">#REF!</definedName>
    <definedName name="NOK_30.09." localSheetId="8">#REF!</definedName>
    <definedName name="NOK_30.09." localSheetId="6">#REF!</definedName>
    <definedName name="NOK_30.09." localSheetId="9">#REF!</definedName>
    <definedName name="NOK_30.09.">#REF!</definedName>
    <definedName name="NOK_31.03." localSheetId="39">#REF!</definedName>
    <definedName name="NOK_31.03." localSheetId="18">#REF!</definedName>
    <definedName name="NOK_31.03." localSheetId="12">#REF!</definedName>
    <definedName name="NOK_31.03." localSheetId="33">#REF!</definedName>
    <definedName name="NOK_31.03." localSheetId="32">#REF!</definedName>
    <definedName name="NOK_31.03." localSheetId="52">#REF!</definedName>
    <definedName name="NOK_31.03." localSheetId="55">#REF!</definedName>
    <definedName name="NOK_31.03." localSheetId="4">#REF!</definedName>
    <definedName name="NOK_31.03." localSheetId="16">#REF!</definedName>
    <definedName name="NOK_31.03." localSheetId="30">#REF!</definedName>
    <definedName name="NOK_31.03." localSheetId="31">#REF!</definedName>
    <definedName name="NOK_31.03." localSheetId="29">#REF!</definedName>
    <definedName name="NOK_31.03." localSheetId="53">#REF!</definedName>
    <definedName name="NOK_31.03." localSheetId="7">#REF!</definedName>
    <definedName name="NOK_31.03." localSheetId="8">#REF!</definedName>
    <definedName name="NOK_31.03." localSheetId="6">#REF!</definedName>
    <definedName name="NOK_31.03." localSheetId="9">#REF!</definedName>
    <definedName name="NOK_31.03.">#REF!</definedName>
    <definedName name="NOK_4.kv." localSheetId="39">#REF!</definedName>
    <definedName name="NOK_4.kv." localSheetId="18">#REF!</definedName>
    <definedName name="NOK_4.kv." localSheetId="12">#REF!</definedName>
    <definedName name="NOK_4.kv." localSheetId="33">#REF!</definedName>
    <definedName name="NOK_4.kv." localSheetId="32">#REF!</definedName>
    <definedName name="NOK_4.kv." localSheetId="52">#REF!</definedName>
    <definedName name="NOK_4.kv." localSheetId="55">#REF!</definedName>
    <definedName name="NOK_4.kv." localSheetId="4">#REF!</definedName>
    <definedName name="NOK_4.kv." localSheetId="16">#REF!</definedName>
    <definedName name="NOK_4.kv." localSheetId="30">#REF!</definedName>
    <definedName name="NOK_4.kv." localSheetId="31">#REF!</definedName>
    <definedName name="NOK_4.kv." localSheetId="29">#REF!</definedName>
    <definedName name="NOK_4.kv." localSheetId="53">#REF!</definedName>
    <definedName name="NOK_4.kv." localSheetId="7">#REF!</definedName>
    <definedName name="NOK_4.kv." localSheetId="8">#REF!</definedName>
    <definedName name="NOK_4.kv." localSheetId="6">#REF!</definedName>
    <definedName name="NOK_4.kv." localSheetId="9">#REF!</definedName>
    <definedName name="NOK_4.kv.">#REF!</definedName>
    <definedName name="NOK_Primo" localSheetId="39">#REF!</definedName>
    <definedName name="NOK_Primo" localSheetId="18">#REF!</definedName>
    <definedName name="NOK_Primo" localSheetId="12">#REF!</definedName>
    <definedName name="NOK_Primo" localSheetId="33">#REF!</definedName>
    <definedName name="NOK_Primo" localSheetId="32">#REF!</definedName>
    <definedName name="NOK_Primo" localSheetId="52">#REF!</definedName>
    <definedName name="NOK_Primo" localSheetId="55">#REF!</definedName>
    <definedName name="NOK_Primo" localSheetId="4">#REF!</definedName>
    <definedName name="NOK_Primo" localSheetId="16">#REF!</definedName>
    <definedName name="NOK_Primo" localSheetId="30">#REF!</definedName>
    <definedName name="NOK_Primo" localSheetId="31">#REF!</definedName>
    <definedName name="NOK_Primo" localSheetId="29">#REF!</definedName>
    <definedName name="NOK_Primo" localSheetId="53">#REF!</definedName>
    <definedName name="NOK_Primo" localSheetId="7">#REF!</definedName>
    <definedName name="NOK_Primo" localSheetId="8">#REF!</definedName>
    <definedName name="NOK_Primo" localSheetId="6">#REF!</definedName>
    <definedName name="NOK_Primo" localSheetId="9">#REF!</definedName>
    <definedName name="NOK_Primo">#REF!</definedName>
    <definedName name="NOK_Ultimo" localSheetId="39">#REF!</definedName>
    <definedName name="NOK_Ultimo" localSheetId="18">#REF!</definedName>
    <definedName name="NOK_Ultimo" localSheetId="12">#REF!</definedName>
    <definedName name="NOK_Ultimo" localSheetId="33">#REF!</definedName>
    <definedName name="NOK_Ultimo" localSheetId="32">#REF!</definedName>
    <definedName name="NOK_Ultimo" localSheetId="52">#REF!</definedName>
    <definedName name="NOK_Ultimo" localSheetId="55">#REF!</definedName>
    <definedName name="NOK_Ultimo" localSheetId="4">#REF!</definedName>
    <definedName name="NOK_Ultimo" localSheetId="16">#REF!</definedName>
    <definedName name="NOK_Ultimo" localSheetId="30">#REF!</definedName>
    <definedName name="NOK_Ultimo" localSheetId="31">#REF!</definedName>
    <definedName name="NOK_Ultimo" localSheetId="29">#REF!</definedName>
    <definedName name="NOK_Ultimo" localSheetId="53">#REF!</definedName>
    <definedName name="NOK_Ultimo" localSheetId="7">#REF!</definedName>
    <definedName name="NOK_Ultimo" localSheetId="8">#REF!</definedName>
    <definedName name="NOK_Ultimo" localSheetId="6">#REF!</definedName>
    <definedName name="NOK_Ultimo" localSheetId="9">#REF!</definedName>
    <definedName name="NOK_Ultimo">#REF!</definedName>
    <definedName name="NokLastYear" localSheetId="39">[32]Valutakurser!$E$7</definedName>
    <definedName name="NokLastYear" localSheetId="33">[32]Valutakurser!$E$7</definedName>
    <definedName name="NokLastYear" localSheetId="52">[32]Valutakurser!$E$7</definedName>
    <definedName name="NokLastYear" localSheetId="55">[33]Valutakurser!$E$7</definedName>
    <definedName name="NokLastYear" localSheetId="30">[32]Valutakurser!$E$7</definedName>
    <definedName name="NokLastYear" localSheetId="31">[32]Valutakurser!$E$7</definedName>
    <definedName name="NokLastYear" localSheetId="29">[32]Valutakurser!$E$7</definedName>
    <definedName name="NokLastYear" localSheetId="53">[34]Valutakurser!$E$7</definedName>
    <definedName name="NokLastYear" localSheetId="7">[35]Valutakurser!$E$7</definedName>
    <definedName name="NokLastYear" localSheetId="8">[35]Valutakurser!$E$7</definedName>
    <definedName name="NokLastYear" localSheetId="6">[35]Valutakurser!$E$7</definedName>
    <definedName name="NokLastYear">[36]Valutakurser!$E$7</definedName>
    <definedName name="Nordea_Estonia" localSheetId="39">#REF!</definedName>
    <definedName name="Nordea_Estonia" localSheetId="18">#REF!</definedName>
    <definedName name="Nordea_Estonia" localSheetId="12">#REF!</definedName>
    <definedName name="Nordea_Estonia" localSheetId="33">#REF!</definedName>
    <definedName name="Nordea_Estonia" localSheetId="32">#REF!</definedName>
    <definedName name="Nordea_Estonia" localSheetId="52">#REF!</definedName>
    <definedName name="Nordea_Estonia" localSheetId="55">#REF!</definedName>
    <definedName name="Nordea_Estonia" localSheetId="4">#REF!</definedName>
    <definedName name="Nordea_Estonia" localSheetId="16">#REF!</definedName>
    <definedName name="Nordea_Estonia" localSheetId="30">#REF!</definedName>
    <definedName name="Nordea_Estonia" localSheetId="31">#REF!</definedName>
    <definedName name="Nordea_Estonia" localSheetId="29">#REF!</definedName>
    <definedName name="Nordea_Estonia" localSheetId="53">#REF!</definedName>
    <definedName name="Nordea_Estonia" localSheetId="7">#REF!</definedName>
    <definedName name="Nordea_Estonia" localSheetId="8">#REF!</definedName>
    <definedName name="Nordea_Estonia" localSheetId="6">#REF!</definedName>
    <definedName name="Nordea_Estonia" localSheetId="9">#REF!</definedName>
    <definedName name="Nordea_Estonia">#REF!</definedName>
    <definedName name="Nordea_IOM" localSheetId="39">#REF!</definedName>
    <definedName name="Nordea_IOM" localSheetId="18">#REF!</definedName>
    <definedName name="Nordea_IOM" localSheetId="12">#REF!</definedName>
    <definedName name="Nordea_IOM" localSheetId="33">#REF!</definedName>
    <definedName name="Nordea_IOM" localSheetId="32">#REF!</definedName>
    <definedName name="Nordea_IOM" localSheetId="52">#REF!</definedName>
    <definedName name="Nordea_IOM" localSheetId="55">#REF!</definedName>
    <definedName name="Nordea_IOM" localSheetId="4">#REF!</definedName>
    <definedName name="Nordea_IOM" localSheetId="16">#REF!</definedName>
    <definedName name="Nordea_IOM" localSheetId="30">#REF!</definedName>
    <definedName name="Nordea_IOM" localSheetId="31">#REF!</definedName>
    <definedName name="Nordea_IOM" localSheetId="29">#REF!</definedName>
    <definedName name="Nordea_IOM" localSheetId="53">#REF!</definedName>
    <definedName name="Nordea_IOM" localSheetId="7">#REF!</definedName>
    <definedName name="Nordea_IOM" localSheetId="8">#REF!</definedName>
    <definedName name="Nordea_IOM" localSheetId="6">#REF!</definedName>
    <definedName name="Nordea_IOM" localSheetId="9">#REF!</definedName>
    <definedName name="Nordea_IOM">#REF!</definedName>
    <definedName name="Nordea_Latvia" localSheetId="39">#REF!</definedName>
    <definedName name="Nordea_Latvia" localSheetId="18">#REF!</definedName>
    <definedName name="Nordea_Latvia" localSheetId="12">#REF!</definedName>
    <definedName name="Nordea_Latvia" localSheetId="33">#REF!</definedName>
    <definedName name="Nordea_Latvia" localSheetId="32">#REF!</definedName>
    <definedName name="Nordea_Latvia" localSheetId="52">#REF!</definedName>
    <definedName name="Nordea_Latvia" localSheetId="55">#REF!</definedName>
    <definedName name="Nordea_Latvia" localSheetId="4">#REF!</definedName>
    <definedName name="Nordea_Latvia" localSheetId="16">#REF!</definedName>
    <definedName name="Nordea_Latvia" localSheetId="30">#REF!</definedName>
    <definedName name="Nordea_Latvia" localSheetId="31">#REF!</definedName>
    <definedName name="Nordea_Latvia" localSheetId="29">#REF!</definedName>
    <definedName name="Nordea_Latvia" localSheetId="53">#REF!</definedName>
    <definedName name="Nordea_Latvia" localSheetId="7">#REF!</definedName>
    <definedName name="Nordea_Latvia" localSheetId="8">#REF!</definedName>
    <definedName name="Nordea_Latvia" localSheetId="6">#REF!</definedName>
    <definedName name="Nordea_Latvia" localSheetId="9">#REF!</definedName>
    <definedName name="Nordea_Latvia">#REF!</definedName>
    <definedName name="Nordea_life_Ass_LTD_Finland" localSheetId="39">#REF!</definedName>
    <definedName name="Nordea_life_Ass_LTD_Finland" localSheetId="18">#REF!</definedName>
    <definedName name="Nordea_life_Ass_LTD_Finland" localSheetId="12">#REF!</definedName>
    <definedName name="Nordea_life_Ass_LTD_Finland" localSheetId="33">#REF!</definedName>
    <definedName name="Nordea_life_Ass_LTD_Finland" localSheetId="32">#REF!</definedName>
    <definedName name="Nordea_life_Ass_LTD_Finland" localSheetId="52">#REF!</definedName>
    <definedName name="Nordea_life_Ass_LTD_Finland" localSheetId="55">#REF!</definedName>
    <definedName name="Nordea_life_Ass_LTD_Finland" localSheetId="4">#REF!</definedName>
    <definedName name="Nordea_life_Ass_LTD_Finland" localSheetId="16">#REF!</definedName>
    <definedName name="Nordea_life_Ass_LTD_Finland" localSheetId="30">#REF!</definedName>
    <definedName name="Nordea_life_Ass_LTD_Finland" localSheetId="31">#REF!</definedName>
    <definedName name="Nordea_life_Ass_LTD_Finland" localSheetId="29">#REF!</definedName>
    <definedName name="Nordea_life_Ass_LTD_Finland" localSheetId="53">#REF!</definedName>
    <definedName name="Nordea_life_Ass_LTD_Finland" localSheetId="7">#REF!</definedName>
    <definedName name="Nordea_life_Ass_LTD_Finland" localSheetId="8">#REF!</definedName>
    <definedName name="Nordea_life_Ass_LTD_Finland" localSheetId="6">#REF!</definedName>
    <definedName name="Nordea_life_Ass_LTD_Finland" localSheetId="9">#REF!</definedName>
    <definedName name="Nordea_life_Ass_LTD_Finland">#REF!</definedName>
    <definedName name="Nordea_life_Ass_LTD_Sverige" localSheetId="39">#REF!</definedName>
    <definedName name="Nordea_life_Ass_LTD_Sverige" localSheetId="18">#REF!</definedName>
    <definedName name="Nordea_life_Ass_LTD_Sverige" localSheetId="12">#REF!</definedName>
    <definedName name="Nordea_life_Ass_LTD_Sverige" localSheetId="33">#REF!</definedName>
    <definedName name="Nordea_life_Ass_LTD_Sverige" localSheetId="32">#REF!</definedName>
    <definedName name="Nordea_life_Ass_LTD_Sverige" localSheetId="52">#REF!</definedName>
    <definedName name="Nordea_life_Ass_LTD_Sverige" localSheetId="55">#REF!</definedName>
    <definedName name="Nordea_life_Ass_LTD_Sverige" localSheetId="4">#REF!</definedName>
    <definedName name="Nordea_life_Ass_LTD_Sverige" localSheetId="16">#REF!</definedName>
    <definedName name="Nordea_life_Ass_LTD_Sverige" localSheetId="30">#REF!</definedName>
    <definedName name="Nordea_life_Ass_LTD_Sverige" localSheetId="31">#REF!</definedName>
    <definedName name="Nordea_life_Ass_LTD_Sverige" localSheetId="29">#REF!</definedName>
    <definedName name="Nordea_life_Ass_LTD_Sverige" localSheetId="53">#REF!</definedName>
    <definedName name="Nordea_life_Ass_LTD_Sverige" localSheetId="7">#REF!</definedName>
    <definedName name="Nordea_life_Ass_LTD_Sverige" localSheetId="8">#REF!</definedName>
    <definedName name="Nordea_life_Ass_LTD_Sverige" localSheetId="6">#REF!</definedName>
    <definedName name="Nordea_life_Ass_LTD_Sverige" localSheetId="9">#REF!</definedName>
    <definedName name="Nordea_life_Ass_LTD_Sverige">#REF!</definedName>
    <definedName name="Nordea_life_I" localSheetId="39">#REF!</definedName>
    <definedName name="Nordea_life_I" localSheetId="18">#REF!</definedName>
    <definedName name="Nordea_life_I" localSheetId="12">#REF!</definedName>
    <definedName name="Nordea_life_I" localSheetId="33">#REF!</definedName>
    <definedName name="Nordea_life_I" localSheetId="32">#REF!</definedName>
    <definedName name="Nordea_life_I" localSheetId="52">#REF!</definedName>
    <definedName name="Nordea_life_I" localSheetId="55">#REF!</definedName>
    <definedName name="Nordea_life_I" localSheetId="4">#REF!</definedName>
    <definedName name="Nordea_life_I" localSheetId="16">#REF!</definedName>
    <definedName name="Nordea_life_I" localSheetId="30">#REF!</definedName>
    <definedName name="Nordea_life_I" localSheetId="31">#REF!</definedName>
    <definedName name="Nordea_life_I" localSheetId="29">#REF!</definedName>
    <definedName name="Nordea_life_I" localSheetId="53">#REF!</definedName>
    <definedName name="Nordea_life_I" localSheetId="7">#REF!</definedName>
    <definedName name="Nordea_life_I" localSheetId="8">#REF!</definedName>
    <definedName name="Nordea_life_I" localSheetId="6">#REF!</definedName>
    <definedName name="Nordea_life_I" localSheetId="9">#REF!</definedName>
    <definedName name="Nordea_life_I">#REF!</definedName>
    <definedName name="Nordea_life_II" localSheetId="39">#REF!</definedName>
    <definedName name="Nordea_life_II" localSheetId="18">#REF!</definedName>
    <definedName name="Nordea_life_II" localSheetId="12">#REF!</definedName>
    <definedName name="Nordea_life_II" localSheetId="33">#REF!</definedName>
    <definedName name="Nordea_life_II" localSheetId="32">#REF!</definedName>
    <definedName name="Nordea_life_II" localSheetId="52">#REF!</definedName>
    <definedName name="Nordea_life_II" localSheetId="55">#REF!</definedName>
    <definedName name="Nordea_life_II" localSheetId="4">#REF!</definedName>
    <definedName name="Nordea_life_II" localSheetId="16">#REF!</definedName>
    <definedName name="Nordea_life_II" localSheetId="30">#REF!</definedName>
    <definedName name="Nordea_life_II" localSheetId="31">#REF!</definedName>
    <definedName name="Nordea_life_II" localSheetId="29">#REF!</definedName>
    <definedName name="Nordea_life_II" localSheetId="53">#REF!</definedName>
    <definedName name="Nordea_life_II" localSheetId="7">#REF!</definedName>
    <definedName name="Nordea_life_II" localSheetId="8">#REF!</definedName>
    <definedName name="Nordea_life_II" localSheetId="6">#REF!</definedName>
    <definedName name="Nordea_life_II" localSheetId="9">#REF!</definedName>
    <definedName name="Nordea_life_II">#REF!</definedName>
    <definedName name="Nordea_Lux" localSheetId="39">#REF!</definedName>
    <definedName name="Nordea_Lux" localSheetId="18">#REF!</definedName>
    <definedName name="Nordea_Lux" localSheetId="12">#REF!</definedName>
    <definedName name="Nordea_Lux" localSheetId="33">#REF!</definedName>
    <definedName name="Nordea_Lux" localSheetId="32">#REF!</definedName>
    <definedName name="Nordea_Lux" localSheetId="52">#REF!</definedName>
    <definedName name="Nordea_Lux" localSheetId="55">#REF!</definedName>
    <definedName name="Nordea_Lux" localSheetId="4">#REF!</definedName>
    <definedName name="Nordea_Lux" localSheetId="16">#REF!</definedName>
    <definedName name="Nordea_Lux" localSheetId="30">#REF!</definedName>
    <definedName name="Nordea_Lux" localSheetId="31">#REF!</definedName>
    <definedName name="Nordea_Lux" localSheetId="29">#REF!</definedName>
    <definedName name="Nordea_Lux" localSheetId="53">#REF!</definedName>
    <definedName name="Nordea_Lux" localSheetId="7">#REF!</definedName>
    <definedName name="Nordea_Lux" localSheetId="8">#REF!</definedName>
    <definedName name="Nordea_Lux" localSheetId="6">#REF!</definedName>
    <definedName name="Nordea_Lux" localSheetId="9">#REF!</definedName>
    <definedName name="Nordea_Lux">#REF!</definedName>
    <definedName name="Nordea_Pension" localSheetId="39">#REF!</definedName>
    <definedName name="Nordea_Pension" localSheetId="18">#REF!</definedName>
    <definedName name="Nordea_Pension" localSheetId="12">#REF!</definedName>
    <definedName name="Nordea_Pension" localSheetId="33">#REF!</definedName>
    <definedName name="Nordea_Pension" localSheetId="32">#REF!</definedName>
    <definedName name="Nordea_Pension" localSheetId="52">#REF!</definedName>
    <definedName name="Nordea_Pension" localSheetId="55">#REF!</definedName>
    <definedName name="Nordea_Pension" localSheetId="4">#REF!</definedName>
    <definedName name="Nordea_Pension" localSheetId="16">#REF!</definedName>
    <definedName name="Nordea_Pension" localSheetId="30">#REF!</definedName>
    <definedName name="Nordea_Pension" localSheetId="31">#REF!</definedName>
    <definedName name="Nordea_Pension" localSheetId="29">#REF!</definedName>
    <definedName name="Nordea_Pension" localSheetId="53">#REF!</definedName>
    <definedName name="Nordea_Pension" localSheetId="7">#REF!</definedName>
    <definedName name="Nordea_Pension" localSheetId="8">#REF!</definedName>
    <definedName name="Nordea_Pension" localSheetId="6">#REF!</definedName>
    <definedName name="Nordea_Pension" localSheetId="9">#REF!</definedName>
    <definedName name="Nordea_Pension">#REF!</definedName>
    <definedName name="Nordea_PTE" localSheetId="39">#REF!</definedName>
    <definedName name="Nordea_PTE" localSheetId="18">#REF!</definedName>
    <definedName name="Nordea_PTE" localSheetId="12">#REF!</definedName>
    <definedName name="Nordea_PTE" localSheetId="33">#REF!</definedName>
    <definedName name="Nordea_PTE" localSheetId="32">#REF!</definedName>
    <definedName name="Nordea_PTE" localSheetId="52">#REF!</definedName>
    <definedName name="Nordea_PTE" localSheetId="55">#REF!</definedName>
    <definedName name="Nordea_PTE" localSheetId="4">#REF!</definedName>
    <definedName name="Nordea_PTE" localSheetId="16">#REF!</definedName>
    <definedName name="Nordea_PTE" localSheetId="30">#REF!</definedName>
    <definedName name="Nordea_PTE" localSheetId="31">#REF!</definedName>
    <definedName name="Nordea_PTE" localSheetId="29">#REF!</definedName>
    <definedName name="Nordea_PTE" localSheetId="53">#REF!</definedName>
    <definedName name="Nordea_PTE" localSheetId="7">#REF!</definedName>
    <definedName name="Nordea_PTE" localSheetId="8">#REF!</definedName>
    <definedName name="Nordea_PTE" localSheetId="6">#REF!</definedName>
    <definedName name="Nordea_PTE" localSheetId="9">#REF!</definedName>
    <definedName name="Nordea_PTE">#REF!</definedName>
    <definedName name="Nordea_Zycie" localSheetId="39">#REF!</definedName>
    <definedName name="Nordea_Zycie" localSheetId="18">#REF!</definedName>
    <definedName name="Nordea_Zycie" localSheetId="12">#REF!</definedName>
    <definedName name="Nordea_Zycie" localSheetId="33">#REF!</definedName>
    <definedName name="Nordea_Zycie" localSheetId="32">#REF!</definedName>
    <definedName name="Nordea_Zycie" localSheetId="52">#REF!</definedName>
    <definedName name="Nordea_Zycie" localSheetId="55">#REF!</definedName>
    <definedName name="Nordea_Zycie" localSheetId="4">#REF!</definedName>
    <definedName name="Nordea_Zycie" localSheetId="16">#REF!</definedName>
    <definedName name="Nordea_Zycie" localSheetId="30">#REF!</definedName>
    <definedName name="Nordea_Zycie" localSheetId="31">#REF!</definedName>
    <definedName name="Nordea_Zycie" localSheetId="29">#REF!</definedName>
    <definedName name="Nordea_Zycie" localSheetId="53">#REF!</definedName>
    <definedName name="Nordea_Zycie" localSheetId="7">#REF!</definedName>
    <definedName name="Nordea_Zycie" localSheetId="8">#REF!</definedName>
    <definedName name="Nordea_Zycie" localSheetId="6">#REF!</definedName>
    <definedName name="Nordea_Zycie" localSheetId="9">#REF!</definedName>
    <definedName name="Nordea_Zycie">#REF!</definedName>
    <definedName name="NordeaAB" localSheetId="39">#REF!</definedName>
    <definedName name="NordeaAB" localSheetId="18">#REF!</definedName>
    <definedName name="NordeaAB" localSheetId="12">#REF!</definedName>
    <definedName name="NordeaAB" localSheetId="33">#REF!</definedName>
    <definedName name="NordeaAB" localSheetId="32">#REF!</definedName>
    <definedName name="NordeaAB" localSheetId="52">#REF!</definedName>
    <definedName name="NordeaAB" localSheetId="55">#REF!</definedName>
    <definedName name="NordeaAB" localSheetId="4">#REF!</definedName>
    <definedName name="NordeaAB" localSheetId="16">#REF!</definedName>
    <definedName name="NordeaAB" localSheetId="30">#REF!</definedName>
    <definedName name="NordeaAB" localSheetId="31">#REF!</definedName>
    <definedName name="NordeaAB" localSheetId="29">#REF!</definedName>
    <definedName name="NordeaAB" localSheetId="53">#REF!</definedName>
    <definedName name="NordeaAB" localSheetId="7">#REF!</definedName>
    <definedName name="NordeaAB" localSheetId="8">#REF!</definedName>
    <definedName name="NordeaAB" localSheetId="6">#REF!</definedName>
    <definedName name="NordeaAB" localSheetId="9">#REF!</definedName>
    <definedName name="NordeaAB">#REF!</definedName>
    <definedName name="Norway" localSheetId="39">[43]Sheet1!$C$19</definedName>
    <definedName name="Norway" localSheetId="33">[43]Sheet1!$C$19</definedName>
    <definedName name="Norway" localSheetId="52">[43]Sheet1!$C$19</definedName>
    <definedName name="Norway" localSheetId="55">[44]Sheet1!$C$19</definedName>
    <definedName name="Norway" localSheetId="30">[43]Sheet1!$C$19</definedName>
    <definedName name="Norway" localSheetId="31">[43]Sheet1!$C$19</definedName>
    <definedName name="Norway" localSheetId="29">[43]Sheet1!$C$19</definedName>
    <definedName name="Norway" localSheetId="53">[45]Sheet1!$C$19</definedName>
    <definedName name="Norway" localSheetId="7">[46]Sheet1!$C$19</definedName>
    <definedName name="Norway" localSheetId="8">[46]Sheet1!$C$19</definedName>
    <definedName name="Norway" localSheetId="6">[46]Sheet1!$C$19</definedName>
    <definedName name="Norway">[47]Sheet1!$C$19</definedName>
    <definedName name="Note1" localSheetId="39">#REF!</definedName>
    <definedName name="Note1" localSheetId="18">#REF!</definedName>
    <definedName name="Note1" localSheetId="12">#REF!</definedName>
    <definedName name="Note1" localSheetId="33">#REF!</definedName>
    <definedName name="Note1" localSheetId="32">#REF!</definedName>
    <definedName name="Note1" localSheetId="52">#REF!</definedName>
    <definedName name="Note1" localSheetId="55">#REF!</definedName>
    <definedName name="Note1" localSheetId="4">#REF!</definedName>
    <definedName name="Note1" localSheetId="16">#REF!</definedName>
    <definedName name="Note1" localSheetId="30">#REF!</definedName>
    <definedName name="Note1" localSheetId="31">#REF!</definedName>
    <definedName name="Note1" localSheetId="29">#REF!</definedName>
    <definedName name="Note1" localSheetId="53">#REF!</definedName>
    <definedName name="Note1" localSheetId="7">#REF!</definedName>
    <definedName name="Note1" localSheetId="8">#REF!</definedName>
    <definedName name="Note1" localSheetId="6">#REF!</definedName>
    <definedName name="Note1" localSheetId="9">#REF!</definedName>
    <definedName name="Note1">#REF!</definedName>
    <definedName name="Note2" localSheetId="39">#REF!</definedName>
    <definedName name="Note2" localSheetId="18">#REF!</definedName>
    <definedName name="Note2" localSheetId="12">#REF!</definedName>
    <definedName name="Note2" localSheetId="33">#REF!</definedName>
    <definedName name="Note2" localSheetId="32">#REF!</definedName>
    <definedName name="Note2" localSheetId="52">#REF!</definedName>
    <definedName name="Note2" localSheetId="55">#REF!</definedName>
    <definedName name="Note2" localSheetId="4">#REF!</definedName>
    <definedName name="Note2" localSheetId="16">#REF!</definedName>
    <definedName name="Note2" localSheetId="30">#REF!</definedName>
    <definedName name="Note2" localSheetId="31">#REF!</definedName>
    <definedName name="Note2" localSheetId="29">#REF!</definedName>
    <definedName name="Note2" localSheetId="53">#REF!</definedName>
    <definedName name="Note2" localSheetId="7">#REF!</definedName>
    <definedName name="Note2" localSheetId="8">#REF!</definedName>
    <definedName name="Note2" localSheetId="6">#REF!</definedName>
    <definedName name="Note2" localSheetId="9">#REF!</definedName>
    <definedName name="Note2">#REF!</definedName>
    <definedName name="Note3" localSheetId="39">#REF!</definedName>
    <definedName name="Note3" localSheetId="18">#REF!</definedName>
    <definedName name="Note3" localSheetId="12">#REF!</definedName>
    <definedName name="Note3" localSheetId="33">#REF!</definedName>
    <definedName name="Note3" localSheetId="32">#REF!</definedName>
    <definedName name="Note3" localSheetId="52">#REF!</definedName>
    <definedName name="Note3" localSheetId="55">#REF!</definedName>
    <definedName name="Note3" localSheetId="4">#REF!</definedName>
    <definedName name="Note3" localSheetId="16">#REF!</definedName>
    <definedName name="Note3" localSheetId="30">#REF!</definedName>
    <definedName name="Note3" localSheetId="31">#REF!</definedName>
    <definedName name="Note3" localSheetId="29">#REF!</definedName>
    <definedName name="Note3" localSheetId="53">#REF!</definedName>
    <definedName name="Note3" localSheetId="7">#REF!</definedName>
    <definedName name="Note3" localSheetId="8">#REF!</definedName>
    <definedName name="Note3" localSheetId="6">#REF!</definedName>
    <definedName name="Note3" localSheetId="9">#REF!</definedName>
    <definedName name="Note3">#REF!</definedName>
    <definedName name="Note4" localSheetId="39">#REF!</definedName>
    <definedName name="Note4" localSheetId="18">#REF!</definedName>
    <definedName name="Note4" localSheetId="12">#REF!</definedName>
    <definedName name="Note4" localSheetId="33">#REF!</definedName>
    <definedName name="Note4" localSheetId="32">#REF!</definedName>
    <definedName name="Note4" localSheetId="52">#REF!</definedName>
    <definedName name="Note4" localSheetId="55">#REF!</definedName>
    <definedName name="Note4" localSheetId="4">#REF!</definedName>
    <definedName name="Note4" localSheetId="16">#REF!</definedName>
    <definedName name="Note4" localSheetId="30">#REF!</definedName>
    <definedName name="Note4" localSheetId="31">#REF!</definedName>
    <definedName name="Note4" localSheetId="29">#REF!</definedName>
    <definedName name="Note4" localSheetId="53">#REF!</definedName>
    <definedName name="Note4" localSheetId="7">#REF!</definedName>
    <definedName name="Note4" localSheetId="8">#REF!</definedName>
    <definedName name="Note4" localSheetId="6">#REF!</definedName>
    <definedName name="Note4" localSheetId="9">#REF!</definedName>
    <definedName name="Note4">#REF!</definedName>
    <definedName name="Note4b" localSheetId="39">#REF!</definedName>
    <definedName name="Note4b" localSheetId="18">#REF!</definedName>
    <definedName name="Note4b" localSheetId="12">#REF!</definedName>
    <definedName name="Note4b" localSheetId="33">#REF!</definedName>
    <definedName name="Note4b" localSheetId="32">#REF!</definedName>
    <definedName name="Note4b" localSheetId="52">#REF!</definedName>
    <definedName name="Note4b" localSheetId="55">#REF!</definedName>
    <definedName name="Note4b" localSheetId="4">#REF!</definedName>
    <definedName name="Note4b" localSheetId="16">#REF!</definedName>
    <definedName name="Note4b" localSheetId="30">#REF!</definedName>
    <definedName name="Note4b" localSheetId="31">#REF!</definedName>
    <definedName name="Note4b" localSheetId="29">#REF!</definedName>
    <definedName name="Note4b" localSheetId="53">#REF!</definedName>
    <definedName name="Note4b" localSheetId="7">#REF!</definedName>
    <definedName name="Note4b" localSheetId="8">#REF!</definedName>
    <definedName name="Note4b" localSheetId="6">#REF!</definedName>
    <definedName name="Note4b" localSheetId="9">#REF!</definedName>
    <definedName name="Note4b">#REF!</definedName>
    <definedName name="Note5" localSheetId="39">#REF!</definedName>
    <definedName name="Note5" localSheetId="18">#REF!</definedName>
    <definedName name="Note5" localSheetId="12">#REF!</definedName>
    <definedName name="Note5" localSheetId="33">#REF!</definedName>
    <definedName name="Note5" localSheetId="32">#REF!</definedName>
    <definedName name="Note5" localSheetId="52">#REF!</definedName>
    <definedName name="Note5" localSheetId="55">#REF!</definedName>
    <definedName name="Note5" localSheetId="4">#REF!</definedName>
    <definedName name="Note5" localSheetId="16">#REF!</definedName>
    <definedName name="Note5" localSheetId="30">#REF!</definedName>
    <definedName name="Note5" localSheetId="31">#REF!</definedName>
    <definedName name="Note5" localSheetId="29">#REF!</definedName>
    <definedName name="Note5" localSheetId="53">#REF!</definedName>
    <definedName name="Note5" localSheetId="7">#REF!</definedName>
    <definedName name="Note5" localSheetId="8">#REF!</definedName>
    <definedName name="Note5" localSheetId="6">#REF!</definedName>
    <definedName name="Note5" localSheetId="9">#REF!</definedName>
    <definedName name="Note5">#REF!</definedName>
    <definedName name="Note6" localSheetId="39">#REF!</definedName>
    <definedName name="Note6" localSheetId="18">#REF!</definedName>
    <definedName name="Note6" localSheetId="12">#REF!</definedName>
    <definedName name="Note6" localSheetId="33">#REF!</definedName>
    <definedName name="Note6" localSheetId="32">#REF!</definedName>
    <definedName name="Note6" localSheetId="52">#REF!</definedName>
    <definedName name="Note6" localSheetId="55">#REF!</definedName>
    <definedName name="Note6" localSheetId="4">#REF!</definedName>
    <definedName name="Note6" localSheetId="16">#REF!</definedName>
    <definedName name="Note6" localSheetId="30">#REF!</definedName>
    <definedName name="Note6" localSheetId="31">#REF!</definedName>
    <definedName name="Note6" localSheetId="29">#REF!</definedName>
    <definedName name="Note6" localSheetId="53">#REF!</definedName>
    <definedName name="Note6" localSheetId="7">#REF!</definedName>
    <definedName name="Note6" localSheetId="8">#REF!</definedName>
    <definedName name="Note6" localSheetId="6">#REF!</definedName>
    <definedName name="Note6" localSheetId="9">#REF!</definedName>
    <definedName name="Note6">#REF!</definedName>
    <definedName name="Note7" localSheetId="39">#REF!</definedName>
    <definedName name="Note7" localSheetId="18">#REF!</definedName>
    <definedName name="Note7" localSheetId="12">#REF!</definedName>
    <definedName name="Note7" localSheetId="33">#REF!</definedName>
    <definedName name="Note7" localSheetId="32">#REF!</definedName>
    <definedName name="Note7" localSheetId="52">#REF!</definedName>
    <definedName name="Note7" localSheetId="55">#REF!</definedName>
    <definedName name="Note7" localSheetId="4">#REF!</definedName>
    <definedName name="Note7" localSheetId="16">#REF!</definedName>
    <definedName name="Note7" localSheetId="30">#REF!</definedName>
    <definedName name="Note7" localSheetId="31">#REF!</definedName>
    <definedName name="Note7" localSheetId="29">#REF!</definedName>
    <definedName name="Note7" localSheetId="53">#REF!</definedName>
    <definedName name="Note7" localSheetId="7">#REF!</definedName>
    <definedName name="Note7" localSheetId="8">#REF!</definedName>
    <definedName name="Note7" localSheetId="6">#REF!</definedName>
    <definedName name="Note7" localSheetId="9">#REF!</definedName>
    <definedName name="Note7">#REF!</definedName>
    <definedName name="now" localSheetId="39">'[38]Raw Data Sheet'!$A$37</definedName>
    <definedName name="now" localSheetId="33">'[38]Raw Data Sheet'!$A$37</definedName>
    <definedName name="now" localSheetId="52">'[38]Raw Data Sheet'!$A$37</definedName>
    <definedName name="now" localSheetId="55">'[39]Raw Data Sheet'!$A$37</definedName>
    <definedName name="now" localSheetId="30">'[38]Raw Data Sheet'!$A$37</definedName>
    <definedName name="now" localSheetId="31">'[38]Raw Data Sheet'!$A$37</definedName>
    <definedName name="now" localSheetId="29">'[38]Raw Data Sheet'!$A$37</definedName>
    <definedName name="now" localSheetId="53">'[40]Raw Data Sheet'!$A$37</definedName>
    <definedName name="now" localSheetId="7">'[41]Raw Data Sheet'!$A$37</definedName>
    <definedName name="now" localSheetId="8">'[41]Raw Data Sheet'!$A$37</definedName>
    <definedName name="now" localSheetId="6">'[41]Raw Data Sheet'!$A$37</definedName>
    <definedName name="now">'[42]Raw Data Sheet'!$A$37</definedName>
    <definedName name="nybps" localSheetId="39">IF([17]Chart!$AG$16=1,OFFSET([17]Chart!$Z$11,1,0,COUNTA([17]Chart!$Z$11:$Z$33)-1,1),IF([17]Chart!$AG$16=2,OFFSET([17]Chart!$Z$11,1,0,COUNTA([17]Chart!$Z$11:$Z$38)-1,1)))</definedName>
    <definedName name="nybps" localSheetId="33">IF([18]Chart!$AG$16=1,OFFSET([18]Chart!$Z$11,1,0,COUNTA([18]Chart!$Z$11:$Z$33)-1,1),IF([18]Chart!$AG$16=2,OFFSET([18]Chart!$Z$11,1,0,COUNTA([18]Chart!$Z$11:$Z$38)-1,1)))</definedName>
    <definedName name="nybps" localSheetId="52">IF([17]Chart!$AG$16=1,OFFSET([17]Chart!$Z$11,1,0,COUNTA([17]Chart!$Z$11:$Z$33)-1,1),IF([17]Chart!$AG$16=2,OFFSET([17]Chart!$Z$11,1,0,COUNTA([17]Chart!$Z$11:$Z$38)-1,1)))</definedName>
    <definedName name="nybps" localSheetId="55">IF([19]Chart!$AG$16=1,OFFSET([19]Chart!$Z$11,1,0,COUNTA([19]Chart!$Z$11:$Z$33)-1,1),IF([19]Chart!$AG$16=2,OFFSET([19]Chart!$Z$11,1,0,COUNTA([19]Chart!$Z$11:$Z$38)-1,1)))</definedName>
    <definedName name="nybps" localSheetId="30">IF([18]Chart!$AG$16=1,OFFSET([18]Chart!$Z$11,1,0,COUNTA([18]Chart!$Z$11:$Z$33)-1,1),IF([18]Chart!$AG$16=2,OFFSET([18]Chart!$Z$11,1,0,COUNTA([18]Chart!$Z$11:$Z$38)-1,1)))</definedName>
    <definedName name="nybps" localSheetId="31">IF([18]Chart!$AG$16=1,OFFSET([18]Chart!$Z$11,1,0,COUNTA([18]Chart!$Z$11:$Z$33)-1,1),IF([18]Chart!$AG$16=2,OFFSET([18]Chart!$Z$11,1,0,COUNTA([18]Chart!$Z$11:$Z$38)-1,1)))</definedName>
    <definedName name="nybps" localSheetId="29">IF([18]Chart!$AG$16=1,OFFSET([18]Chart!$Z$11,1,0,COUNTA([18]Chart!$Z$11:$Z$33)-1,1),IF([18]Chart!$AG$16=2,OFFSET([18]Chart!$Z$11,1,0,COUNTA([18]Chart!$Z$11:$Z$38)-1,1)))</definedName>
    <definedName name="nybps" localSheetId="53">IF([18]Chart!$AG$16=1,OFFSET([18]Chart!$Z$11,1,0,COUNTA([18]Chart!$Z$11:$Z$33)-1,1),IF([18]Chart!$AG$16=2,OFFSET([18]Chart!$Z$11,1,0,COUNTA([18]Chart!$Z$11:$Z$38)-1,1)))</definedName>
    <definedName name="nybps" localSheetId="7">IF([20]Chart!$AG$16=1,OFFSET([20]Chart!$Z$11,1,0,COUNTA([20]Chart!$Z$11:$Z$33)-1,1),IF([20]Chart!$AG$16=2,OFFSET([20]Chart!$Z$11,1,0,COUNTA([20]Chart!$Z$11:$Z$38)-1,1)))</definedName>
    <definedName name="nybps" localSheetId="8">IF([20]Chart!$AG$16=1,OFFSET([20]Chart!$Z$11,1,0,COUNTA([20]Chart!$Z$11:$Z$33)-1,1),IF([20]Chart!$AG$16=2,OFFSET([20]Chart!$Z$11,1,0,COUNTA([20]Chart!$Z$11:$Z$38)-1,1)))</definedName>
    <definedName name="nybps" localSheetId="6">IF([20]Chart!$AG$16=1,OFFSET([20]Chart!$Z$11,1,0,COUNTA([20]Chart!$Z$11:$Z$33)-1,1),IF([20]Chart!$AG$16=2,OFFSET([20]Chart!$Z$11,1,0,COUNTA([20]Chart!$Z$11:$Z$38)-1,1)))</definedName>
    <definedName name="nybps">IF([21]Chart!$AG$16=1,OFFSET([21]Chart!$Z$11,1,0,COUNTA([21]Chart!$Z$11:$Z$33)-1,1),IF([21]Chart!$AG$16=2,OFFSET([21]Chart!$Z$11,1,0,COUNTA([21]Chart!$Z$11:$Z$38)-1,1)))</definedName>
    <definedName name="OIS" localSheetId="39">#REF!</definedName>
    <definedName name="OIS" localSheetId="18">#REF!</definedName>
    <definedName name="OIS" localSheetId="12">#REF!</definedName>
    <definedName name="OIS" localSheetId="33">#REF!</definedName>
    <definedName name="OIS" localSheetId="32">#REF!</definedName>
    <definedName name="OIS" localSheetId="52">#REF!</definedName>
    <definedName name="OIS" localSheetId="55">#REF!</definedName>
    <definedName name="OIS" localSheetId="4">#REF!</definedName>
    <definedName name="OIS" localSheetId="16">#REF!</definedName>
    <definedName name="OIS" localSheetId="30">#REF!</definedName>
    <definedName name="OIS" localSheetId="31">#REF!</definedName>
    <definedName name="OIS" localSheetId="29">#REF!</definedName>
    <definedName name="OIS" localSheetId="53">#REF!</definedName>
    <definedName name="OIS" localSheetId="7">#REF!</definedName>
    <definedName name="OIS" localSheetId="8">#REF!</definedName>
    <definedName name="OIS" localSheetId="6">#REF!</definedName>
    <definedName name="OIS" localSheetId="9">#REF!</definedName>
    <definedName name="OIS">#REF!</definedName>
    <definedName name="Operational_Income_Statement" localSheetId="39">#REF!</definedName>
    <definedName name="Operational_Income_Statement" localSheetId="18">#REF!</definedName>
    <definedName name="Operational_Income_Statement" localSheetId="12">#REF!</definedName>
    <definedName name="Operational_Income_Statement" localSheetId="33">#REF!</definedName>
    <definedName name="Operational_Income_Statement" localSheetId="32">#REF!</definedName>
    <definedName name="Operational_Income_Statement" localSheetId="52">#REF!</definedName>
    <definedName name="Operational_Income_Statement" localSheetId="55">#REF!</definedName>
    <definedName name="Operational_Income_Statement" localSheetId="4">#REF!</definedName>
    <definedName name="Operational_Income_Statement" localSheetId="16">#REF!</definedName>
    <definedName name="Operational_Income_Statement" localSheetId="30">#REF!</definedName>
    <definedName name="Operational_Income_Statement" localSheetId="31">#REF!</definedName>
    <definedName name="Operational_Income_Statement" localSheetId="29">#REF!</definedName>
    <definedName name="Operational_Income_Statement" localSheetId="53">#REF!</definedName>
    <definedName name="Operational_Income_Statement" localSheetId="7">#REF!</definedName>
    <definedName name="Operational_Income_Statement" localSheetId="8">#REF!</definedName>
    <definedName name="Operational_Income_Statement" localSheetId="6">#REF!</definedName>
    <definedName name="Operational_Income_Statement" localSheetId="9">#REF!</definedName>
    <definedName name="Operational_Income_Statement">#REF!</definedName>
    <definedName name="OptionButtonValg" localSheetId="39">[32]HelpSheet!$G$18</definedName>
    <definedName name="OptionButtonValg" localSheetId="33">[32]HelpSheet!$G$18</definedName>
    <definedName name="OptionButtonValg" localSheetId="52">[32]HelpSheet!$G$18</definedName>
    <definedName name="OptionButtonValg" localSheetId="55">[33]HelpSheet!$G$18</definedName>
    <definedName name="OptionButtonValg" localSheetId="30">[32]HelpSheet!$G$18</definedName>
    <definedName name="OptionButtonValg" localSheetId="31">[32]HelpSheet!$G$18</definedName>
    <definedName name="OptionButtonValg" localSheetId="29">[32]HelpSheet!$G$18</definedName>
    <definedName name="OptionButtonValg" localSheetId="53">[34]HelpSheet!$G$18</definedName>
    <definedName name="OptionButtonValg" localSheetId="7">[35]HelpSheet!$G$18</definedName>
    <definedName name="OptionButtonValg" localSheetId="8">[35]HelpSheet!$G$18</definedName>
    <definedName name="OptionButtonValg" localSheetId="6">[35]HelpSheet!$G$18</definedName>
    <definedName name="OptionButtonValg">[36]HelpSheet!$G$18</definedName>
    <definedName name="other" localSheetId="39">#REF!</definedName>
    <definedName name="other" localSheetId="18">#REF!</definedName>
    <definedName name="other" localSheetId="12">#REF!</definedName>
    <definedName name="other" localSheetId="33">#REF!</definedName>
    <definedName name="other" localSheetId="32">#REF!</definedName>
    <definedName name="other" localSheetId="52">#REF!</definedName>
    <definedName name="other" localSheetId="55">#REF!</definedName>
    <definedName name="other" localSheetId="4">#REF!</definedName>
    <definedName name="other" localSheetId="16">#REF!</definedName>
    <definedName name="other" localSheetId="30">#REF!</definedName>
    <definedName name="other" localSheetId="31">#REF!</definedName>
    <definedName name="other" localSheetId="29">#REF!</definedName>
    <definedName name="other" localSheetId="53">#REF!</definedName>
    <definedName name="other" localSheetId="7">#REF!</definedName>
    <definedName name="other" localSheetId="8">#REF!</definedName>
    <definedName name="other" localSheetId="6">#REF!</definedName>
    <definedName name="other" localSheetId="9">#REF!</definedName>
    <definedName name="other">#REF!</definedName>
    <definedName name="Overskrift" localSheetId="39">[32]Investment_assets!$A$4</definedName>
    <definedName name="Overskrift" localSheetId="33">[32]Investment_assets!$A$4</definedName>
    <definedName name="Overskrift" localSheetId="52">[32]Investment_assets!$A$4</definedName>
    <definedName name="Overskrift" localSheetId="55">[33]Investment_assets!$A$4</definedName>
    <definedName name="Overskrift" localSheetId="30">[32]Investment_assets!$A$4</definedName>
    <definedName name="Overskrift" localSheetId="31">[32]Investment_assets!$A$4</definedName>
    <definedName name="Overskrift" localSheetId="29">[32]Investment_assets!$A$4</definedName>
    <definedName name="Overskrift" localSheetId="53">[34]Investment_assets!$A$4</definedName>
    <definedName name="Overskrift" localSheetId="7">[35]Investment_assets!$A$4</definedName>
    <definedName name="Overskrift" localSheetId="8">[35]Investment_assets!$A$4</definedName>
    <definedName name="Overskrift" localSheetId="6">[35]Investment_assets!$A$4</definedName>
    <definedName name="Overskrift">[36]Investment_assets!$A$4</definedName>
    <definedName name="Page2" localSheetId="39">#REF!</definedName>
    <definedName name="Page2" localSheetId="18">#REF!</definedName>
    <definedName name="Page2" localSheetId="12">#REF!</definedName>
    <definedName name="Page2" localSheetId="33">#REF!</definedName>
    <definedName name="Page2" localSheetId="32">#REF!</definedName>
    <definedName name="Page2" localSheetId="52">#REF!</definedName>
    <definedName name="Page2" localSheetId="55">#REF!</definedName>
    <definedName name="Page2" localSheetId="4">#REF!</definedName>
    <definedName name="Page2" localSheetId="16">#REF!</definedName>
    <definedName name="Page2" localSheetId="30">#REF!</definedName>
    <definedName name="Page2" localSheetId="31">#REF!</definedName>
    <definedName name="Page2" localSheetId="29">#REF!</definedName>
    <definedName name="Page2" localSheetId="53">#REF!</definedName>
    <definedName name="Page2" localSheetId="7">#REF!</definedName>
    <definedName name="Page2" localSheetId="8">#REF!</definedName>
    <definedName name="Page2" localSheetId="6">#REF!</definedName>
    <definedName name="Page2" localSheetId="9">#REF!</definedName>
    <definedName name="Page2">#REF!</definedName>
    <definedName name="Page8" localSheetId="39">#REF!</definedName>
    <definedName name="Page8" localSheetId="18">#REF!</definedName>
    <definedName name="Page8" localSheetId="12">#REF!</definedName>
    <definedName name="Page8" localSheetId="33">#REF!</definedName>
    <definedName name="Page8" localSheetId="32">#REF!</definedName>
    <definedName name="Page8" localSheetId="52">#REF!</definedName>
    <definedName name="Page8" localSheetId="55">#REF!</definedName>
    <definedName name="Page8" localSheetId="4">#REF!</definedName>
    <definedName name="Page8" localSheetId="16">#REF!</definedName>
    <definedName name="Page8" localSheetId="30">#REF!</definedName>
    <definedName name="Page8" localSheetId="31">#REF!</definedName>
    <definedName name="Page8" localSheetId="29">#REF!</definedName>
    <definedName name="Page8" localSheetId="53">#REF!</definedName>
    <definedName name="Page8" localSheetId="7">#REF!</definedName>
    <definedName name="Page8" localSheetId="8">#REF!</definedName>
    <definedName name="Page8" localSheetId="6">#REF!</definedName>
    <definedName name="Page8" localSheetId="9">#REF!</definedName>
    <definedName name="Page8">#REF!</definedName>
    <definedName name="perioder" localSheetId="39">'[93]Dansk 31.03.2003'!#REF!</definedName>
    <definedName name="perioder" localSheetId="33">'[93]Dansk 31.03.2003'!#REF!</definedName>
    <definedName name="perioder" localSheetId="32">'[93]Dansk 31.03.2003'!#REF!</definedName>
    <definedName name="perioder" localSheetId="52">'[93]Dansk 31.03.2003'!#REF!</definedName>
    <definedName name="perioder" localSheetId="55">'[94]Dansk 31.03.2003'!#REF!</definedName>
    <definedName name="perioder" localSheetId="4">'[93]Dansk 31.03.2003'!#REF!</definedName>
    <definedName name="perioder" localSheetId="30">'[93]Dansk 31.03.2003'!#REF!</definedName>
    <definedName name="perioder" localSheetId="31">'[93]Dansk 31.03.2003'!#REF!</definedName>
    <definedName name="perioder" localSheetId="29">'[93]Dansk 31.03.2003'!#REF!</definedName>
    <definedName name="perioder" localSheetId="53">'[95]Dansk 31.03.2003'!#REF!</definedName>
    <definedName name="perioder" localSheetId="7">'[96]Dansk 31.03.2003'!#REF!</definedName>
    <definedName name="perioder" localSheetId="8">'[96]Dansk 31.03.2003'!#REF!</definedName>
    <definedName name="perioder" localSheetId="6">'[96]Dansk 31.03.2003'!#REF!</definedName>
    <definedName name="perioder">'[97]Dansk 31.03.2003'!#REF!</definedName>
    <definedName name="PIII" localSheetId="39">#REF!</definedName>
    <definedName name="PIII" localSheetId="18">#REF!</definedName>
    <definedName name="PIII" localSheetId="12">#REF!</definedName>
    <definedName name="PIII" localSheetId="33">#REF!</definedName>
    <definedName name="PIII" localSheetId="32">#REF!</definedName>
    <definedName name="PIII" localSheetId="52">#REF!</definedName>
    <definedName name="PIII" localSheetId="55">#REF!</definedName>
    <definedName name="PIII" localSheetId="4">#REF!</definedName>
    <definedName name="PIII" localSheetId="16">#REF!</definedName>
    <definedName name="PIII" localSheetId="30">#REF!</definedName>
    <definedName name="PIII" localSheetId="31">#REF!</definedName>
    <definedName name="PIII" localSheetId="29">#REF!</definedName>
    <definedName name="PIII" localSheetId="53">#REF!</definedName>
    <definedName name="PIII" localSheetId="7">#REF!</definedName>
    <definedName name="PIII" localSheetId="8">#REF!</definedName>
    <definedName name="PIII" localSheetId="6">#REF!</definedName>
    <definedName name="PIII" localSheetId="9">#REF!</definedName>
    <definedName name="PIII">#REF!</definedName>
    <definedName name="PLN_1.kv." localSheetId="39">#REF!</definedName>
    <definedName name="PLN_1.kv." localSheetId="18">#REF!</definedName>
    <definedName name="PLN_1.kv." localSheetId="12">#REF!</definedName>
    <definedName name="PLN_1.kv." localSheetId="33">#REF!</definedName>
    <definedName name="PLN_1.kv." localSheetId="32">#REF!</definedName>
    <definedName name="PLN_1.kv." localSheetId="52">#REF!</definedName>
    <definedName name="PLN_1.kv." localSheetId="55">#REF!</definedName>
    <definedName name="PLN_1.kv." localSheetId="4">#REF!</definedName>
    <definedName name="PLN_1.kv." localSheetId="16">#REF!</definedName>
    <definedName name="PLN_1.kv." localSheetId="30">#REF!</definedName>
    <definedName name="PLN_1.kv." localSheetId="31">#REF!</definedName>
    <definedName name="PLN_1.kv." localSheetId="29">#REF!</definedName>
    <definedName name="PLN_1.kv." localSheetId="53">#REF!</definedName>
    <definedName name="PLN_1.kv." localSheetId="7">#REF!</definedName>
    <definedName name="PLN_1.kv." localSheetId="8">#REF!</definedName>
    <definedName name="PLN_1.kv." localSheetId="6">#REF!</definedName>
    <definedName name="PLN_1.kv." localSheetId="9">#REF!</definedName>
    <definedName name="PLN_1.kv.">#REF!</definedName>
    <definedName name="PLN_2.kv." localSheetId="39">#REF!</definedName>
    <definedName name="PLN_2.kv." localSheetId="18">#REF!</definedName>
    <definedName name="PLN_2.kv." localSheetId="12">#REF!</definedName>
    <definedName name="PLN_2.kv." localSheetId="33">#REF!</definedName>
    <definedName name="PLN_2.kv." localSheetId="32">#REF!</definedName>
    <definedName name="PLN_2.kv." localSheetId="52">#REF!</definedName>
    <definedName name="PLN_2.kv." localSheetId="55">#REF!</definedName>
    <definedName name="PLN_2.kv." localSheetId="4">#REF!</definedName>
    <definedName name="PLN_2.kv." localSheetId="16">#REF!</definedName>
    <definedName name="PLN_2.kv." localSheetId="30">#REF!</definedName>
    <definedName name="PLN_2.kv." localSheetId="31">#REF!</definedName>
    <definedName name="PLN_2.kv." localSheetId="29">#REF!</definedName>
    <definedName name="PLN_2.kv." localSheetId="53">#REF!</definedName>
    <definedName name="PLN_2.kv." localSheetId="7">#REF!</definedName>
    <definedName name="PLN_2.kv." localSheetId="8">#REF!</definedName>
    <definedName name="PLN_2.kv." localSheetId="6">#REF!</definedName>
    <definedName name="PLN_2.kv." localSheetId="9">#REF!</definedName>
    <definedName name="PLN_2.kv.">#REF!</definedName>
    <definedName name="PLN_3.kv." localSheetId="39">#REF!</definedName>
    <definedName name="PLN_3.kv." localSheetId="18">#REF!</definedName>
    <definedName name="PLN_3.kv." localSheetId="12">#REF!</definedName>
    <definedName name="PLN_3.kv." localSheetId="33">#REF!</definedName>
    <definedName name="PLN_3.kv." localSheetId="32">#REF!</definedName>
    <definedName name="PLN_3.kv." localSheetId="52">#REF!</definedName>
    <definedName name="PLN_3.kv." localSheetId="55">#REF!</definedName>
    <definedName name="PLN_3.kv." localSheetId="4">#REF!</definedName>
    <definedName name="PLN_3.kv." localSheetId="16">#REF!</definedName>
    <definedName name="PLN_3.kv." localSheetId="30">#REF!</definedName>
    <definedName name="PLN_3.kv." localSheetId="31">#REF!</definedName>
    <definedName name="PLN_3.kv." localSheetId="29">#REF!</definedName>
    <definedName name="PLN_3.kv." localSheetId="53">#REF!</definedName>
    <definedName name="PLN_3.kv." localSheetId="7">#REF!</definedName>
    <definedName name="PLN_3.kv." localSheetId="8">#REF!</definedName>
    <definedName name="PLN_3.kv." localSheetId="6">#REF!</definedName>
    <definedName name="PLN_3.kv." localSheetId="9">#REF!</definedName>
    <definedName name="PLN_3.kv.">#REF!</definedName>
    <definedName name="PLN_30.06." localSheetId="39">#REF!</definedName>
    <definedName name="PLN_30.06." localSheetId="18">#REF!</definedName>
    <definedName name="PLN_30.06." localSheetId="12">#REF!</definedName>
    <definedName name="PLN_30.06." localSheetId="33">#REF!</definedName>
    <definedName name="PLN_30.06." localSheetId="32">#REF!</definedName>
    <definedName name="PLN_30.06." localSheetId="52">#REF!</definedName>
    <definedName name="PLN_30.06." localSheetId="55">#REF!</definedName>
    <definedName name="PLN_30.06." localSheetId="4">#REF!</definedName>
    <definedName name="PLN_30.06." localSheetId="16">#REF!</definedName>
    <definedName name="PLN_30.06." localSheetId="30">#REF!</definedName>
    <definedName name="PLN_30.06." localSheetId="31">#REF!</definedName>
    <definedName name="PLN_30.06." localSheetId="29">#REF!</definedName>
    <definedName name="PLN_30.06." localSheetId="53">#REF!</definedName>
    <definedName name="PLN_30.06." localSheetId="7">#REF!</definedName>
    <definedName name="PLN_30.06." localSheetId="8">#REF!</definedName>
    <definedName name="PLN_30.06." localSheetId="6">#REF!</definedName>
    <definedName name="PLN_30.06." localSheetId="9">#REF!</definedName>
    <definedName name="PLN_30.06.">#REF!</definedName>
    <definedName name="PLN_30.09." localSheetId="39">#REF!</definedName>
    <definedName name="PLN_30.09." localSheetId="18">#REF!</definedName>
    <definedName name="PLN_30.09." localSheetId="12">#REF!</definedName>
    <definedName name="PLN_30.09." localSheetId="33">#REF!</definedName>
    <definedName name="PLN_30.09." localSheetId="32">#REF!</definedName>
    <definedName name="PLN_30.09." localSheetId="52">#REF!</definedName>
    <definedName name="PLN_30.09." localSheetId="55">#REF!</definedName>
    <definedName name="PLN_30.09." localSheetId="4">#REF!</definedName>
    <definedName name="PLN_30.09." localSheetId="16">#REF!</definedName>
    <definedName name="PLN_30.09." localSheetId="30">#REF!</definedName>
    <definedName name="PLN_30.09." localSheetId="31">#REF!</definedName>
    <definedName name="PLN_30.09." localSheetId="29">#REF!</definedName>
    <definedName name="PLN_30.09." localSheetId="53">#REF!</definedName>
    <definedName name="PLN_30.09." localSheetId="7">#REF!</definedName>
    <definedName name="PLN_30.09." localSheetId="8">#REF!</definedName>
    <definedName name="PLN_30.09." localSheetId="6">#REF!</definedName>
    <definedName name="PLN_30.09." localSheetId="9">#REF!</definedName>
    <definedName name="PLN_30.09.">#REF!</definedName>
    <definedName name="PLN_31.03." localSheetId="39">#REF!</definedName>
    <definedName name="PLN_31.03." localSheetId="18">#REF!</definedName>
    <definedName name="PLN_31.03." localSheetId="12">#REF!</definedName>
    <definedName name="PLN_31.03." localSheetId="33">#REF!</definedName>
    <definedName name="PLN_31.03." localSheetId="32">#REF!</definedName>
    <definedName name="PLN_31.03." localSheetId="52">#REF!</definedName>
    <definedName name="PLN_31.03." localSheetId="55">#REF!</definedName>
    <definedName name="PLN_31.03." localSheetId="4">#REF!</definedName>
    <definedName name="PLN_31.03." localSheetId="16">#REF!</definedName>
    <definedName name="PLN_31.03." localSheetId="30">#REF!</definedName>
    <definedName name="PLN_31.03." localSheetId="31">#REF!</definedName>
    <definedName name="PLN_31.03." localSheetId="29">#REF!</definedName>
    <definedName name="PLN_31.03." localSheetId="53">#REF!</definedName>
    <definedName name="PLN_31.03." localSheetId="7">#REF!</definedName>
    <definedName name="PLN_31.03." localSheetId="8">#REF!</definedName>
    <definedName name="PLN_31.03." localSheetId="6">#REF!</definedName>
    <definedName name="PLN_31.03." localSheetId="9">#REF!</definedName>
    <definedName name="PLN_31.03.">#REF!</definedName>
    <definedName name="PLN_4.kv." localSheetId="39">#REF!</definedName>
    <definedName name="PLN_4.kv." localSheetId="18">#REF!</definedName>
    <definedName name="PLN_4.kv." localSheetId="12">#REF!</definedName>
    <definedName name="PLN_4.kv." localSheetId="33">#REF!</definedName>
    <definedName name="PLN_4.kv." localSheetId="32">#REF!</definedName>
    <definedName name="PLN_4.kv." localSheetId="52">#REF!</definedName>
    <definedName name="PLN_4.kv." localSheetId="55">#REF!</definedName>
    <definedName name="PLN_4.kv." localSheetId="4">#REF!</definedName>
    <definedName name="PLN_4.kv." localSheetId="16">#REF!</definedName>
    <definedName name="PLN_4.kv." localSheetId="30">#REF!</definedName>
    <definedName name="PLN_4.kv." localSheetId="31">#REF!</definedName>
    <definedName name="PLN_4.kv." localSheetId="29">#REF!</definedName>
    <definedName name="PLN_4.kv." localSheetId="53">#REF!</definedName>
    <definedName name="PLN_4.kv." localSheetId="7">#REF!</definedName>
    <definedName name="PLN_4.kv." localSheetId="8">#REF!</definedName>
    <definedName name="PLN_4.kv." localSheetId="6">#REF!</definedName>
    <definedName name="PLN_4.kv." localSheetId="9">#REF!</definedName>
    <definedName name="PLN_4.kv.">#REF!</definedName>
    <definedName name="PLN_Primo" localSheetId="39">#REF!</definedName>
    <definedName name="PLN_Primo" localSheetId="18">#REF!</definedName>
    <definedName name="PLN_Primo" localSheetId="12">#REF!</definedName>
    <definedName name="PLN_Primo" localSheetId="33">#REF!</definedName>
    <definedName name="PLN_Primo" localSheetId="32">#REF!</definedName>
    <definedName name="PLN_Primo" localSheetId="52">#REF!</definedName>
    <definedName name="PLN_Primo" localSheetId="55">#REF!</definedName>
    <definedName name="PLN_Primo" localSheetId="4">#REF!</definedName>
    <definedName name="PLN_Primo" localSheetId="16">#REF!</definedName>
    <definedName name="PLN_Primo" localSheetId="30">#REF!</definedName>
    <definedName name="PLN_Primo" localSheetId="31">#REF!</definedName>
    <definedName name="PLN_Primo" localSheetId="29">#REF!</definedName>
    <definedName name="PLN_Primo" localSheetId="53">#REF!</definedName>
    <definedName name="PLN_Primo" localSheetId="7">#REF!</definedName>
    <definedName name="PLN_Primo" localSheetId="8">#REF!</definedName>
    <definedName name="PLN_Primo" localSheetId="6">#REF!</definedName>
    <definedName name="PLN_Primo" localSheetId="9">#REF!</definedName>
    <definedName name="PLN_Primo">#REF!</definedName>
    <definedName name="PLN_Ultimo" localSheetId="39">#REF!</definedName>
    <definedName name="PLN_Ultimo" localSheetId="18">#REF!</definedName>
    <definedName name="PLN_Ultimo" localSheetId="12">#REF!</definedName>
    <definedName name="PLN_Ultimo" localSheetId="33">#REF!</definedName>
    <definedName name="PLN_Ultimo" localSheetId="32">#REF!</definedName>
    <definedName name="PLN_Ultimo" localSheetId="52">#REF!</definedName>
    <definedName name="PLN_Ultimo" localSheetId="55">#REF!</definedName>
    <definedName name="PLN_Ultimo" localSheetId="4">#REF!</definedName>
    <definedName name="PLN_Ultimo" localSheetId="16">#REF!</definedName>
    <definedName name="PLN_Ultimo" localSheetId="30">#REF!</definedName>
    <definedName name="PLN_Ultimo" localSheetId="31">#REF!</definedName>
    <definedName name="PLN_Ultimo" localSheetId="29">#REF!</definedName>
    <definedName name="PLN_Ultimo" localSheetId="53">#REF!</definedName>
    <definedName name="PLN_Ultimo" localSheetId="7">#REF!</definedName>
    <definedName name="PLN_Ultimo" localSheetId="8">#REF!</definedName>
    <definedName name="PLN_Ultimo" localSheetId="6">#REF!</definedName>
    <definedName name="PLN_Ultimo" localSheetId="9">#REF!</definedName>
    <definedName name="PLN_Ultimo">#REF!</definedName>
    <definedName name="PlnLastYear" localSheetId="39">[32]Valutakurser!$E$9</definedName>
    <definedName name="PlnLastYear" localSheetId="33">[32]Valutakurser!$E$9</definedName>
    <definedName name="PlnLastYear" localSheetId="52">[32]Valutakurser!$E$9</definedName>
    <definedName name="PlnLastYear" localSheetId="55">[33]Valutakurser!$E$9</definedName>
    <definedName name="PlnLastYear" localSheetId="30">[32]Valutakurser!$E$9</definedName>
    <definedName name="PlnLastYear" localSheetId="31">[32]Valutakurser!$E$9</definedName>
    <definedName name="PlnLastYear" localSheetId="29">[32]Valutakurser!$E$9</definedName>
    <definedName name="PlnLastYear" localSheetId="53">[34]Valutakurser!$E$9</definedName>
    <definedName name="PlnLastYear" localSheetId="7">[35]Valutakurser!$E$9</definedName>
    <definedName name="PlnLastYear" localSheetId="8">[35]Valutakurser!$E$9</definedName>
    <definedName name="PlnLastYear" localSheetId="6">[35]Valutakurser!$E$9</definedName>
    <definedName name="PlnLastYear">[36]Valutakurser!$E$9</definedName>
    <definedName name="Plot" localSheetId="39">OFFSET([17]Chart!$AB$11,1,0,COUNTA([17]Chart!$AB$11:$AB$38)-1,1)</definedName>
    <definedName name="Plot" localSheetId="33">OFFSET([18]Chart!$AB$11,1,0,COUNTA([18]Chart!$AB$11:$AB$38)-1,1)</definedName>
    <definedName name="Plot" localSheetId="52">OFFSET([17]Chart!$AB$11,1,0,COUNTA([17]Chart!$AB$11:$AB$38)-1,1)</definedName>
    <definedName name="Plot" localSheetId="55">OFFSET([19]Chart!$AB$11,1,0,COUNTA([19]Chart!$AB$11:$AB$38)-1,1)</definedName>
    <definedName name="Plot" localSheetId="30">OFFSET([18]Chart!$AB$11,1,0,COUNTA([18]Chart!$AB$11:$AB$38)-1,1)</definedName>
    <definedName name="Plot" localSheetId="31">OFFSET([18]Chart!$AB$11,1,0,COUNTA([18]Chart!$AB$11:$AB$38)-1,1)</definedName>
    <definedName name="Plot" localSheetId="29">OFFSET([18]Chart!$AB$11,1,0,COUNTA([18]Chart!$AB$11:$AB$38)-1,1)</definedName>
    <definedName name="Plot" localSheetId="53">OFFSET([18]Chart!$AB$11,1,0,COUNTA([18]Chart!$AB$11:$AB$38)-1,1)</definedName>
    <definedName name="Plot" localSheetId="7">OFFSET([20]Chart!$AB$11,1,0,COUNTA([20]Chart!$AB$11:$AB$38)-1,1)</definedName>
    <definedName name="Plot" localSheetId="8">OFFSET([20]Chart!$AB$11,1,0,COUNTA([20]Chart!$AB$11:$AB$38)-1,1)</definedName>
    <definedName name="Plot" localSheetId="6">OFFSET([20]Chart!$AB$11,1,0,COUNTA([20]Chart!$AB$11:$AB$38)-1,1)</definedName>
    <definedName name="Plot">OFFSET([21]Chart!$AB$11,1,0,COUNTA([21]Chart!$AB$11:$AB$38)-1,1)</definedName>
    <definedName name="_xlnm.Print_Area" localSheetId="39">' LTV  '!$A$1:$K$67</definedName>
    <definedName name="_xlnm.Print_Area" localSheetId="18">'A&amp;WM '!$A$1:$N$72</definedName>
    <definedName name="_xlnm.Print_Area" localSheetId="19">'A&amp;WM Total '!$A$1:$K$75</definedName>
    <definedName name="_xlnm.Print_Area" localSheetId="20">AM!$A$1:$I$73</definedName>
    <definedName name="_xlnm.Print_Area" localSheetId="25">AuM!$A$1:$K$76</definedName>
    <definedName name="_xlnm.Print_Area" localSheetId="47">'Bank '!$A$1:$J$72</definedName>
    <definedName name="_xlnm.Print_Area" localSheetId="48">'Bank2 '!$A$1:$G$66</definedName>
    <definedName name="_xlnm.Print_Area" localSheetId="49">'Bank3 '!$A$1:$J$72</definedName>
    <definedName name="_xlnm.Print_Area" localSheetId="50">'Bank4 '!$A$1:$F$64</definedName>
    <definedName name="_xlnm.Print_Area" localSheetId="51">'Bank5 '!$A$1:$J$71</definedName>
    <definedName name="_xlnm.Print_Area" localSheetId="12">'BB  Start  '!$A$1:$N$105</definedName>
    <definedName name="_xlnm.Print_Area" localSheetId="14">'BB Spec '!$A$1:$K$76</definedName>
    <definedName name="_xlnm.Print_Area" localSheetId="13">'BB Total '!$A$1:$K$74</definedName>
    <definedName name="_xlnm.Print_Area" localSheetId="56">'Contacts and financial calendar'!$A$1:$G$86</definedName>
    <definedName name="_xlnm.Print_Area" localSheetId="1">'Contents '!$A$1:$C$76</definedName>
    <definedName name="_xlnm.Print_Area" localSheetId="33">'Credit portfolio by BA Q1 '!$A$1:$H$70</definedName>
    <definedName name="_xlnm.Print_Area" localSheetId="32">'Credit portfolio by BA Q2'!$A$1:$H$71</definedName>
    <definedName name="_xlnm.Print_Area" localSheetId="0">'Factbook Q2 2021'!$A$1:$R$50</definedName>
    <definedName name="_xlnm.Print_Area" localSheetId="3">'Financials start'!$A$1:$M$67</definedName>
    <definedName name="_xlnm.Print_Area" localSheetId="52">'Funding  '!$A$1:$D$67</definedName>
    <definedName name="_xlnm.Print_Area" localSheetId="26">GF!$A$1:$I$52</definedName>
    <definedName name="_xlnm.Print_Area" localSheetId="27">'Group Functions '!$A$1:$K$72</definedName>
    <definedName name="_xlnm.Print_Area" localSheetId="35">'Impaired Loans 1'!$A$1:$I$107</definedName>
    <definedName name="_xlnm.Print_Area" localSheetId="36">'Impaired Loans 2'!$A$1:$J$67</definedName>
    <definedName name="_xlnm.Print_Area" localSheetId="55">'Info - Macroeconomic data   '!$A$1:$I$244</definedName>
    <definedName name="_xlnm.Print_Area" localSheetId="45">'IRB  '!$A$1:$G$72</definedName>
    <definedName name="_xlnm.Print_Area" localSheetId="4">'Key financial figures      '!$A$1:$AZ$66</definedName>
    <definedName name="_xlnm.Print_Area" localSheetId="5">'Key Financial Figures 2 '!$A$1:$S$79</definedName>
    <definedName name="_xlnm.Print_Area" localSheetId="17">'LC&amp;I Total'!$A$1:$L$81</definedName>
    <definedName name="_xlnm.Print_Area" localSheetId="16">LCI!$A$1:$N$69</definedName>
    <definedName name="_xlnm.Print_Area" localSheetId="30">'Lending by country and industry'!$A$1:$H$129</definedName>
    <definedName name="_xlnm.Print_Area" localSheetId="31">'Lending by industry'!$A$1:$K$135</definedName>
    <definedName name="_xlnm.Print_Area" localSheetId="29">'Lending by segment '!$A$1:$H$64</definedName>
    <definedName name="_xlnm.Print_Area" localSheetId="23">'Life &amp; Pension - 1 '!$A$1:$J$78</definedName>
    <definedName name="_xlnm.Print_Area" localSheetId="24">'Life &amp; Pension - 2 '!$A$1:$I$73</definedName>
    <definedName name="_xlnm.Print_Area" localSheetId="53">'Liquidity '!$A$1:$BD$60</definedName>
    <definedName name="_xlnm.Print_Area" localSheetId="37">'Loans and Impairment'!$A$1:$M$388</definedName>
    <definedName name="_xlnm.Print_Area" localSheetId="54">'Macro start'!$A$1:$K$50</definedName>
    <definedName name="_xlnm.Print_Area" localSheetId="43">'Market risk '!$A$1:$G$73</definedName>
    <definedName name="_xlnm.Print_Area" localSheetId="7">'NCI, Expenses, Loan losses  '!$A$1:$W$89</definedName>
    <definedName name="_xlnm.Print_Area" localSheetId="8">'Net loan losses    '!$A$1:$P$61</definedName>
    <definedName name="_xlnm.Print_Area" localSheetId="6">'NII - bridge  '!$A$1:$K$69</definedName>
    <definedName name="_xlnm.Print_Area" localSheetId="15">'Nordea Finance'!$A$1:$J$76</definedName>
    <definedName name="_xlnm.Print_Area" localSheetId="2">'Nordea overview'!$A$1:$J$48</definedName>
    <definedName name="_xlnm.Print_Area" localSheetId="44">'Own funds '!$A$1:$J$68</definedName>
    <definedName name="_xlnm.Print_Area" localSheetId="40">'Own Funds &amp; Ratios '!$A$1:$J$74</definedName>
    <definedName name="_xlnm.Print_Area" localSheetId="22">'PB Spec'!$A$1:$K$74</definedName>
    <definedName name="_xlnm.Print_Area" localSheetId="9">PeB!$A$1:$N$71</definedName>
    <definedName name="_xlnm.Print_Area" localSheetId="11">'PeB Spec '!$A$1:$L$79</definedName>
    <definedName name="_xlnm.Print_Area" localSheetId="10">'PeB Total '!$A$1:$K$74</definedName>
    <definedName name="_xlnm.Print_Area" localSheetId="38">'Rating, Market risk'!$A$1:$M$72</definedName>
    <definedName name="_xlnm.Print_Area" localSheetId="46">'REA - legal '!$A$1:$J$71</definedName>
    <definedName name="_xlnm.Print_Area" localSheetId="41">'REA &amp; Risk weights '!$A$1:$K$68</definedName>
    <definedName name="_xlnm.Print_Area" localSheetId="42">'Requirement  '!$A$1:$G$76</definedName>
    <definedName name="_xlnm.Print_Area" localSheetId="28">'Risk, liquidity, capital st '!$A$1:$M$65</definedName>
    <definedName name="_xlnm.Print_Area" localSheetId="34">'Shipping offshore oil services'!$A$1:$R$73</definedName>
    <definedName name="_xlnm.Print_Area" localSheetId="21">'WM and A&amp;WM other'!$A$1:$I$77</definedName>
    <definedName name="Privatebanking" localSheetId="39">#REF!</definedName>
    <definedName name="Privatebanking" localSheetId="18">#REF!</definedName>
    <definedName name="Privatebanking" localSheetId="12">#REF!</definedName>
    <definedName name="Privatebanking" localSheetId="33">#REF!</definedName>
    <definedName name="Privatebanking" localSheetId="32">#REF!</definedName>
    <definedName name="Privatebanking" localSheetId="52">#REF!</definedName>
    <definedName name="Privatebanking" localSheetId="55">#REF!</definedName>
    <definedName name="Privatebanking" localSheetId="4">#REF!</definedName>
    <definedName name="Privatebanking" localSheetId="16">#REF!</definedName>
    <definedName name="Privatebanking" localSheetId="30">#REF!</definedName>
    <definedName name="Privatebanking" localSheetId="31">#REF!</definedName>
    <definedName name="Privatebanking" localSheetId="29">#REF!</definedName>
    <definedName name="Privatebanking" localSheetId="53">#REF!</definedName>
    <definedName name="Privatebanking" localSheetId="7">#REF!</definedName>
    <definedName name="Privatebanking" localSheetId="8">#REF!</definedName>
    <definedName name="Privatebanking" localSheetId="6">#REF!</definedName>
    <definedName name="Privatebanking" localSheetId="9">#REF!</definedName>
    <definedName name="Privatebanking">#REF!</definedName>
    <definedName name="prob.loans" localSheetId="39">#REF!</definedName>
    <definedName name="prob.loans" localSheetId="18">#REF!</definedName>
    <definedName name="prob.loans" localSheetId="12">#REF!</definedName>
    <definedName name="prob.loans" localSheetId="33">#REF!</definedName>
    <definedName name="prob.loans" localSheetId="32">#REF!</definedName>
    <definedName name="prob.loans" localSheetId="52">#REF!</definedName>
    <definedName name="prob.loans" localSheetId="55">#REF!</definedName>
    <definedName name="prob.loans" localSheetId="4">#REF!</definedName>
    <definedName name="prob.loans" localSheetId="16">#REF!</definedName>
    <definedName name="prob.loans" localSheetId="30">#REF!</definedName>
    <definedName name="prob.loans" localSheetId="31">#REF!</definedName>
    <definedName name="prob.loans" localSheetId="29">#REF!</definedName>
    <definedName name="prob.loans" localSheetId="53">#REF!</definedName>
    <definedName name="prob.loans" localSheetId="7">#REF!</definedName>
    <definedName name="prob.loans" localSheetId="8">#REF!</definedName>
    <definedName name="prob.loans" localSheetId="6">#REF!</definedName>
    <definedName name="prob.loans" localSheetId="9">#REF!</definedName>
    <definedName name="prob.loans">#REF!</definedName>
    <definedName name="prod" localSheetId="39">#REF!</definedName>
    <definedName name="prod" localSheetId="18">#REF!</definedName>
    <definedName name="prod" localSheetId="12">#REF!</definedName>
    <definedName name="prod" localSheetId="33">#REF!</definedName>
    <definedName name="prod" localSheetId="32">#REF!</definedName>
    <definedName name="prod" localSheetId="52">#REF!</definedName>
    <definedName name="prod" localSheetId="55">#REF!</definedName>
    <definedName name="prod" localSheetId="4">#REF!</definedName>
    <definedName name="prod" localSheetId="16">#REF!</definedName>
    <definedName name="prod" localSheetId="30">#REF!</definedName>
    <definedName name="prod" localSheetId="31">#REF!</definedName>
    <definedName name="prod" localSheetId="29">#REF!</definedName>
    <definedName name="prod" localSheetId="53">#REF!</definedName>
    <definedName name="prod" localSheetId="7">#REF!</definedName>
    <definedName name="prod" localSheetId="8">#REF!</definedName>
    <definedName name="prod" localSheetId="6">#REF!</definedName>
    <definedName name="prod" localSheetId="9">#REF!</definedName>
    <definedName name="prod">#REF!</definedName>
    <definedName name="prod_group" localSheetId="39">#REF!</definedName>
    <definedName name="prod_group" localSheetId="18">#REF!</definedName>
    <definedName name="prod_group" localSheetId="12">#REF!</definedName>
    <definedName name="prod_group" localSheetId="33">#REF!</definedName>
    <definedName name="prod_group" localSheetId="32">#REF!</definedName>
    <definedName name="prod_group" localSheetId="52">#REF!</definedName>
    <definedName name="prod_group" localSheetId="55">#REF!</definedName>
    <definedName name="prod_group" localSheetId="4">#REF!</definedName>
    <definedName name="prod_group" localSheetId="16">#REF!</definedName>
    <definedName name="prod_group" localSheetId="30">#REF!</definedName>
    <definedName name="prod_group" localSheetId="31">#REF!</definedName>
    <definedName name="prod_group" localSheetId="29">#REF!</definedName>
    <definedName name="prod_group" localSheetId="53">#REF!</definedName>
    <definedName name="prod_group" localSheetId="7">#REF!</definedName>
    <definedName name="prod_group" localSheetId="8">#REF!</definedName>
    <definedName name="prod_group" localSheetId="6">#REF!</definedName>
    <definedName name="prod_group" localSheetId="9">#REF!</definedName>
    <definedName name="prod_group">#REF!</definedName>
    <definedName name="Property" localSheetId="39">#REF!</definedName>
    <definedName name="Property" localSheetId="18">#REF!</definedName>
    <definedName name="Property" localSheetId="12">#REF!</definedName>
    <definedName name="Property" localSheetId="33">#REF!</definedName>
    <definedName name="Property" localSheetId="32">#REF!</definedName>
    <definedName name="Property" localSheetId="52">#REF!</definedName>
    <definedName name="Property" localSheetId="55">#REF!</definedName>
    <definedName name="Property" localSheetId="4">#REF!</definedName>
    <definedName name="Property" localSheetId="16">#REF!</definedName>
    <definedName name="Property" localSheetId="30">#REF!</definedName>
    <definedName name="Property" localSheetId="31">#REF!</definedName>
    <definedName name="Property" localSheetId="29">#REF!</definedName>
    <definedName name="Property" localSheetId="53">#REF!</definedName>
    <definedName name="Property" localSheetId="7">#REF!</definedName>
    <definedName name="Property" localSheetId="8">#REF!</definedName>
    <definedName name="Property" localSheetId="6">#REF!</definedName>
    <definedName name="Property" localSheetId="9">#REF!</definedName>
    <definedName name="Property">#REF!</definedName>
    <definedName name="q" localSheetId="39" hidden="1">{"5 * utfall + budget",#N/A,FALSE,"T-0298";"5 * bolag",#N/A,FALSE,"T-0298";"Unibank, utfall alla",#N/A,FALSE,"T-0298";#N/A,#N/A,FALSE,"Koncernskulder";#N/A,#N/A,FALSE,"Koncernfakturering"}</definedName>
    <definedName name="q" localSheetId="18" hidden="1">{"5 * utfall + budget",#N/A,FALSE,"T-0298";"5 * bolag",#N/A,FALSE,"T-0298";"Unibank, utfall alla",#N/A,FALSE,"T-0298";#N/A,#N/A,FALSE,"Koncernskulder";#N/A,#N/A,FALSE,"Koncernfakturering"}</definedName>
    <definedName name="q" localSheetId="12" hidden="1">{"5 * utfall + budget",#N/A,FALSE,"T-0298";"5 * bolag",#N/A,FALSE,"T-0298";"Unibank, utfall alla",#N/A,FALSE,"T-0298";#N/A,#N/A,FALSE,"Koncernskulder";#N/A,#N/A,FALSE,"Koncernfakturering"}</definedName>
    <definedName name="q" localSheetId="1" hidden="1">{"5 * utfall + budget",#N/A,FALSE,"T-0298";"5 * bolag",#N/A,FALSE,"T-0298";"Unibank, utfall alla",#N/A,FALSE,"T-0298";#N/A,#N/A,FALSE,"Koncernskulder";#N/A,#N/A,FALSE,"Koncernfakturering"}</definedName>
    <definedName name="q" localSheetId="33" hidden="1">{"5 * utfall + budget",#N/A,FALSE,"T-0298";"5 * bolag",#N/A,FALSE,"T-0298";"Unibank, utfall alla",#N/A,FALSE,"T-0298";#N/A,#N/A,FALSE,"Koncernskulder";#N/A,#N/A,FALSE,"Koncernfakturering"}</definedName>
    <definedName name="q" localSheetId="32" hidden="1">{"5 * utfall + budget",#N/A,FALSE,"T-0298";"5 * bolag",#N/A,FALSE,"T-0298";"Unibank, utfall alla",#N/A,FALSE,"T-0298";#N/A,#N/A,FALSE,"Koncernskulder";#N/A,#N/A,FALSE,"Koncernfakturering"}</definedName>
    <definedName name="q" localSheetId="52" hidden="1">{"5 * utfall + budget",#N/A,FALSE,"T-0298";"5 * bolag",#N/A,FALSE,"T-0298";"Unibank, utfall alla",#N/A,FALSE,"T-0298";#N/A,#N/A,FALSE,"Koncernskulder";#N/A,#N/A,FALSE,"Koncernfakturering"}</definedName>
    <definedName name="q" localSheetId="55" hidden="1">{"5 * utfall + budget",#N/A,FALSE,"T-0298";"5 * bolag",#N/A,FALSE,"T-0298";"Unibank, utfall alla",#N/A,FALSE,"T-0298";#N/A,#N/A,FALSE,"Koncernskulder";#N/A,#N/A,FALSE,"Koncernfakturering"}</definedName>
    <definedName name="q" localSheetId="4" hidden="1">{"5 * utfall + budget",#N/A,FALSE,"T-0298";"5 * bolag",#N/A,FALSE,"T-0298";"Unibank, utfall alla",#N/A,FALSE,"T-0298";#N/A,#N/A,FALSE,"Koncernskulder";#N/A,#N/A,FALSE,"Koncernfakturering"}</definedName>
    <definedName name="q" localSheetId="16" hidden="1">{"5 * utfall + budget",#N/A,FALSE,"T-0298";"5 * bolag",#N/A,FALSE,"T-0298";"Unibank, utfall alla",#N/A,FALSE,"T-0298";#N/A,#N/A,FALSE,"Koncernskulder";#N/A,#N/A,FALSE,"Koncernfakturering"}</definedName>
    <definedName name="q" localSheetId="30" hidden="1">{"5 * utfall + budget",#N/A,FALSE,"T-0298";"5 * bolag",#N/A,FALSE,"T-0298";"Unibank, utfall alla",#N/A,FALSE,"T-0298";#N/A,#N/A,FALSE,"Koncernskulder";#N/A,#N/A,FALSE,"Koncernfakturering"}</definedName>
    <definedName name="q" localSheetId="31" hidden="1">{"5 * utfall + budget",#N/A,FALSE,"T-0298";"5 * bolag",#N/A,FALSE,"T-0298";"Unibank, utfall alla",#N/A,FALSE,"T-0298";#N/A,#N/A,FALSE,"Koncernskulder";#N/A,#N/A,FALSE,"Koncernfakturering"}</definedName>
    <definedName name="q" localSheetId="29" hidden="1">{"5 * utfall + budget",#N/A,FALSE,"T-0298";"5 * bolag",#N/A,FALSE,"T-0298";"Unibank, utfall alla",#N/A,FALSE,"T-0298";#N/A,#N/A,FALSE,"Koncernskulder";#N/A,#N/A,FALSE,"Koncernfakturering"}</definedName>
    <definedName name="q" localSheetId="53" hidden="1">{"5 * utfall + budget",#N/A,FALSE,"T-0298";"5 * bolag",#N/A,FALSE,"T-0298";"Unibank, utfall alla",#N/A,FALSE,"T-0298";#N/A,#N/A,FALSE,"Koncernskulder";#N/A,#N/A,FALSE,"Koncernfakturering"}</definedName>
    <definedName name="q" localSheetId="7" hidden="1">{"5 * utfall + budget",#N/A,FALSE,"T-0298";"5 * bolag",#N/A,FALSE,"T-0298";"Unibank, utfall alla",#N/A,FALSE,"T-0298";#N/A,#N/A,FALSE,"Koncernskulder";#N/A,#N/A,FALSE,"Koncernfakturering"}</definedName>
    <definedName name="q" localSheetId="8"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40" hidden="1">{"5 * utfall + budget",#N/A,FALSE,"T-0298";"5 * bolag",#N/A,FALSE,"T-0298";"Unibank, utfall alla",#N/A,FALSE,"T-0298";#N/A,#N/A,FALSE,"Koncernskulder";#N/A,#N/A,FALSE,"Koncernfakturering"}</definedName>
    <definedName name="q" localSheetId="9" hidden="1">{"5 * utfall + budget",#N/A,FALSE,"T-0298";"5 * bolag",#N/A,FALSE,"T-0298";"Unibank, utfall alla",#N/A,FALSE,"T-0298";#N/A,#N/A,FALSE,"Koncernskulder";#N/A,#N/A,FALSE,"Koncernfakturering"}</definedName>
    <definedName name="q" localSheetId="38"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39" hidden="1">{"5 * utfall + budget",#N/A,FALSE,"T-0298";"5 * bolag",#N/A,FALSE,"T-0298";"Unibank, utfall alla",#N/A,FALSE,"T-0298";#N/A,#N/A,FALSE,"Koncernskulder";#N/A,#N/A,FALSE,"Koncernfakturering"}</definedName>
    <definedName name="qe" localSheetId="18" hidden="1">{"5 * utfall + budget",#N/A,FALSE,"T-0298";"5 * bolag",#N/A,FALSE,"T-0298";"Unibank, utfall alla",#N/A,FALSE,"T-0298";#N/A,#N/A,FALSE,"Koncernskulder";#N/A,#N/A,FALSE,"Koncernfakturering"}</definedName>
    <definedName name="qe" localSheetId="12" hidden="1">{"5 * utfall + budget",#N/A,FALSE,"T-0298";"5 * bolag",#N/A,FALSE,"T-0298";"Unibank, utfall alla",#N/A,FALSE,"T-0298";#N/A,#N/A,FALSE,"Koncernskulder";#N/A,#N/A,FALSE,"Koncernfakturering"}</definedName>
    <definedName name="qe" localSheetId="1" hidden="1">{"5 * utfall + budget",#N/A,FALSE,"T-0298";"5 * bolag",#N/A,FALSE,"T-0298";"Unibank, utfall alla",#N/A,FALSE,"T-0298";#N/A,#N/A,FALSE,"Koncernskulder";#N/A,#N/A,FALSE,"Koncernfakturering"}</definedName>
    <definedName name="qe" localSheetId="33" hidden="1">{"5 * utfall + budget",#N/A,FALSE,"T-0298";"5 * bolag",#N/A,FALSE,"T-0298";"Unibank, utfall alla",#N/A,FALSE,"T-0298";#N/A,#N/A,FALSE,"Koncernskulder";#N/A,#N/A,FALSE,"Koncernfakturering"}</definedName>
    <definedName name="qe" localSheetId="32" hidden="1">{"5 * utfall + budget",#N/A,FALSE,"T-0298";"5 * bolag",#N/A,FALSE,"T-0298";"Unibank, utfall alla",#N/A,FALSE,"T-0298";#N/A,#N/A,FALSE,"Koncernskulder";#N/A,#N/A,FALSE,"Koncernfakturering"}</definedName>
    <definedName name="qe" localSheetId="52" hidden="1">{"5 * utfall + budget",#N/A,FALSE,"T-0298";"5 * bolag",#N/A,FALSE,"T-0298";"Unibank, utfall alla",#N/A,FALSE,"T-0298";#N/A,#N/A,FALSE,"Koncernskulder";#N/A,#N/A,FALSE,"Koncernfakturering"}</definedName>
    <definedName name="qe" localSheetId="55" hidden="1">{"5 * utfall + budget",#N/A,FALSE,"T-0298";"5 * bolag",#N/A,FALSE,"T-0298";"Unibank, utfall alla",#N/A,FALSE,"T-0298";#N/A,#N/A,FALSE,"Koncernskulder";#N/A,#N/A,FALSE,"Koncernfakturering"}</definedName>
    <definedName name="qe" localSheetId="4" hidden="1">{"5 * utfall + budget",#N/A,FALSE,"T-0298";"5 * bolag",#N/A,FALSE,"T-0298";"Unibank, utfall alla",#N/A,FALSE,"T-0298";#N/A,#N/A,FALSE,"Koncernskulder";#N/A,#N/A,FALSE,"Koncernfakturering"}</definedName>
    <definedName name="qe" localSheetId="16" hidden="1">{"5 * utfall + budget",#N/A,FALSE,"T-0298";"5 * bolag",#N/A,FALSE,"T-0298";"Unibank, utfall alla",#N/A,FALSE,"T-0298";#N/A,#N/A,FALSE,"Koncernskulder";#N/A,#N/A,FALSE,"Koncernfakturering"}</definedName>
    <definedName name="qe" localSheetId="30" hidden="1">{"5 * utfall + budget",#N/A,FALSE,"T-0298";"5 * bolag",#N/A,FALSE,"T-0298";"Unibank, utfall alla",#N/A,FALSE,"T-0298";#N/A,#N/A,FALSE,"Koncernskulder";#N/A,#N/A,FALSE,"Koncernfakturering"}</definedName>
    <definedName name="qe" localSheetId="31" hidden="1">{"5 * utfall + budget",#N/A,FALSE,"T-0298";"5 * bolag",#N/A,FALSE,"T-0298";"Unibank, utfall alla",#N/A,FALSE,"T-0298";#N/A,#N/A,FALSE,"Koncernskulder";#N/A,#N/A,FALSE,"Koncernfakturering"}</definedName>
    <definedName name="qe" localSheetId="29" hidden="1">{"5 * utfall + budget",#N/A,FALSE,"T-0298";"5 * bolag",#N/A,FALSE,"T-0298";"Unibank, utfall alla",#N/A,FALSE,"T-0298";#N/A,#N/A,FALSE,"Koncernskulder";#N/A,#N/A,FALSE,"Koncernfakturering"}</definedName>
    <definedName name="qe" localSheetId="53" hidden="1">{"5 * utfall + budget",#N/A,FALSE,"T-0298";"5 * bolag",#N/A,FALSE,"T-0298";"Unibank, utfall alla",#N/A,FALSE,"T-0298";#N/A,#N/A,FALSE,"Koncernskulder";#N/A,#N/A,FALSE,"Koncernfakturering"}</definedName>
    <definedName name="qe" localSheetId="7" hidden="1">{"5 * utfall + budget",#N/A,FALSE,"T-0298";"5 * bolag",#N/A,FALSE,"T-0298";"Unibank, utfall alla",#N/A,FALSE,"T-0298";#N/A,#N/A,FALSE,"Koncernskulder";#N/A,#N/A,FALSE,"Koncernfakturering"}</definedName>
    <definedName name="qe" localSheetId="8" hidden="1">{"5 * utfall + budget",#N/A,FALSE,"T-0298";"5 * bolag",#N/A,FALSE,"T-0298";"Unibank, utfall alla",#N/A,FALSE,"T-0298";#N/A,#N/A,FALSE,"Koncernskulder";#N/A,#N/A,FALSE,"Koncernfakturering"}</definedName>
    <definedName name="qe" localSheetId="6" hidden="1">{"5 * utfall + budget",#N/A,FALSE,"T-0298";"5 * bolag",#N/A,FALSE,"T-0298";"Unibank, utfall alla",#N/A,FALSE,"T-0298";#N/A,#N/A,FALSE,"Koncernskulder";#N/A,#N/A,FALSE,"Koncernfakturering"}</definedName>
    <definedName name="qe" localSheetId="40" hidden="1">{"5 * utfall + budget",#N/A,FALSE,"T-0298";"5 * bolag",#N/A,FALSE,"T-0298";"Unibank, utfall alla",#N/A,FALSE,"T-0298";#N/A,#N/A,FALSE,"Koncernskulder";#N/A,#N/A,FALSE,"Koncernfakturering"}</definedName>
    <definedName name="qe" localSheetId="9" hidden="1">{"5 * utfall + budget",#N/A,FALSE,"T-0298";"5 * bolag",#N/A,FALSE,"T-0298";"Unibank, utfall alla",#N/A,FALSE,"T-0298";#N/A,#N/A,FALSE,"Koncernskulder";#N/A,#N/A,FALSE,"Koncernfakturering"}</definedName>
    <definedName name="qe" localSheetId="38"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rterly" localSheetId="39">#REF!</definedName>
    <definedName name="Quarterly" localSheetId="18">#REF!</definedName>
    <definedName name="Quarterly" localSheetId="12">#REF!</definedName>
    <definedName name="Quarterly" localSheetId="33">#REF!</definedName>
    <definedName name="Quarterly" localSheetId="32">#REF!</definedName>
    <definedName name="Quarterly" localSheetId="52">#REF!</definedName>
    <definedName name="Quarterly" localSheetId="55">#REF!</definedName>
    <definedName name="Quarterly" localSheetId="4">#REF!</definedName>
    <definedName name="Quarterly" localSheetId="16">#REF!</definedName>
    <definedName name="Quarterly" localSheetId="30">#REF!</definedName>
    <definedName name="Quarterly" localSheetId="31">#REF!</definedName>
    <definedName name="Quarterly" localSheetId="29">#REF!</definedName>
    <definedName name="Quarterly" localSheetId="53">#REF!</definedName>
    <definedName name="Quarterly" localSheetId="7">#REF!</definedName>
    <definedName name="Quarterly" localSheetId="8">#REF!</definedName>
    <definedName name="Quarterly" localSheetId="6">#REF!</definedName>
    <definedName name="Quarterly" localSheetId="9">#REF!</definedName>
    <definedName name="Quarterly">#REF!</definedName>
    <definedName name="Rapport" localSheetId="39">#REF!</definedName>
    <definedName name="Rapport" localSheetId="18">#REF!</definedName>
    <definedName name="Rapport" localSheetId="12">#REF!</definedName>
    <definedName name="Rapport" localSheetId="33">#REF!</definedName>
    <definedName name="Rapport" localSheetId="32">#REF!</definedName>
    <definedName name="Rapport" localSheetId="52">#REF!</definedName>
    <definedName name="Rapport" localSheetId="55">#REF!</definedName>
    <definedName name="Rapport" localSheetId="4">#REF!</definedName>
    <definedName name="Rapport" localSheetId="16">#REF!</definedName>
    <definedName name="Rapport" localSheetId="30">#REF!</definedName>
    <definedName name="Rapport" localSheetId="31">#REF!</definedName>
    <definedName name="Rapport" localSheetId="29">#REF!</definedName>
    <definedName name="Rapport" localSheetId="53">#REF!</definedName>
    <definedName name="Rapport" localSheetId="7">#REF!</definedName>
    <definedName name="Rapport" localSheetId="8">#REF!</definedName>
    <definedName name="Rapport" localSheetId="6">#REF!</definedName>
    <definedName name="Rapport" localSheetId="9">#REF!</definedName>
    <definedName name="Rapport">#REF!</definedName>
    <definedName name="Ratios" localSheetId="39">#REF!</definedName>
    <definedName name="Ratios" localSheetId="18">#REF!</definedName>
    <definedName name="Ratios" localSheetId="12">#REF!</definedName>
    <definedName name="Ratios" localSheetId="33">#REF!</definedName>
    <definedName name="Ratios" localSheetId="32">#REF!</definedName>
    <definedName name="Ratios" localSheetId="52">#REF!</definedName>
    <definedName name="Ratios" localSheetId="55">#REF!</definedName>
    <definedName name="Ratios" localSheetId="4">#REF!</definedName>
    <definedName name="Ratios" localSheetId="16">#REF!</definedName>
    <definedName name="Ratios" localSheetId="30">#REF!</definedName>
    <definedName name="Ratios" localSheetId="31">#REF!</definedName>
    <definedName name="Ratios" localSheetId="29">#REF!</definedName>
    <definedName name="Ratios" localSheetId="53">#REF!</definedName>
    <definedName name="Ratios" localSheetId="7">#REF!</definedName>
    <definedName name="Ratios" localSheetId="8">#REF!</definedName>
    <definedName name="Ratios" localSheetId="6">#REF!</definedName>
    <definedName name="Ratios" localSheetId="9">#REF!</definedName>
    <definedName name="Ratios">#REF!</definedName>
    <definedName name="RBother" localSheetId="39">#REF!</definedName>
    <definedName name="RBother" localSheetId="18">#REF!</definedName>
    <definedName name="RBother" localSheetId="12">#REF!</definedName>
    <definedName name="RBother" localSheetId="33">#REF!</definedName>
    <definedName name="RBother" localSheetId="32">#REF!</definedName>
    <definedName name="RBother" localSheetId="52">#REF!</definedName>
    <definedName name="RBother" localSheetId="55">#REF!</definedName>
    <definedName name="RBother" localSheetId="4">#REF!</definedName>
    <definedName name="RBother" localSheetId="16">#REF!</definedName>
    <definedName name="RBother" localSheetId="30">#REF!</definedName>
    <definedName name="RBother" localSheetId="31">#REF!</definedName>
    <definedName name="RBother" localSheetId="29">#REF!</definedName>
    <definedName name="RBother" localSheetId="53">#REF!</definedName>
    <definedName name="RBother" localSheetId="7">#REF!</definedName>
    <definedName name="RBother" localSheetId="8">#REF!</definedName>
    <definedName name="RBother" localSheetId="6">#REF!</definedName>
    <definedName name="RBother" localSheetId="9">#REF!</definedName>
    <definedName name="RBother">#REF!</definedName>
    <definedName name="RBother2" localSheetId="39">#REF!</definedName>
    <definedName name="RBother2" localSheetId="18">#REF!</definedName>
    <definedName name="RBother2" localSheetId="12">#REF!</definedName>
    <definedName name="RBother2" localSheetId="33">#REF!</definedName>
    <definedName name="RBother2" localSheetId="32">#REF!</definedName>
    <definedName name="RBother2" localSheetId="52">#REF!</definedName>
    <definedName name="RBother2" localSheetId="55">#REF!</definedName>
    <definedName name="RBother2" localSheetId="4">#REF!</definedName>
    <definedName name="RBother2" localSheetId="16">#REF!</definedName>
    <definedName name="RBother2" localSheetId="30">#REF!</definedName>
    <definedName name="RBother2" localSheetId="31">#REF!</definedName>
    <definedName name="RBother2" localSheetId="29">#REF!</definedName>
    <definedName name="RBother2" localSheetId="53">#REF!</definedName>
    <definedName name="RBother2" localSheetId="7">#REF!</definedName>
    <definedName name="RBother2" localSheetId="8">#REF!</definedName>
    <definedName name="RBother2" localSheetId="6">#REF!</definedName>
    <definedName name="RBother2" localSheetId="9">#REF!</definedName>
    <definedName name="RBother2">#REF!</definedName>
    <definedName name="reconciliation" localSheetId="39">#REF!</definedName>
    <definedName name="reconciliation" localSheetId="18">#REF!</definedName>
    <definedName name="reconciliation" localSheetId="12">#REF!</definedName>
    <definedName name="reconciliation" localSheetId="33">#REF!</definedName>
    <definedName name="reconciliation" localSheetId="32">#REF!</definedName>
    <definedName name="reconciliation" localSheetId="52">#REF!</definedName>
    <definedName name="reconciliation" localSheetId="55">#REF!</definedName>
    <definedName name="reconciliation" localSheetId="4">#REF!</definedName>
    <definedName name="reconciliation" localSheetId="16">#REF!</definedName>
    <definedName name="reconciliation" localSheetId="30">#REF!</definedName>
    <definedName name="reconciliation" localSheetId="31">#REF!</definedName>
    <definedName name="reconciliation" localSheetId="29">#REF!</definedName>
    <definedName name="reconciliation" localSheetId="53">#REF!</definedName>
    <definedName name="reconciliation" localSheetId="7">#REF!</definedName>
    <definedName name="reconciliation" localSheetId="8">#REF!</definedName>
    <definedName name="reconciliation" localSheetId="6">#REF!</definedName>
    <definedName name="reconciliation" localSheetId="9">#REF!</definedName>
    <definedName name="reconciliation">#REF!</definedName>
    <definedName name="Region" localSheetId="39">OFFSET([17]Chart!$X$11,1,0,COUNTA([17]Chart!$X$11:$X$38)-1,1)</definedName>
    <definedName name="Region" localSheetId="33">OFFSET([18]Chart!$X$11,1,0,COUNTA([18]Chart!$X$11:$X$38)-1,1)</definedName>
    <definedName name="Region" localSheetId="52">OFFSET([17]Chart!$X$11,1,0,COUNTA([17]Chart!$X$11:$X$38)-1,1)</definedName>
    <definedName name="Region" localSheetId="55">OFFSET([19]Chart!$X$11,1,0,COUNTA([19]Chart!$X$11:$X$38)-1,1)</definedName>
    <definedName name="Region" localSheetId="30">OFFSET([18]Chart!$X$11,1,0,COUNTA([18]Chart!$X$11:$X$38)-1,1)</definedName>
    <definedName name="Region" localSheetId="31">OFFSET([18]Chart!$X$11,1,0,COUNTA([18]Chart!$X$11:$X$38)-1,1)</definedName>
    <definedName name="Region" localSheetId="29">OFFSET([18]Chart!$X$11,1,0,COUNTA([18]Chart!$X$11:$X$38)-1,1)</definedName>
    <definedName name="Region" localSheetId="53">OFFSET([18]Chart!$X$11,1,0,COUNTA([18]Chart!$X$11:$X$38)-1,1)</definedName>
    <definedName name="Region" localSheetId="7">OFFSET([20]Chart!$X$11,1,0,COUNTA([20]Chart!$X$11:$X$38)-1,1)</definedName>
    <definedName name="Region" localSheetId="8">OFFSET([20]Chart!$X$11,1,0,COUNTA([20]Chart!$X$11:$X$38)-1,1)</definedName>
    <definedName name="Region" localSheetId="6">OFFSET([20]Chart!$X$11,1,0,COUNTA([20]Chart!$X$11:$X$38)-1,1)</definedName>
    <definedName name="Region">OFFSET([21]Chart!$X$11,1,0,COUNTA([21]Chart!$X$11:$X$38)-1,1)</definedName>
    <definedName name="Regionlosses" localSheetId="39">OFFSET([17]Chart!$Y$11,1,0,COUNTA([17]Chart!$Y$11:$Y$38)-1,1)</definedName>
    <definedName name="Regionlosses" localSheetId="33">OFFSET([18]Chart!$Y$11,1,0,COUNTA([18]Chart!$Y$11:$Y$38)-1,1)</definedName>
    <definedName name="Regionlosses" localSheetId="52">OFFSET([17]Chart!$Y$11,1,0,COUNTA([17]Chart!$Y$11:$Y$38)-1,1)</definedName>
    <definedName name="Regionlosses" localSheetId="55">OFFSET([19]Chart!$Y$11,1,0,COUNTA([19]Chart!$Y$11:$Y$38)-1,1)</definedName>
    <definedName name="Regionlosses" localSheetId="30">OFFSET([18]Chart!$Y$11,1,0,COUNTA([18]Chart!$Y$11:$Y$38)-1,1)</definedName>
    <definedName name="Regionlosses" localSheetId="31">OFFSET([18]Chart!$Y$11,1,0,COUNTA([18]Chart!$Y$11:$Y$38)-1,1)</definedName>
    <definedName name="Regionlosses" localSheetId="29">OFFSET([18]Chart!$Y$11,1,0,COUNTA([18]Chart!$Y$11:$Y$38)-1,1)</definedName>
    <definedName name="Regionlosses" localSheetId="53">OFFSET([18]Chart!$Y$11,1,0,COUNTA([18]Chart!$Y$11:$Y$38)-1,1)</definedName>
    <definedName name="Regionlosses" localSheetId="7">OFFSET([20]Chart!$Y$11,1,0,COUNTA([20]Chart!$Y$11:$Y$38)-1,1)</definedName>
    <definedName name="Regionlosses" localSheetId="8">OFFSET([20]Chart!$Y$11,1,0,COUNTA([20]Chart!$Y$11:$Y$38)-1,1)</definedName>
    <definedName name="Regionlosses" localSheetId="6">OFFSET([20]Chart!$Y$11,1,0,COUNTA([20]Chart!$Y$11:$Y$38)-1,1)</definedName>
    <definedName name="Regionlosses">OFFSET([21]Chart!$Y$11,1,0,COUNTA([21]Chart!$Y$11:$Y$38)-1,1)</definedName>
    <definedName name="retail" localSheetId="39">#REF!</definedName>
    <definedName name="retail" localSheetId="18">#REF!</definedName>
    <definedName name="retail" localSheetId="12">#REF!</definedName>
    <definedName name="retail" localSheetId="33">#REF!</definedName>
    <definedName name="retail" localSheetId="32">#REF!</definedName>
    <definedName name="retail" localSheetId="52">#REF!</definedName>
    <definedName name="retail" localSheetId="55">#REF!</definedName>
    <definedName name="retail" localSheetId="4">#REF!</definedName>
    <definedName name="retail" localSheetId="16">#REF!</definedName>
    <definedName name="retail" localSheetId="30">#REF!</definedName>
    <definedName name="retail" localSheetId="31">#REF!</definedName>
    <definedName name="retail" localSheetId="29">#REF!</definedName>
    <definedName name="retail" localSheetId="53">#REF!</definedName>
    <definedName name="retail" localSheetId="7">#REF!</definedName>
    <definedName name="retail" localSheetId="8">#REF!</definedName>
    <definedName name="retail" localSheetId="6">#REF!</definedName>
    <definedName name="retail" localSheetId="9">#REF!</definedName>
    <definedName name="retail">#REF!</definedName>
    <definedName name="retail1" localSheetId="39">#REF!</definedName>
    <definedName name="retail1" localSheetId="18">#REF!</definedName>
    <definedName name="retail1" localSheetId="12">#REF!</definedName>
    <definedName name="retail1" localSheetId="33">#REF!</definedName>
    <definedName name="retail1" localSheetId="32">#REF!</definedName>
    <definedName name="retail1" localSheetId="52">#REF!</definedName>
    <definedName name="retail1" localSheetId="55">#REF!</definedName>
    <definedName name="retail1" localSheetId="4">#REF!</definedName>
    <definedName name="retail1" localSheetId="16">#REF!</definedName>
    <definedName name="retail1" localSheetId="30">#REF!</definedName>
    <definedName name="retail1" localSheetId="31">#REF!</definedName>
    <definedName name="retail1" localSheetId="29">#REF!</definedName>
    <definedName name="retail1" localSheetId="53">#REF!</definedName>
    <definedName name="retail1" localSheetId="7">#REF!</definedName>
    <definedName name="retail1" localSheetId="8">#REF!</definedName>
    <definedName name="retail1" localSheetId="6">#REF!</definedName>
    <definedName name="retail1" localSheetId="9">#REF!</definedName>
    <definedName name="retail1">#REF!</definedName>
    <definedName name="RetailKeyFig" localSheetId="39">#REF!</definedName>
    <definedName name="RetailKeyFig" localSheetId="18">#REF!</definedName>
    <definedName name="RetailKeyFig" localSheetId="12">#REF!</definedName>
    <definedName name="RetailKeyFig" localSheetId="33">#REF!</definedName>
    <definedName name="RetailKeyFig" localSheetId="32">#REF!</definedName>
    <definedName name="RetailKeyFig" localSheetId="52">#REF!</definedName>
    <definedName name="RetailKeyFig" localSheetId="55">#REF!</definedName>
    <definedName name="RetailKeyFig" localSheetId="4">#REF!</definedName>
    <definedName name="RetailKeyFig" localSheetId="16">#REF!</definedName>
    <definedName name="RetailKeyFig" localSheetId="30">#REF!</definedName>
    <definedName name="RetailKeyFig" localSheetId="31">#REF!</definedName>
    <definedName name="RetailKeyFig" localSheetId="29">#REF!</definedName>
    <definedName name="RetailKeyFig" localSheetId="53">#REF!</definedName>
    <definedName name="RetailKeyFig" localSheetId="7">#REF!</definedName>
    <definedName name="RetailKeyFig" localSheetId="8">#REF!</definedName>
    <definedName name="RetailKeyFig" localSheetId="6">#REF!</definedName>
    <definedName name="RetailKeyFig" localSheetId="9">#REF!</definedName>
    <definedName name="RetailKeyFig">#REF!</definedName>
    <definedName name="RetailOP" localSheetId="39">#REF!</definedName>
    <definedName name="RetailOP" localSheetId="18">#REF!</definedName>
    <definedName name="RetailOP" localSheetId="12">#REF!</definedName>
    <definedName name="RetailOP" localSheetId="33">#REF!</definedName>
    <definedName name="RetailOP" localSheetId="32">#REF!</definedName>
    <definedName name="RetailOP" localSheetId="52">#REF!</definedName>
    <definedName name="RetailOP" localSheetId="55">#REF!</definedName>
    <definedName name="RetailOP" localSheetId="4">#REF!</definedName>
    <definedName name="RetailOP" localSheetId="16">#REF!</definedName>
    <definedName name="RetailOP" localSheetId="30">#REF!</definedName>
    <definedName name="RetailOP" localSheetId="31">#REF!</definedName>
    <definedName name="RetailOP" localSheetId="29">#REF!</definedName>
    <definedName name="RetailOP" localSheetId="53">#REF!</definedName>
    <definedName name="RetailOP" localSheetId="7">#REF!</definedName>
    <definedName name="RetailOP" localSheetId="8">#REF!</definedName>
    <definedName name="RetailOP" localSheetId="6">#REF!</definedName>
    <definedName name="RetailOP" localSheetId="9">#REF!</definedName>
    <definedName name="RetailOP">#REF!</definedName>
    <definedName name="RetailVol" localSheetId="39">#REF!</definedName>
    <definedName name="RetailVol" localSheetId="18">#REF!</definedName>
    <definedName name="RetailVol" localSheetId="12">#REF!</definedName>
    <definedName name="RetailVol" localSheetId="33">#REF!</definedName>
    <definedName name="RetailVol" localSheetId="32">#REF!</definedName>
    <definedName name="RetailVol" localSheetId="52">#REF!</definedName>
    <definedName name="RetailVol" localSheetId="55">#REF!</definedName>
    <definedName name="RetailVol" localSheetId="4">#REF!</definedName>
    <definedName name="RetailVol" localSheetId="16">#REF!</definedName>
    <definedName name="RetailVol" localSheetId="30">#REF!</definedName>
    <definedName name="RetailVol" localSheetId="31">#REF!</definedName>
    <definedName name="RetailVol" localSheetId="29">#REF!</definedName>
    <definedName name="RetailVol" localSheetId="53">#REF!</definedName>
    <definedName name="RetailVol" localSheetId="7">#REF!</definedName>
    <definedName name="RetailVol" localSheetId="8">#REF!</definedName>
    <definedName name="RetailVol" localSheetId="6">#REF!</definedName>
    <definedName name="RetailVol" localSheetId="9">#REF!</definedName>
    <definedName name="RetailVol">#REF!</definedName>
    <definedName name="sam" localSheetId="39">#REF!</definedName>
    <definedName name="sam" localSheetId="18">#REF!</definedName>
    <definedName name="sam" localSheetId="12">#REF!</definedName>
    <definedName name="sam" localSheetId="33">#REF!</definedName>
    <definedName name="sam" localSheetId="32">#REF!</definedName>
    <definedName name="sam" localSheetId="52">#REF!</definedName>
    <definedName name="sam" localSheetId="55">#REF!</definedName>
    <definedName name="sam" localSheetId="4">#REF!</definedName>
    <definedName name="sam" localSheetId="16">#REF!</definedName>
    <definedName name="sam" localSheetId="30">#REF!</definedName>
    <definedName name="sam" localSheetId="31">#REF!</definedName>
    <definedName name="sam" localSheetId="29">#REF!</definedName>
    <definedName name="sam" localSheetId="53">#REF!</definedName>
    <definedName name="sam" localSheetId="7">#REF!</definedName>
    <definedName name="sam" localSheetId="8">#REF!</definedName>
    <definedName name="sam" localSheetId="6">#REF!</definedName>
    <definedName name="sam" localSheetId="9">#REF!</definedName>
    <definedName name="sam">#REF!</definedName>
    <definedName name="samlet" localSheetId="39">#REF!</definedName>
    <definedName name="samlet" localSheetId="18">#REF!</definedName>
    <definedName name="samlet" localSheetId="12">#REF!</definedName>
    <definedName name="samlet" localSheetId="33">#REF!</definedName>
    <definedName name="samlet" localSheetId="32">#REF!</definedName>
    <definedName name="samlet" localSheetId="52">#REF!</definedName>
    <definedName name="samlet" localSheetId="55">#REF!</definedName>
    <definedName name="samlet" localSheetId="4">#REF!</definedName>
    <definedName name="samlet" localSheetId="16">#REF!</definedName>
    <definedName name="samlet" localSheetId="30">#REF!</definedName>
    <definedName name="samlet" localSheetId="31">#REF!</definedName>
    <definedName name="samlet" localSheetId="29">#REF!</definedName>
    <definedName name="samlet" localSheetId="53">#REF!</definedName>
    <definedName name="samlet" localSheetId="7">#REF!</definedName>
    <definedName name="samlet" localSheetId="8">#REF!</definedName>
    <definedName name="samlet" localSheetId="6">#REF!</definedName>
    <definedName name="samlet" localSheetId="9">#REF!</definedName>
    <definedName name="samlet">#REF!</definedName>
    <definedName name="samlet2" localSheetId="39">#REF!</definedName>
    <definedName name="samlet2" localSheetId="18">#REF!</definedName>
    <definedName name="samlet2" localSheetId="12">#REF!</definedName>
    <definedName name="samlet2" localSheetId="33">#REF!</definedName>
    <definedName name="samlet2" localSheetId="32">#REF!</definedName>
    <definedName name="samlet2" localSheetId="52">#REF!</definedName>
    <definedName name="samlet2" localSheetId="55">#REF!</definedName>
    <definedName name="samlet2" localSheetId="4">#REF!</definedName>
    <definedName name="samlet2" localSheetId="16">#REF!</definedName>
    <definedName name="samlet2" localSheetId="30">#REF!</definedName>
    <definedName name="samlet2" localSheetId="31">#REF!</definedName>
    <definedName name="samlet2" localSheetId="29">#REF!</definedName>
    <definedName name="samlet2" localSheetId="53">#REF!</definedName>
    <definedName name="samlet2" localSheetId="7">#REF!</definedName>
    <definedName name="samlet2" localSheetId="8">#REF!</definedName>
    <definedName name="samlet2" localSheetId="6">#REF!</definedName>
    <definedName name="samlet2" localSheetId="9">#REF!</definedName>
    <definedName name="samlet2">#REF!</definedName>
    <definedName name="SAPBEXdnldView" hidden="1">"4ZD0L7XBN5QAFUWLD0ZQ4XQFQ"</definedName>
    <definedName name="SAPBEXrevision" hidden="1">1</definedName>
    <definedName name="SAPBEXsysID" hidden="1">"DDP"</definedName>
    <definedName name="SAPBEXwbID" hidden="1">"4IKCR4U7DC37TEMEHPMJ33OR9"</definedName>
    <definedName name="SAPCrosstab1" localSheetId="39">#REF!</definedName>
    <definedName name="SAPCrosstab1" localSheetId="18">#REF!</definedName>
    <definedName name="SAPCrosstab1" localSheetId="12">#REF!</definedName>
    <definedName name="SAPCrosstab1" localSheetId="33">'Credit portfolio by BA Q1 '!#REF!</definedName>
    <definedName name="SAPCrosstab1" localSheetId="32">'Credit portfolio by BA Q2'!#REF!</definedName>
    <definedName name="SAPCrosstab1" localSheetId="52">#REF!</definedName>
    <definedName name="SAPCrosstab1" localSheetId="55">#REF!</definedName>
    <definedName name="SAPCrosstab1" localSheetId="4">#REF!</definedName>
    <definedName name="SAPCrosstab1" localSheetId="16">#REF!</definedName>
    <definedName name="SAPCrosstab1" localSheetId="30">#REF!</definedName>
    <definedName name="SAPCrosstab1" localSheetId="31">#REF!</definedName>
    <definedName name="SAPCrosstab1" localSheetId="29">#REF!</definedName>
    <definedName name="SAPCrosstab1" localSheetId="53">#REF!</definedName>
    <definedName name="SAPCrosstab1" localSheetId="7">#REF!</definedName>
    <definedName name="SAPCrosstab1" localSheetId="8">#REF!</definedName>
    <definedName name="SAPCrosstab1" localSheetId="6">#REF!</definedName>
    <definedName name="SAPCrosstab1" localSheetId="9">#REF!</definedName>
    <definedName name="SAPCrosstab1">#REF!</definedName>
    <definedName name="SE_EURO_V" localSheetId="39">[48]Sheet1!$C$15</definedName>
    <definedName name="SE_EURO_V" localSheetId="33">[48]Sheet1!$C$15</definedName>
    <definedName name="SE_EURO_V" localSheetId="52">[48]Sheet1!$C$15</definedName>
    <definedName name="SE_EURO_V" localSheetId="55">[49]Sheet1!$C$15</definedName>
    <definedName name="SE_EURO_V" localSheetId="30">[48]Sheet1!$C$15</definedName>
    <definedName name="SE_EURO_V" localSheetId="31">[48]Sheet1!$C$15</definedName>
    <definedName name="SE_EURO_V" localSheetId="29">[48]Sheet1!$C$15</definedName>
    <definedName name="SE_EURO_V" localSheetId="53">[50]Sheet1!$C$15</definedName>
    <definedName name="SE_EURO_V" localSheetId="7">[51]Sheet1!$C$15</definedName>
    <definedName name="SE_EURO_V" localSheetId="8">[51]Sheet1!$C$15</definedName>
    <definedName name="SE_EURO_V" localSheetId="6">[51]Sheet1!$C$15</definedName>
    <definedName name="SE_EURO_V">[52]Sheet1!$C$15</definedName>
    <definedName name="SE_SEK_V" localSheetId="39">[43]Sheet1!$C$23</definedName>
    <definedName name="SE_SEK_V" localSheetId="33">[43]Sheet1!$C$23</definedName>
    <definedName name="SE_SEK_V" localSheetId="52">[43]Sheet1!$C$23</definedName>
    <definedName name="SE_SEK_V" localSheetId="55">[44]Sheet1!$C$23</definedName>
    <definedName name="SE_SEK_V" localSheetId="30">[43]Sheet1!$C$23</definedName>
    <definedName name="SE_SEK_V" localSheetId="31">[43]Sheet1!$C$23</definedName>
    <definedName name="SE_SEK_V" localSheetId="29">[43]Sheet1!$C$23</definedName>
    <definedName name="SE_SEK_V" localSheetId="53">[45]Sheet1!$C$23</definedName>
    <definedName name="SE_SEK_V" localSheetId="7">[46]Sheet1!$C$23</definedName>
    <definedName name="SE_SEK_V" localSheetId="8">[46]Sheet1!$C$23</definedName>
    <definedName name="SE_SEK_V" localSheetId="6">[46]Sheet1!$C$23</definedName>
    <definedName name="SE_SEK_V">[47]Sheet1!$C$23</definedName>
    <definedName name="segments" localSheetId="39">#REF!</definedName>
    <definedName name="segments" localSheetId="18">#REF!</definedName>
    <definedName name="segments" localSheetId="12">#REF!</definedName>
    <definedName name="segments" localSheetId="33">#REF!</definedName>
    <definedName name="segments" localSheetId="32">#REF!</definedName>
    <definedName name="segments" localSheetId="52">#REF!</definedName>
    <definedName name="segments" localSheetId="55">#REF!</definedName>
    <definedName name="segments" localSheetId="4">#REF!</definedName>
    <definedName name="segments" localSheetId="16">#REF!</definedName>
    <definedName name="segments" localSheetId="30">#REF!</definedName>
    <definedName name="segments" localSheetId="31">#REF!</definedName>
    <definedName name="segments" localSheetId="29">#REF!</definedName>
    <definedName name="segments" localSheetId="53">#REF!</definedName>
    <definedName name="segments" localSheetId="7">#REF!</definedName>
    <definedName name="segments" localSheetId="8">#REF!</definedName>
    <definedName name="segments" localSheetId="6">#REF!</definedName>
    <definedName name="segments" localSheetId="9">#REF!</definedName>
    <definedName name="segments">#REF!</definedName>
    <definedName name="SEK_1.kv." localSheetId="39">#REF!</definedName>
    <definedName name="SEK_1.kv." localSheetId="18">#REF!</definedName>
    <definedName name="SEK_1.kv." localSheetId="12">#REF!</definedName>
    <definedName name="SEK_1.kv." localSheetId="33">#REF!</definedName>
    <definedName name="SEK_1.kv." localSheetId="32">#REF!</definedName>
    <definedName name="SEK_1.kv." localSheetId="52">#REF!</definedName>
    <definedName name="SEK_1.kv." localSheetId="55">#REF!</definedName>
    <definedName name="SEK_1.kv." localSheetId="4">#REF!</definedName>
    <definedName name="SEK_1.kv." localSheetId="16">#REF!</definedName>
    <definedName name="SEK_1.kv." localSheetId="30">#REF!</definedName>
    <definedName name="SEK_1.kv." localSheetId="31">#REF!</definedName>
    <definedName name="SEK_1.kv." localSheetId="29">#REF!</definedName>
    <definedName name="SEK_1.kv." localSheetId="53">#REF!</definedName>
    <definedName name="SEK_1.kv." localSheetId="7">#REF!</definedName>
    <definedName name="SEK_1.kv." localSheetId="8">#REF!</definedName>
    <definedName name="SEK_1.kv." localSheetId="6">#REF!</definedName>
    <definedName name="SEK_1.kv." localSheetId="9">#REF!</definedName>
    <definedName name="SEK_1.kv.">#REF!</definedName>
    <definedName name="SEK_2.kv." localSheetId="39">#REF!</definedName>
    <definedName name="SEK_2.kv." localSheetId="18">#REF!</definedName>
    <definedName name="SEK_2.kv." localSheetId="12">#REF!</definedName>
    <definedName name="SEK_2.kv." localSheetId="33">#REF!</definedName>
    <definedName name="SEK_2.kv." localSheetId="32">#REF!</definedName>
    <definedName name="SEK_2.kv." localSheetId="52">#REF!</definedName>
    <definedName name="SEK_2.kv." localSheetId="55">#REF!</definedName>
    <definedName name="SEK_2.kv." localSheetId="4">#REF!</definedName>
    <definedName name="SEK_2.kv." localSheetId="16">#REF!</definedName>
    <definedName name="SEK_2.kv." localSheetId="30">#REF!</definedName>
    <definedName name="SEK_2.kv." localSheetId="31">#REF!</definedName>
    <definedName name="SEK_2.kv." localSheetId="29">#REF!</definedName>
    <definedName name="SEK_2.kv." localSheetId="53">#REF!</definedName>
    <definedName name="SEK_2.kv." localSheetId="7">#REF!</definedName>
    <definedName name="SEK_2.kv." localSheetId="8">#REF!</definedName>
    <definedName name="SEK_2.kv." localSheetId="6">#REF!</definedName>
    <definedName name="SEK_2.kv." localSheetId="9">#REF!</definedName>
    <definedName name="SEK_2.kv.">#REF!</definedName>
    <definedName name="SEK_3.kv." localSheetId="39">#REF!</definedName>
    <definedName name="SEK_3.kv." localSheetId="18">#REF!</definedName>
    <definedName name="SEK_3.kv." localSheetId="12">#REF!</definedName>
    <definedName name="SEK_3.kv." localSheetId="33">#REF!</definedName>
    <definedName name="SEK_3.kv." localSheetId="32">#REF!</definedName>
    <definedName name="SEK_3.kv." localSheetId="52">#REF!</definedName>
    <definedName name="SEK_3.kv." localSheetId="55">#REF!</definedName>
    <definedName name="SEK_3.kv." localSheetId="4">#REF!</definedName>
    <definedName name="SEK_3.kv." localSheetId="16">#REF!</definedName>
    <definedName name="SEK_3.kv." localSheetId="30">#REF!</definedName>
    <definedName name="SEK_3.kv." localSheetId="31">#REF!</definedName>
    <definedName name="SEK_3.kv." localSheetId="29">#REF!</definedName>
    <definedName name="SEK_3.kv." localSheetId="53">#REF!</definedName>
    <definedName name="SEK_3.kv." localSheetId="7">#REF!</definedName>
    <definedName name="SEK_3.kv." localSheetId="8">#REF!</definedName>
    <definedName name="SEK_3.kv." localSheetId="6">#REF!</definedName>
    <definedName name="SEK_3.kv." localSheetId="9">#REF!</definedName>
    <definedName name="SEK_3.kv.">#REF!</definedName>
    <definedName name="SEK_30.06." localSheetId="39">#REF!</definedName>
    <definedName name="SEK_30.06." localSheetId="18">#REF!</definedName>
    <definedName name="SEK_30.06." localSheetId="12">#REF!</definedName>
    <definedName name="SEK_30.06." localSheetId="33">#REF!</definedName>
    <definedName name="SEK_30.06." localSheetId="32">#REF!</definedName>
    <definedName name="SEK_30.06." localSheetId="52">#REF!</definedName>
    <definedName name="SEK_30.06." localSheetId="55">#REF!</definedName>
    <definedName name="SEK_30.06." localSheetId="4">#REF!</definedName>
    <definedName name="SEK_30.06." localSheetId="16">#REF!</definedName>
    <definedName name="SEK_30.06." localSheetId="30">#REF!</definedName>
    <definedName name="SEK_30.06." localSheetId="31">#REF!</definedName>
    <definedName name="SEK_30.06." localSheetId="29">#REF!</definedName>
    <definedName name="SEK_30.06." localSheetId="53">#REF!</definedName>
    <definedName name="SEK_30.06." localSheetId="7">#REF!</definedName>
    <definedName name="SEK_30.06." localSheetId="8">#REF!</definedName>
    <definedName name="SEK_30.06." localSheetId="6">#REF!</definedName>
    <definedName name="SEK_30.06." localSheetId="9">#REF!</definedName>
    <definedName name="SEK_30.06.">#REF!</definedName>
    <definedName name="SEK_30.09." localSheetId="39">#REF!</definedName>
    <definedName name="SEK_30.09." localSheetId="18">#REF!</definedName>
    <definedName name="SEK_30.09." localSheetId="12">#REF!</definedName>
    <definedName name="SEK_30.09." localSheetId="33">#REF!</definedName>
    <definedName name="SEK_30.09." localSheetId="32">#REF!</definedName>
    <definedName name="SEK_30.09." localSheetId="52">#REF!</definedName>
    <definedName name="SEK_30.09." localSheetId="55">#REF!</definedName>
    <definedName name="SEK_30.09." localSheetId="4">#REF!</definedName>
    <definedName name="SEK_30.09." localSheetId="16">#REF!</definedName>
    <definedName name="SEK_30.09." localSheetId="30">#REF!</definedName>
    <definedName name="SEK_30.09." localSheetId="31">#REF!</definedName>
    <definedName name="SEK_30.09." localSheetId="29">#REF!</definedName>
    <definedName name="SEK_30.09." localSheetId="53">#REF!</definedName>
    <definedName name="SEK_30.09." localSheetId="7">#REF!</definedName>
    <definedName name="SEK_30.09." localSheetId="8">#REF!</definedName>
    <definedName name="SEK_30.09." localSheetId="6">#REF!</definedName>
    <definedName name="SEK_30.09." localSheetId="9">#REF!</definedName>
    <definedName name="SEK_30.09.">#REF!</definedName>
    <definedName name="SEK_31.03." localSheetId="39">#REF!</definedName>
    <definedName name="SEK_31.03." localSheetId="18">#REF!</definedName>
    <definedName name="SEK_31.03." localSheetId="12">#REF!</definedName>
    <definedName name="SEK_31.03." localSheetId="33">#REF!</definedName>
    <definedName name="SEK_31.03." localSheetId="32">#REF!</definedName>
    <definedName name="SEK_31.03." localSheetId="52">#REF!</definedName>
    <definedName name="SEK_31.03." localSheetId="55">#REF!</definedName>
    <definedName name="SEK_31.03." localSheetId="4">#REF!</definedName>
    <definedName name="SEK_31.03." localSheetId="16">#REF!</definedName>
    <definedName name="SEK_31.03." localSheetId="30">#REF!</definedName>
    <definedName name="SEK_31.03." localSheetId="31">#REF!</definedName>
    <definedName name="SEK_31.03." localSheetId="29">#REF!</definedName>
    <definedName name="SEK_31.03." localSheetId="53">#REF!</definedName>
    <definedName name="SEK_31.03." localSheetId="7">#REF!</definedName>
    <definedName name="SEK_31.03." localSheetId="8">#REF!</definedName>
    <definedName name="SEK_31.03." localSheetId="6">#REF!</definedName>
    <definedName name="SEK_31.03." localSheetId="9">#REF!</definedName>
    <definedName name="SEK_31.03.">#REF!</definedName>
    <definedName name="SEK_4.kv." localSheetId="39">#REF!</definedName>
    <definedName name="SEK_4.kv." localSheetId="18">#REF!</definedName>
    <definedName name="SEK_4.kv." localSheetId="12">#REF!</definedName>
    <definedName name="SEK_4.kv." localSheetId="33">#REF!</definedName>
    <definedName name="SEK_4.kv." localSheetId="32">#REF!</definedName>
    <definedName name="SEK_4.kv." localSheetId="52">#REF!</definedName>
    <definedName name="SEK_4.kv." localSheetId="55">#REF!</definedName>
    <definedName name="SEK_4.kv." localSheetId="4">#REF!</definedName>
    <definedName name="SEK_4.kv." localSheetId="16">#REF!</definedName>
    <definedName name="SEK_4.kv." localSheetId="30">#REF!</definedName>
    <definedName name="SEK_4.kv." localSheetId="31">#REF!</definedName>
    <definedName name="SEK_4.kv." localSheetId="29">#REF!</definedName>
    <definedName name="SEK_4.kv." localSheetId="53">#REF!</definedName>
    <definedName name="SEK_4.kv." localSheetId="7">#REF!</definedName>
    <definedName name="SEK_4.kv." localSheetId="8">#REF!</definedName>
    <definedName name="SEK_4.kv." localSheetId="6">#REF!</definedName>
    <definedName name="SEK_4.kv." localSheetId="9">#REF!</definedName>
    <definedName name="SEK_4.kv.">#REF!</definedName>
    <definedName name="SEK_Primo" localSheetId="39">#REF!</definedName>
    <definedName name="SEK_Primo" localSheetId="18">#REF!</definedName>
    <definedName name="SEK_Primo" localSheetId="12">#REF!</definedName>
    <definedName name="SEK_Primo" localSheetId="33">#REF!</definedName>
    <definedName name="SEK_Primo" localSheetId="32">#REF!</definedName>
    <definedName name="SEK_Primo" localSheetId="52">#REF!</definedName>
    <definedName name="SEK_Primo" localSheetId="55">#REF!</definedName>
    <definedName name="SEK_Primo" localSheetId="4">#REF!</definedName>
    <definedName name="SEK_Primo" localSheetId="16">#REF!</definedName>
    <definedName name="SEK_Primo" localSheetId="30">#REF!</definedName>
    <definedName name="SEK_Primo" localSheetId="31">#REF!</definedName>
    <definedName name="SEK_Primo" localSheetId="29">#REF!</definedName>
    <definedName name="SEK_Primo" localSheetId="53">#REF!</definedName>
    <definedName name="SEK_Primo" localSheetId="7">#REF!</definedName>
    <definedName name="SEK_Primo" localSheetId="8">#REF!</definedName>
    <definedName name="SEK_Primo" localSheetId="6">#REF!</definedName>
    <definedName name="SEK_Primo" localSheetId="9">#REF!</definedName>
    <definedName name="SEK_Primo">#REF!</definedName>
    <definedName name="SEK_Ultimo" localSheetId="39">#REF!</definedName>
    <definedName name="SEK_Ultimo" localSheetId="18">#REF!</definedName>
    <definedName name="SEK_Ultimo" localSheetId="12">#REF!</definedName>
    <definedName name="SEK_Ultimo" localSheetId="33">#REF!</definedName>
    <definedName name="SEK_Ultimo" localSheetId="32">#REF!</definedName>
    <definedName name="SEK_Ultimo" localSheetId="52">#REF!</definedName>
    <definedName name="SEK_Ultimo" localSheetId="55">#REF!</definedName>
    <definedName name="SEK_Ultimo" localSheetId="4">#REF!</definedName>
    <definedName name="SEK_Ultimo" localSheetId="16">#REF!</definedName>
    <definedName name="SEK_Ultimo" localSheetId="30">#REF!</definedName>
    <definedName name="SEK_Ultimo" localSheetId="31">#REF!</definedName>
    <definedName name="SEK_Ultimo" localSheetId="29">#REF!</definedName>
    <definedName name="SEK_Ultimo" localSheetId="53">#REF!</definedName>
    <definedName name="SEK_Ultimo" localSheetId="7">#REF!</definedName>
    <definedName name="SEK_Ultimo" localSheetId="8">#REF!</definedName>
    <definedName name="SEK_Ultimo" localSheetId="6">#REF!</definedName>
    <definedName name="SEK_Ultimo" localSheetId="9">#REF!</definedName>
    <definedName name="SEK_Ultimo">#REF!</definedName>
    <definedName name="SekLastYear" localSheetId="39">[32]Valutakurser!$E$10</definedName>
    <definedName name="SekLastYear" localSheetId="33">[32]Valutakurser!$E$10</definedName>
    <definedName name="SekLastYear" localSheetId="52">[32]Valutakurser!$E$10</definedName>
    <definedName name="SekLastYear" localSheetId="55">[33]Valutakurser!$E$10</definedName>
    <definedName name="SekLastYear" localSheetId="30">[32]Valutakurser!$E$10</definedName>
    <definedName name="SekLastYear" localSheetId="31">[32]Valutakurser!$E$10</definedName>
    <definedName name="SekLastYear" localSheetId="29">[32]Valutakurser!$E$10</definedName>
    <definedName name="SekLastYear" localSheetId="53">[34]Valutakurser!$E$10</definedName>
    <definedName name="SekLastYear" localSheetId="7">[35]Valutakurser!$E$10</definedName>
    <definedName name="SekLastYear" localSheetId="8">[35]Valutakurser!$E$10</definedName>
    <definedName name="SekLastYear" localSheetId="6">[35]Valutakurser!$E$10</definedName>
    <definedName name="SekLastYear">[36]Valutakurser!$E$10</definedName>
    <definedName name="SEKm" localSheetId="39">#REF!</definedName>
    <definedName name="SEKm" localSheetId="18">#REF!</definedName>
    <definedName name="SEKm" localSheetId="12">#REF!</definedName>
    <definedName name="SEKm" localSheetId="33">#REF!</definedName>
    <definedName name="SEKm" localSheetId="32">#REF!</definedName>
    <definedName name="SEKm" localSheetId="52">#REF!</definedName>
    <definedName name="SEKm" localSheetId="55">#REF!</definedName>
    <definedName name="SEKm" localSheetId="4">#REF!</definedName>
    <definedName name="SEKm" localSheetId="16">#REF!</definedName>
    <definedName name="SEKm" localSheetId="30">#REF!</definedName>
    <definedName name="SEKm" localSheetId="31">#REF!</definedName>
    <definedName name="SEKm" localSheetId="29">#REF!</definedName>
    <definedName name="SEKm" localSheetId="53">#REF!</definedName>
    <definedName name="SEKm" localSheetId="7">#REF!</definedName>
    <definedName name="SEKm" localSheetId="8">#REF!</definedName>
    <definedName name="SEKm" localSheetId="6">#REF!</definedName>
    <definedName name="SEKm" localSheetId="9">#REF!</definedName>
    <definedName name="SEKm">#REF!</definedName>
    <definedName name="sg" localSheetId="39" hidden="1">{"5 * utfall + budget",#N/A,FALSE,"T-0298";"5 * bolag",#N/A,FALSE,"T-0298";"Unibank, utfall alla",#N/A,FALSE,"T-0298";#N/A,#N/A,FALSE,"Koncernskulder";#N/A,#N/A,FALSE,"Koncernfakturering"}</definedName>
    <definedName name="sg" localSheetId="18" hidden="1">{"5 * utfall + budget",#N/A,FALSE,"T-0298";"5 * bolag",#N/A,FALSE,"T-0298";"Unibank, utfall alla",#N/A,FALSE,"T-0298";#N/A,#N/A,FALSE,"Koncernskulder";#N/A,#N/A,FALSE,"Koncernfakturering"}</definedName>
    <definedName name="sg" localSheetId="12" hidden="1">{"5 * utfall + budget",#N/A,FALSE,"T-0298";"5 * bolag",#N/A,FALSE,"T-0298";"Unibank, utfall alla",#N/A,FALSE,"T-0298";#N/A,#N/A,FALSE,"Koncernskulder";#N/A,#N/A,FALSE,"Koncernfakturering"}</definedName>
    <definedName name="sg" localSheetId="1" hidden="1">{"5 * utfall + budget",#N/A,FALSE,"T-0298";"5 * bolag",#N/A,FALSE,"T-0298";"Unibank, utfall alla",#N/A,FALSE,"T-0298";#N/A,#N/A,FALSE,"Koncernskulder";#N/A,#N/A,FALSE,"Koncernfakturering"}</definedName>
    <definedName name="sg" localSheetId="33" hidden="1">{"5 * utfall + budget",#N/A,FALSE,"T-0298";"5 * bolag",#N/A,FALSE,"T-0298";"Unibank, utfall alla",#N/A,FALSE,"T-0298";#N/A,#N/A,FALSE,"Koncernskulder";#N/A,#N/A,FALSE,"Koncernfakturering"}</definedName>
    <definedName name="sg" localSheetId="32" hidden="1">{"5 * utfall + budget",#N/A,FALSE,"T-0298";"5 * bolag",#N/A,FALSE,"T-0298";"Unibank, utfall alla",#N/A,FALSE,"T-0298";#N/A,#N/A,FALSE,"Koncernskulder";#N/A,#N/A,FALSE,"Koncernfakturering"}</definedName>
    <definedName name="sg" localSheetId="52" hidden="1">{"5 * utfall + budget",#N/A,FALSE,"T-0298";"5 * bolag",#N/A,FALSE,"T-0298";"Unibank, utfall alla",#N/A,FALSE,"T-0298";#N/A,#N/A,FALSE,"Koncernskulder";#N/A,#N/A,FALSE,"Koncernfakturering"}</definedName>
    <definedName name="sg" localSheetId="55" hidden="1">{"5 * utfall + budget",#N/A,FALSE,"T-0298";"5 * bolag",#N/A,FALSE,"T-0298";"Unibank, utfall alla",#N/A,FALSE,"T-0298";#N/A,#N/A,FALSE,"Koncernskulder";#N/A,#N/A,FALSE,"Koncernfakturering"}</definedName>
    <definedName name="sg" localSheetId="4" hidden="1">{"5 * utfall + budget",#N/A,FALSE,"T-0298";"5 * bolag",#N/A,FALSE,"T-0298";"Unibank, utfall alla",#N/A,FALSE,"T-0298";#N/A,#N/A,FALSE,"Koncernskulder";#N/A,#N/A,FALSE,"Koncernfakturering"}</definedName>
    <definedName name="sg" localSheetId="16" hidden="1">{"5 * utfall + budget",#N/A,FALSE,"T-0298";"5 * bolag",#N/A,FALSE,"T-0298";"Unibank, utfall alla",#N/A,FALSE,"T-0298";#N/A,#N/A,FALSE,"Koncernskulder";#N/A,#N/A,FALSE,"Koncernfakturering"}</definedName>
    <definedName name="sg" localSheetId="30" hidden="1">{"5 * utfall + budget",#N/A,FALSE,"T-0298";"5 * bolag",#N/A,FALSE,"T-0298";"Unibank, utfall alla",#N/A,FALSE,"T-0298";#N/A,#N/A,FALSE,"Koncernskulder";#N/A,#N/A,FALSE,"Koncernfakturering"}</definedName>
    <definedName name="sg" localSheetId="31" hidden="1">{"5 * utfall + budget",#N/A,FALSE,"T-0298";"5 * bolag",#N/A,FALSE,"T-0298";"Unibank, utfall alla",#N/A,FALSE,"T-0298";#N/A,#N/A,FALSE,"Koncernskulder";#N/A,#N/A,FALSE,"Koncernfakturering"}</definedName>
    <definedName name="sg" localSheetId="29" hidden="1">{"5 * utfall + budget",#N/A,FALSE,"T-0298";"5 * bolag",#N/A,FALSE,"T-0298";"Unibank, utfall alla",#N/A,FALSE,"T-0298";#N/A,#N/A,FALSE,"Koncernskulder";#N/A,#N/A,FALSE,"Koncernfakturering"}</definedName>
    <definedName name="sg" localSheetId="53" hidden="1">{"5 * utfall + budget",#N/A,FALSE,"T-0298";"5 * bolag",#N/A,FALSE,"T-0298";"Unibank, utfall alla",#N/A,FALSE,"T-0298";#N/A,#N/A,FALSE,"Koncernskulder";#N/A,#N/A,FALSE,"Koncernfakturering"}</definedName>
    <definedName name="sg" localSheetId="7" hidden="1">{"5 * utfall + budget",#N/A,FALSE,"T-0298";"5 * bolag",#N/A,FALSE,"T-0298";"Unibank, utfall alla",#N/A,FALSE,"T-0298";#N/A,#N/A,FALSE,"Koncernskulder";#N/A,#N/A,FALSE,"Koncernfakturering"}</definedName>
    <definedName name="sg" localSheetId="8" hidden="1">{"5 * utfall + budget",#N/A,FALSE,"T-0298";"5 * bolag",#N/A,FALSE,"T-0298";"Unibank, utfall alla",#N/A,FALSE,"T-0298";#N/A,#N/A,FALSE,"Koncernskulder";#N/A,#N/A,FALSE,"Koncernfakturering"}</definedName>
    <definedName name="sg" localSheetId="6" hidden="1">{"5 * utfall + budget",#N/A,FALSE,"T-0298";"5 * bolag",#N/A,FALSE,"T-0298";"Unibank, utfall alla",#N/A,FALSE,"T-0298";#N/A,#N/A,FALSE,"Koncernskulder";#N/A,#N/A,FALSE,"Koncernfakturering"}</definedName>
    <definedName name="sg" localSheetId="40" hidden="1">{"5 * utfall + budget",#N/A,FALSE,"T-0298";"5 * bolag",#N/A,FALSE,"T-0298";"Unibank, utfall alla",#N/A,FALSE,"T-0298";#N/A,#N/A,FALSE,"Koncernskulder";#N/A,#N/A,FALSE,"Koncernfakturering"}</definedName>
    <definedName name="sg" localSheetId="9" hidden="1">{"5 * utfall + budget",#N/A,FALSE,"T-0298";"5 * bolag",#N/A,FALSE,"T-0298";"Unibank, utfall alla",#N/A,FALSE,"T-0298";#N/A,#N/A,FALSE,"Koncernskulder";#N/A,#N/A,FALSE,"Koncernfakturering"}</definedName>
    <definedName name="sg" localSheetId="38"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 localSheetId="39">#REF!</definedName>
    <definedName name="shareholder" localSheetId="18">#REF!</definedName>
    <definedName name="shareholder" localSheetId="12">#REF!</definedName>
    <definedName name="shareholder" localSheetId="33">#REF!</definedName>
    <definedName name="shareholder" localSheetId="32">#REF!</definedName>
    <definedName name="shareholder" localSheetId="52">#REF!</definedName>
    <definedName name="shareholder" localSheetId="55">#REF!</definedName>
    <definedName name="shareholder" localSheetId="4">#REF!</definedName>
    <definedName name="shareholder" localSheetId="16">#REF!</definedName>
    <definedName name="shareholder" localSheetId="30">#REF!</definedName>
    <definedName name="shareholder" localSheetId="31">#REF!</definedName>
    <definedName name="shareholder" localSheetId="29">#REF!</definedName>
    <definedName name="shareholder" localSheetId="53">#REF!</definedName>
    <definedName name="shareholder" localSheetId="7">#REF!</definedName>
    <definedName name="shareholder" localSheetId="8">#REF!</definedName>
    <definedName name="shareholder" localSheetId="6">#REF!</definedName>
    <definedName name="shareholder" localSheetId="9">#REF!</definedName>
    <definedName name="shareholder">#REF!</definedName>
    <definedName name="Shipping" localSheetId="39">#REF!</definedName>
    <definedName name="Shipping" localSheetId="18">#REF!</definedName>
    <definedName name="Shipping" localSheetId="12">#REF!</definedName>
    <definedName name="Shipping" localSheetId="33">#REF!</definedName>
    <definedName name="Shipping" localSheetId="32">#REF!</definedName>
    <definedName name="Shipping" localSheetId="52">#REF!</definedName>
    <definedName name="Shipping" localSheetId="55">#REF!</definedName>
    <definedName name="Shipping" localSheetId="4">#REF!</definedName>
    <definedName name="Shipping" localSheetId="16">#REF!</definedName>
    <definedName name="Shipping" localSheetId="30">#REF!</definedName>
    <definedName name="Shipping" localSheetId="31">#REF!</definedName>
    <definedName name="Shipping" localSheetId="29">#REF!</definedName>
    <definedName name="Shipping" localSheetId="53">#REF!</definedName>
    <definedName name="Shipping" localSheetId="7">#REF!</definedName>
    <definedName name="Shipping" localSheetId="8">#REF!</definedName>
    <definedName name="Shipping" localSheetId="6">#REF!</definedName>
    <definedName name="Shipping" localSheetId="9">#REF!</definedName>
    <definedName name="Shipping">#REF!</definedName>
    <definedName name="SOSI" localSheetId="39">#REF!</definedName>
    <definedName name="SOSI" localSheetId="18">#REF!</definedName>
    <definedName name="SOSI" localSheetId="12">#REF!</definedName>
    <definedName name="SOSI" localSheetId="33">#REF!</definedName>
    <definedName name="SOSI" localSheetId="32">#REF!</definedName>
    <definedName name="SOSI" localSheetId="52">#REF!</definedName>
    <definedName name="SOSI" localSheetId="55">#REF!</definedName>
    <definedName name="SOSI" localSheetId="4">#REF!</definedName>
    <definedName name="SOSI" localSheetId="16">#REF!</definedName>
    <definedName name="SOSI" localSheetId="30">#REF!</definedName>
    <definedName name="SOSI" localSheetId="31">#REF!</definedName>
    <definedName name="SOSI" localSheetId="29">#REF!</definedName>
    <definedName name="SOSI" localSheetId="53">#REF!</definedName>
    <definedName name="SOSI" localSheetId="7">#REF!</definedName>
    <definedName name="SOSI" localSheetId="8">#REF!</definedName>
    <definedName name="SOSI" localSheetId="6">#REF!</definedName>
    <definedName name="SOSI" localSheetId="9">#REF!</definedName>
    <definedName name="SOSI">#REF!</definedName>
    <definedName name="Source_file" localSheetId="39">[48]Sheet1!$B$4</definedName>
    <definedName name="Source_file" localSheetId="33">[48]Sheet1!$B$4</definedName>
    <definedName name="Source_file" localSheetId="52">[48]Sheet1!$B$4</definedName>
    <definedName name="Source_file" localSheetId="55">[49]Sheet1!$B$4</definedName>
    <definedName name="Source_file" localSheetId="30">[48]Sheet1!$B$4</definedName>
    <definedName name="Source_file" localSheetId="31">[48]Sheet1!$B$4</definedName>
    <definedName name="Source_file" localSheetId="29">[48]Sheet1!$B$4</definedName>
    <definedName name="Source_file" localSheetId="53">[50]Sheet1!$B$4</definedName>
    <definedName name="Source_file" localSheetId="7">[51]Sheet1!$B$4</definedName>
    <definedName name="Source_file" localSheetId="8">[51]Sheet1!$B$4</definedName>
    <definedName name="Source_file" localSheetId="6">[51]Sheet1!$B$4</definedName>
    <definedName name="Source_file">[52]Sheet1!$B$4</definedName>
    <definedName name="start" localSheetId="39">#REF!</definedName>
    <definedName name="start" localSheetId="18">#REF!</definedName>
    <definedName name="start" localSheetId="12">#REF!</definedName>
    <definedName name="start" localSheetId="33">#REF!</definedName>
    <definedName name="start" localSheetId="32">#REF!</definedName>
    <definedName name="start" localSheetId="52">#REF!</definedName>
    <definedName name="start" localSheetId="55">#REF!</definedName>
    <definedName name="start" localSheetId="4">#REF!</definedName>
    <definedName name="start" localSheetId="16">#REF!</definedName>
    <definedName name="start" localSheetId="30">#REF!</definedName>
    <definedName name="start" localSheetId="31">#REF!</definedName>
    <definedName name="start" localSheetId="29">#REF!</definedName>
    <definedName name="start" localSheetId="53">#REF!</definedName>
    <definedName name="start" localSheetId="7">#REF!</definedName>
    <definedName name="start" localSheetId="8">#REF!</definedName>
    <definedName name="start" localSheetId="6">#REF!</definedName>
    <definedName name="start" localSheetId="9">#REF!</definedName>
    <definedName name="start">#REF!</definedName>
    <definedName name="statutory" localSheetId="39">#REF!</definedName>
    <definedName name="statutory" localSheetId="18">#REF!</definedName>
    <definedName name="statutory" localSheetId="12">#REF!</definedName>
    <definedName name="statutory" localSheetId="33">#REF!</definedName>
    <definedName name="statutory" localSheetId="32">#REF!</definedName>
    <definedName name="statutory" localSheetId="52">#REF!</definedName>
    <definedName name="statutory" localSheetId="55">#REF!</definedName>
    <definedName name="statutory" localSheetId="4">#REF!</definedName>
    <definedName name="statutory" localSheetId="16">#REF!</definedName>
    <definedName name="statutory" localSheetId="30">#REF!</definedName>
    <definedName name="statutory" localSheetId="31">#REF!</definedName>
    <definedName name="statutory" localSheetId="29">#REF!</definedName>
    <definedName name="statutory" localSheetId="53">#REF!</definedName>
    <definedName name="statutory" localSheetId="7">#REF!</definedName>
    <definedName name="statutory" localSheetId="8">#REF!</definedName>
    <definedName name="statutory" localSheetId="6">#REF!</definedName>
    <definedName name="statutory" localSheetId="9">#REF!</definedName>
    <definedName name="statutory">#REF!</definedName>
    <definedName name="Statutory_Income_Statement" localSheetId="39">#REF!</definedName>
    <definedName name="Statutory_Income_Statement" localSheetId="18">#REF!</definedName>
    <definedName name="Statutory_Income_Statement" localSheetId="12">#REF!</definedName>
    <definedName name="Statutory_Income_Statement" localSheetId="33">#REF!</definedName>
    <definedName name="Statutory_Income_Statement" localSheetId="32">#REF!</definedName>
    <definedName name="Statutory_Income_Statement" localSheetId="52">#REF!</definedName>
    <definedName name="Statutory_Income_Statement" localSheetId="55">#REF!</definedName>
    <definedName name="Statutory_Income_Statement" localSheetId="4">#REF!</definedName>
    <definedName name="Statutory_Income_Statement" localSheetId="16">#REF!</definedName>
    <definedName name="Statutory_Income_Statement" localSheetId="30">#REF!</definedName>
    <definedName name="Statutory_Income_Statement" localSheetId="31">#REF!</definedName>
    <definedName name="Statutory_Income_Statement" localSheetId="29">#REF!</definedName>
    <definedName name="Statutory_Income_Statement" localSheetId="53">#REF!</definedName>
    <definedName name="Statutory_Income_Statement" localSheetId="7">#REF!</definedName>
    <definedName name="Statutory_Income_Statement" localSheetId="8">#REF!</definedName>
    <definedName name="Statutory_Income_Statement" localSheetId="6">#REF!</definedName>
    <definedName name="Statutory_Income_Statement" localSheetId="9">#REF!</definedName>
    <definedName name="Statutory_Income_Statement">#REF!</definedName>
    <definedName name="stop" localSheetId="39">#REF!</definedName>
    <definedName name="stop" localSheetId="18">#REF!</definedName>
    <definedName name="stop" localSheetId="12">#REF!</definedName>
    <definedName name="stop" localSheetId="33">#REF!</definedName>
    <definedName name="stop" localSheetId="32">#REF!</definedName>
    <definedName name="stop" localSheetId="52">#REF!</definedName>
    <definedName name="stop" localSheetId="55">#REF!</definedName>
    <definedName name="stop" localSheetId="4">#REF!</definedName>
    <definedName name="stop" localSheetId="16">#REF!</definedName>
    <definedName name="stop" localSheetId="30">#REF!</definedName>
    <definedName name="stop" localSheetId="31">#REF!</definedName>
    <definedName name="stop" localSheetId="29">#REF!</definedName>
    <definedName name="stop" localSheetId="53">#REF!</definedName>
    <definedName name="stop" localSheetId="7">#REF!</definedName>
    <definedName name="stop" localSheetId="8">#REF!</definedName>
    <definedName name="stop" localSheetId="6">#REF!</definedName>
    <definedName name="stop" localSheetId="9">#REF!</definedName>
    <definedName name="stop">#REF!</definedName>
    <definedName name="Sweden" localSheetId="39">[43]Sheet1!$C$20</definedName>
    <definedName name="Sweden" localSheetId="33">[43]Sheet1!$C$20</definedName>
    <definedName name="Sweden" localSheetId="52">[43]Sheet1!$C$20</definedName>
    <definedName name="Sweden" localSheetId="55">[44]Sheet1!$C$20</definedName>
    <definedName name="Sweden" localSheetId="30">[43]Sheet1!$C$20</definedName>
    <definedName name="Sweden" localSheetId="31">[43]Sheet1!$C$20</definedName>
    <definedName name="Sweden" localSheetId="29">[43]Sheet1!$C$20</definedName>
    <definedName name="Sweden" localSheetId="53">[45]Sheet1!$C$20</definedName>
    <definedName name="Sweden" localSheetId="7">[46]Sheet1!$C$20</definedName>
    <definedName name="Sweden" localSheetId="8">[46]Sheet1!$C$20</definedName>
    <definedName name="Sweden" localSheetId="6">[46]Sheet1!$C$20</definedName>
    <definedName name="Sweden">[47]Sheet1!$C$20</definedName>
    <definedName name="TASESUOM" localSheetId="39">#REF!</definedName>
    <definedName name="TASESUOM" localSheetId="18">#REF!</definedName>
    <definedName name="TASESUOM" localSheetId="12">#REF!</definedName>
    <definedName name="TASESUOM" localSheetId="33">#REF!</definedName>
    <definedName name="TASESUOM" localSheetId="32">#REF!</definedName>
    <definedName name="TASESUOM" localSheetId="52">#REF!</definedName>
    <definedName name="TASESUOM" localSheetId="55">#REF!</definedName>
    <definedName name="TASESUOM" localSheetId="4">#REF!</definedName>
    <definedName name="TASESUOM" localSheetId="16">#REF!</definedName>
    <definedName name="TASESUOM" localSheetId="30">#REF!</definedName>
    <definedName name="TASESUOM" localSheetId="31">#REF!</definedName>
    <definedName name="TASESUOM" localSheetId="29">#REF!</definedName>
    <definedName name="TASESUOM" localSheetId="53">#REF!</definedName>
    <definedName name="TASESUOM" localSheetId="7">#REF!</definedName>
    <definedName name="TASESUOM" localSheetId="8">#REF!</definedName>
    <definedName name="TASESUOM" localSheetId="6">#REF!</definedName>
    <definedName name="TASESUOM" localSheetId="9">#REF!</definedName>
    <definedName name="TASESUOM">#REF!</definedName>
    <definedName name="tfp" localSheetId="39" hidden="1">{"5 * utfall + budget",#N/A,FALSE,"T-0298";"5 * bolag",#N/A,FALSE,"T-0298";"Unibank, utfall alla",#N/A,FALSE,"T-0298";#N/A,#N/A,FALSE,"Koncernskulder";#N/A,#N/A,FALSE,"Koncernfakturering"}</definedName>
    <definedName name="tfp" localSheetId="18" hidden="1">{"5 * utfall + budget",#N/A,FALSE,"T-0298";"5 * bolag",#N/A,FALSE,"T-0298";"Unibank, utfall alla",#N/A,FALSE,"T-0298";#N/A,#N/A,FALSE,"Koncernskulder";#N/A,#N/A,FALSE,"Koncernfakturering"}</definedName>
    <definedName name="tfp" localSheetId="12" hidden="1">{"5 * utfall + budget",#N/A,FALSE,"T-0298";"5 * bolag",#N/A,FALSE,"T-0298";"Unibank, utfall alla",#N/A,FALSE,"T-0298";#N/A,#N/A,FALSE,"Koncernskulder";#N/A,#N/A,FALSE,"Koncernfakturering"}</definedName>
    <definedName name="tfp" localSheetId="1" hidden="1">{"5 * utfall + budget",#N/A,FALSE,"T-0298";"5 * bolag",#N/A,FALSE,"T-0298";"Unibank, utfall alla",#N/A,FALSE,"T-0298";#N/A,#N/A,FALSE,"Koncernskulder";#N/A,#N/A,FALSE,"Koncernfakturering"}</definedName>
    <definedName name="tfp" localSheetId="33" hidden="1">{"5 * utfall + budget",#N/A,FALSE,"T-0298";"5 * bolag",#N/A,FALSE,"T-0298";"Unibank, utfall alla",#N/A,FALSE,"T-0298";#N/A,#N/A,FALSE,"Koncernskulder";#N/A,#N/A,FALSE,"Koncernfakturering"}</definedName>
    <definedName name="tfp" localSheetId="32" hidden="1">{"5 * utfall + budget",#N/A,FALSE,"T-0298";"5 * bolag",#N/A,FALSE,"T-0298";"Unibank, utfall alla",#N/A,FALSE,"T-0298";#N/A,#N/A,FALSE,"Koncernskulder";#N/A,#N/A,FALSE,"Koncernfakturering"}</definedName>
    <definedName name="tfp" localSheetId="52" hidden="1">{"5 * utfall + budget",#N/A,FALSE,"T-0298";"5 * bolag",#N/A,FALSE,"T-0298";"Unibank, utfall alla",#N/A,FALSE,"T-0298";#N/A,#N/A,FALSE,"Koncernskulder";#N/A,#N/A,FALSE,"Koncernfakturering"}</definedName>
    <definedName name="tfp" localSheetId="55" hidden="1">{"5 * utfall + budget",#N/A,FALSE,"T-0298";"5 * bolag",#N/A,FALSE,"T-0298";"Unibank, utfall alla",#N/A,FALSE,"T-0298";#N/A,#N/A,FALSE,"Koncernskulder";#N/A,#N/A,FALSE,"Koncernfakturering"}</definedName>
    <definedName name="tfp" localSheetId="4" hidden="1">{"5 * utfall + budget",#N/A,FALSE,"T-0298";"5 * bolag",#N/A,FALSE,"T-0298";"Unibank, utfall alla",#N/A,FALSE,"T-0298";#N/A,#N/A,FALSE,"Koncernskulder";#N/A,#N/A,FALSE,"Koncernfakturering"}</definedName>
    <definedName name="tfp" localSheetId="16" hidden="1">{"5 * utfall + budget",#N/A,FALSE,"T-0298";"5 * bolag",#N/A,FALSE,"T-0298";"Unibank, utfall alla",#N/A,FALSE,"T-0298";#N/A,#N/A,FALSE,"Koncernskulder";#N/A,#N/A,FALSE,"Koncernfakturering"}</definedName>
    <definedName name="tfp" localSheetId="30" hidden="1">{"5 * utfall + budget",#N/A,FALSE,"T-0298";"5 * bolag",#N/A,FALSE,"T-0298";"Unibank, utfall alla",#N/A,FALSE,"T-0298";#N/A,#N/A,FALSE,"Koncernskulder";#N/A,#N/A,FALSE,"Koncernfakturering"}</definedName>
    <definedName name="tfp" localSheetId="31" hidden="1">{"5 * utfall + budget",#N/A,FALSE,"T-0298";"5 * bolag",#N/A,FALSE,"T-0298";"Unibank, utfall alla",#N/A,FALSE,"T-0298";#N/A,#N/A,FALSE,"Koncernskulder";#N/A,#N/A,FALSE,"Koncernfakturering"}</definedName>
    <definedName name="tfp" localSheetId="29" hidden="1">{"5 * utfall + budget",#N/A,FALSE,"T-0298";"5 * bolag",#N/A,FALSE,"T-0298";"Unibank, utfall alla",#N/A,FALSE,"T-0298";#N/A,#N/A,FALSE,"Koncernskulder";#N/A,#N/A,FALSE,"Koncernfakturering"}</definedName>
    <definedName name="tfp" localSheetId="53" hidden="1">{"5 * utfall + budget",#N/A,FALSE,"T-0298";"5 * bolag",#N/A,FALSE,"T-0298";"Unibank, utfall alla",#N/A,FALSE,"T-0298";#N/A,#N/A,FALSE,"Koncernskulder";#N/A,#N/A,FALSE,"Koncernfakturering"}</definedName>
    <definedName name="tfp" localSheetId="7" hidden="1">{"5 * utfall + budget",#N/A,FALSE,"T-0298";"5 * bolag",#N/A,FALSE,"T-0298";"Unibank, utfall alla",#N/A,FALSE,"T-0298";#N/A,#N/A,FALSE,"Koncernskulder";#N/A,#N/A,FALSE,"Koncernfakturering"}</definedName>
    <definedName name="tfp" localSheetId="8"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40" hidden="1">{"5 * utfall + budget",#N/A,FALSE,"T-0298";"5 * bolag",#N/A,FALSE,"T-0298";"Unibank, utfall alla",#N/A,FALSE,"T-0298";#N/A,#N/A,FALSE,"Koncernskulder";#N/A,#N/A,FALSE,"Koncernfakturering"}</definedName>
    <definedName name="tfp" localSheetId="9" hidden="1">{"5 * utfall + budget",#N/A,FALSE,"T-0298";"5 * bolag",#N/A,FALSE,"T-0298";"Unibank, utfall alla",#N/A,FALSE,"T-0298";#N/A,#N/A,FALSE,"Koncernskulder";#N/A,#N/A,FALSE,"Koncernfakturering"}</definedName>
    <definedName name="tfp" localSheetId="38"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otalKol" localSheetId="39">[32]Investment_assets!$AX$1:$AY$65536</definedName>
    <definedName name="TotalKol" localSheetId="33">[32]Investment_assets!$AX$1:$AY$65536</definedName>
    <definedName name="TotalKol" localSheetId="52">[32]Investment_assets!$AX$1:$AY$65536</definedName>
    <definedName name="TotalKol" localSheetId="55">[33]Investment_assets!$AX$1:$AY$65536</definedName>
    <definedName name="TotalKol" localSheetId="30">[32]Investment_assets!$AX$1:$AY$65536</definedName>
    <definedName name="TotalKol" localSheetId="31">[32]Investment_assets!$AX$1:$AY$65536</definedName>
    <definedName name="TotalKol" localSheetId="29">[32]Investment_assets!$AX$1:$AY$65536</definedName>
    <definedName name="TotalKol" localSheetId="53">[34]Investment_assets!$AX$1:$AY$65536</definedName>
    <definedName name="TotalKol" localSheetId="7">[35]Investment_assets!$AX$1:$AY$65536</definedName>
    <definedName name="TotalKol" localSheetId="8">[35]Investment_assets!$AX$1:$AY$65536</definedName>
    <definedName name="TotalKol" localSheetId="6">[35]Investment_assets!$AX$1:$AY$65536</definedName>
    <definedName name="TotalKol">[36]Investment_assets!$AX$1:$AY$65536</definedName>
    <definedName name="treasury" localSheetId="39">#REF!</definedName>
    <definedName name="treasury" localSheetId="18">#REF!</definedName>
    <definedName name="treasury" localSheetId="12">#REF!</definedName>
    <definedName name="treasury" localSheetId="33">#REF!</definedName>
    <definedName name="treasury" localSheetId="32">#REF!</definedName>
    <definedName name="treasury" localSheetId="52">#REF!</definedName>
    <definedName name="treasury" localSheetId="55">#REF!</definedName>
    <definedName name="treasury" localSheetId="4">#REF!</definedName>
    <definedName name="treasury" localSheetId="16">#REF!</definedName>
    <definedName name="treasury" localSheetId="30">#REF!</definedName>
    <definedName name="treasury" localSheetId="31">#REF!</definedName>
    <definedName name="treasury" localSheetId="29">#REF!</definedName>
    <definedName name="treasury" localSheetId="53">#REF!</definedName>
    <definedName name="treasury" localSheetId="7">#REF!</definedName>
    <definedName name="treasury" localSheetId="8">#REF!</definedName>
    <definedName name="treasury" localSheetId="6">#REF!</definedName>
    <definedName name="treasury" localSheetId="9">#REF!</definedName>
    <definedName name="treasury">#REF!</definedName>
    <definedName name="TreasuryKeyFig" localSheetId="39">#REF!</definedName>
    <definedName name="TreasuryKeyFig" localSheetId="18">#REF!</definedName>
    <definedName name="TreasuryKeyFig" localSheetId="12">#REF!</definedName>
    <definedName name="TreasuryKeyFig" localSheetId="33">#REF!</definedName>
    <definedName name="TreasuryKeyFig" localSheetId="32">#REF!</definedName>
    <definedName name="TreasuryKeyFig" localSheetId="52">#REF!</definedName>
    <definedName name="TreasuryKeyFig" localSheetId="55">#REF!</definedName>
    <definedName name="TreasuryKeyFig" localSheetId="4">#REF!</definedName>
    <definedName name="TreasuryKeyFig" localSheetId="16">#REF!</definedName>
    <definedName name="TreasuryKeyFig" localSheetId="30">#REF!</definedName>
    <definedName name="TreasuryKeyFig" localSheetId="31">#REF!</definedName>
    <definedName name="TreasuryKeyFig" localSheetId="29">#REF!</definedName>
    <definedName name="TreasuryKeyFig" localSheetId="53">#REF!</definedName>
    <definedName name="TreasuryKeyFig" localSheetId="7">#REF!</definedName>
    <definedName name="TreasuryKeyFig" localSheetId="8">#REF!</definedName>
    <definedName name="TreasuryKeyFig" localSheetId="6">#REF!</definedName>
    <definedName name="TreasuryKeyFig" localSheetId="9">#REF!</definedName>
    <definedName name="TreasuryKeyFig">#REF!</definedName>
    <definedName name="TreasuryOP" localSheetId="39">#REF!</definedName>
    <definedName name="TreasuryOP" localSheetId="18">#REF!</definedName>
    <definedName name="TreasuryOP" localSheetId="12">#REF!</definedName>
    <definedName name="TreasuryOP" localSheetId="33">#REF!</definedName>
    <definedName name="TreasuryOP" localSheetId="32">#REF!</definedName>
    <definedName name="TreasuryOP" localSheetId="52">#REF!</definedName>
    <definedName name="TreasuryOP" localSheetId="55">#REF!</definedName>
    <definedName name="TreasuryOP" localSheetId="4">#REF!</definedName>
    <definedName name="TreasuryOP" localSheetId="16">#REF!</definedName>
    <definedName name="TreasuryOP" localSheetId="30">#REF!</definedName>
    <definedName name="TreasuryOP" localSheetId="31">#REF!</definedName>
    <definedName name="TreasuryOP" localSheetId="29">#REF!</definedName>
    <definedName name="TreasuryOP" localSheetId="53">#REF!</definedName>
    <definedName name="TreasuryOP" localSheetId="7">#REF!</definedName>
    <definedName name="TreasuryOP" localSheetId="8">#REF!</definedName>
    <definedName name="TreasuryOP" localSheetId="6">#REF!</definedName>
    <definedName name="TreasuryOP" localSheetId="9">#REF!</definedName>
    <definedName name="TreasuryOP">#REF!</definedName>
    <definedName name="TULOS" localSheetId="39">#REF!</definedName>
    <definedName name="TULOS" localSheetId="18">#REF!</definedName>
    <definedName name="TULOS" localSheetId="12">#REF!</definedName>
    <definedName name="TULOS" localSheetId="33">#REF!</definedName>
    <definedName name="TULOS" localSheetId="32">#REF!</definedName>
    <definedName name="TULOS" localSheetId="52">#REF!</definedName>
    <definedName name="TULOS" localSheetId="55">#REF!</definedName>
    <definedName name="TULOS" localSheetId="4">#REF!</definedName>
    <definedName name="TULOS" localSheetId="16">#REF!</definedName>
    <definedName name="TULOS" localSheetId="30">#REF!</definedName>
    <definedName name="TULOS" localSheetId="31">#REF!</definedName>
    <definedName name="TULOS" localSheetId="29">#REF!</definedName>
    <definedName name="TULOS" localSheetId="53">#REF!</definedName>
    <definedName name="TULOS" localSheetId="7">#REF!</definedName>
    <definedName name="TULOS" localSheetId="8">#REF!</definedName>
    <definedName name="TULOS" localSheetId="6">#REF!</definedName>
    <definedName name="TULOS" localSheetId="9">#REF!</definedName>
    <definedName name="TULOS">#REF!</definedName>
    <definedName name="type" localSheetId="39">'[88]Schedule 8010'!$R$96:$S$98</definedName>
    <definedName name="type" localSheetId="33">'[88]Schedule 8010'!$R$96:$S$98</definedName>
    <definedName name="type" localSheetId="52">'[88]Schedule 8010'!$R$96:$S$98</definedName>
    <definedName name="type" localSheetId="55">'[89]Schedule 8010'!$R$96:$S$98</definedName>
    <definedName name="type" localSheetId="30">'[88]Schedule 8010'!$R$96:$S$98</definedName>
    <definedName name="type" localSheetId="31">'[88]Schedule 8010'!$R$96:$S$98</definedName>
    <definedName name="type" localSheetId="29">'[88]Schedule 8010'!$R$96:$S$98</definedName>
    <definedName name="type" localSheetId="53">'[90]Schedule 8010'!$R$96:$S$98</definedName>
    <definedName name="type" localSheetId="7">'[91]Schedule 8010'!$R$96:$S$98</definedName>
    <definedName name="type" localSheetId="8">'[91]Schedule 8010'!$R$96:$S$98</definedName>
    <definedName name="type" localSheetId="6">'[91]Schedule 8010'!$R$96:$S$98</definedName>
    <definedName name="type">'[92]Schedule 8010'!$R$96:$S$98</definedName>
    <definedName name="UltimoLastYear" localSheetId="39">[32]HelpSheet!$C$3</definedName>
    <definedName name="UltimoLastYear" localSheetId="33">[32]HelpSheet!$C$3</definedName>
    <definedName name="UltimoLastYear" localSheetId="52">[32]HelpSheet!$C$3</definedName>
    <definedName name="UltimoLastYear" localSheetId="55">[33]HelpSheet!$C$3</definedName>
    <definedName name="UltimoLastYear" localSheetId="30">[32]HelpSheet!$C$3</definedName>
    <definedName name="UltimoLastYear" localSheetId="31">[32]HelpSheet!$C$3</definedName>
    <definedName name="UltimoLastYear" localSheetId="29">[32]HelpSheet!$C$3</definedName>
    <definedName name="UltimoLastYear" localSheetId="53">[34]HelpSheet!$C$3</definedName>
    <definedName name="UltimoLastYear" localSheetId="7">[35]HelpSheet!$C$3</definedName>
    <definedName name="UltimoLastYear" localSheetId="8">[35]HelpSheet!$C$3</definedName>
    <definedName name="UltimoLastYear" localSheetId="6">[35]HelpSheet!$C$3</definedName>
    <definedName name="UltimoLastYear">[36]HelpSheet!$C$3</definedName>
    <definedName name="Unit" localSheetId="39">[6]XXX!$C$34</definedName>
    <definedName name="Unit" localSheetId="33">[6]XXX!$C$34</definedName>
    <definedName name="Unit" localSheetId="52">[6]XXX!$C$34</definedName>
    <definedName name="Unit" localSheetId="55">[7]XXX!$C$34</definedName>
    <definedName name="Unit" localSheetId="30">[6]XXX!$C$34</definedName>
    <definedName name="Unit" localSheetId="31">[6]XXX!$C$34</definedName>
    <definedName name="Unit" localSheetId="29">[6]XXX!$C$34</definedName>
    <definedName name="Unit" localSheetId="53">[8]XXX!$C$34</definedName>
    <definedName name="Unit" localSheetId="7">[9]XXX!$C$34</definedName>
    <definedName name="Unit" localSheetId="8">[9]XXX!$C$34</definedName>
    <definedName name="Unit" localSheetId="6">[9]XXX!$C$34</definedName>
    <definedName name="Unit">[10]XXX!$C$34</definedName>
    <definedName name="ValgtDato1" localSheetId="39">[32]HelpSheet!$C$21</definedName>
    <definedName name="ValgtDato1" localSheetId="33">[32]HelpSheet!$C$21</definedName>
    <definedName name="ValgtDato1" localSheetId="52">[32]HelpSheet!$C$21</definedName>
    <definedName name="ValgtDato1" localSheetId="55">[33]HelpSheet!$C$21</definedName>
    <definedName name="ValgtDato1" localSheetId="30">[32]HelpSheet!$C$21</definedName>
    <definedName name="ValgtDato1" localSheetId="31">[32]HelpSheet!$C$21</definedName>
    <definedName name="ValgtDato1" localSheetId="29">[32]HelpSheet!$C$21</definedName>
    <definedName name="ValgtDato1" localSheetId="53">[34]HelpSheet!$C$21</definedName>
    <definedName name="ValgtDato1" localSheetId="7">[35]HelpSheet!$C$21</definedName>
    <definedName name="ValgtDato1" localSheetId="8">[35]HelpSheet!$C$21</definedName>
    <definedName name="ValgtDato1" localSheetId="6">[35]HelpSheet!$C$21</definedName>
    <definedName name="ValgtDato1">[36]HelpSheet!$C$21</definedName>
    <definedName name="ValgtDato2" localSheetId="39">[32]HelpSheet!$C$23</definedName>
    <definedName name="ValgtDato2" localSheetId="33">[32]HelpSheet!$C$23</definedName>
    <definedName name="ValgtDato2" localSheetId="52">[32]HelpSheet!$C$23</definedName>
    <definedName name="ValgtDato2" localSheetId="55">[33]HelpSheet!$C$23</definedName>
    <definedName name="ValgtDato2" localSheetId="30">[32]HelpSheet!$C$23</definedName>
    <definedName name="ValgtDato2" localSheetId="31">[32]HelpSheet!$C$23</definedName>
    <definedName name="ValgtDato2" localSheetId="29">[32]HelpSheet!$C$23</definedName>
    <definedName name="ValgtDato2" localSheetId="53">[34]HelpSheet!$C$23</definedName>
    <definedName name="ValgtDato2" localSheetId="7">[35]HelpSheet!$C$23</definedName>
    <definedName name="ValgtDato2" localSheetId="8">[35]HelpSheet!$C$23</definedName>
    <definedName name="ValgtDato2" localSheetId="6">[35]HelpSheet!$C$23</definedName>
    <definedName name="ValgtDato2">[36]HelpSheet!$C$23</definedName>
    <definedName name="ValgtDato3" localSheetId="39">[32]HelpSheet!$C$25</definedName>
    <definedName name="ValgtDato3" localSheetId="33">[32]HelpSheet!$C$25</definedName>
    <definedName name="ValgtDato3" localSheetId="52">[32]HelpSheet!$C$25</definedName>
    <definedName name="ValgtDato3" localSheetId="55">[33]HelpSheet!$C$25</definedName>
    <definedName name="ValgtDato3" localSheetId="30">[32]HelpSheet!$C$25</definedName>
    <definedName name="ValgtDato3" localSheetId="31">[32]HelpSheet!$C$25</definedName>
    <definedName name="ValgtDato3" localSheetId="29">[32]HelpSheet!$C$25</definedName>
    <definedName name="ValgtDato3" localSheetId="53">[34]HelpSheet!$C$25</definedName>
    <definedName name="ValgtDato3" localSheetId="7">[35]HelpSheet!$C$25</definedName>
    <definedName name="ValgtDato3" localSheetId="8">[35]HelpSheet!$C$25</definedName>
    <definedName name="ValgtDato3" localSheetId="6">[35]HelpSheet!$C$25</definedName>
    <definedName name="ValgtDato3">[36]HelpSheet!$C$25</definedName>
    <definedName name="ValgtDatoIndex" localSheetId="39">[32]HelpSheet!$C$19</definedName>
    <definedName name="ValgtDatoIndex" localSheetId="33">[32]HelpSheet!$C$19</definedName>
    <definedName name="ValgtDatoIndex" localSheetId="52">[32]HelpSheet!$C$19</definedName>
    <definedName name="ValgtDatoIndex" localSheetId="55">[33]HelpSheet!$C$19</definedName>
    <definedName name="ValgtDatoIndex" localSheetId="30">[32]HelpSheet!$C$19</definedName>
    <definedName name="ValgtDatoIndex" localSheetId="31">[32]HelpSheet!$C$19</definedName>
    <definedName name="ValgtDatoIndex" localSheetId="29">[32]HelpSheet!$C$19</definedName>
    <definedName name="ValgtDatoIndex" localSheetId="53">[34]HelpSheet!$C$19</definedName>
    <definedName name="ValgtDatoIndex" localSheetId="7">[35]HelpSheet!$C$19</definedName>
    <definedName name="ValgtDatoIndex" localSheetId="8">[35]HelpSheet!$C$19</definedName>
    <definedName name="ValgtDatoIndex" localSheetId="6">[35]HelpSheet!$C$19</definedName>
    <definedName name="ValgtDatoIndex">[36]HelpSheet!$C$19</definedName>
    <definedName name="Valuta" localSheetId="39">[32]Investment_assets!$A$7:$IV$7</definedName>
    <definedName name="Valuta" localSheetId="33">[32]Investment_assets!$A$7:$IV$7</definedName>
    <definedName name="Valuta" localSheetId="52">[32]Investment_assets!$A$7:$IV$7</definedName>
    <definedName name="Valuta" localSheetId="55">[33]Investment_assets!$A$7:$IV$7</definedName>
    <definedName name="Valuta" localSheetId="30">[32]Investment_assets!$A$7:$IV$7</definedName>
    <definedName name="Valuta" localSheetId="31">[32]Investment_assets!$A$7:$IV$7</definedName>
    <definedName name="Valuta" localSheetId="29">[32]Investment_assets!$A$7:$IV$7</definedName>
    <definedName name="Valuta" localSheetId="53">[34]Investment_assets!$A$7:$IV$7</definedName>
    <definedName name="Valuta" localSheetId="7">[35]Investment_assets!$A$7:$IV$7</definedName>
    <definedName name="Valuta" localSheetId="8">[35]Investment_assets!$A$7:$IV$7</definedName>
    <definedName name="Valuta" localSheetId="6">[35]Investment_assets!$A$7:$IV$7</definedName>
    <definedName name="Valuta">[36]Investment_assets!$A$7:$IV$7</definedName>
    <definedName name="valuta_kurs_ultimo" localSheetId="39">[32]Valutakurser!$A$7:$Q$10</definedName>
    <definedName name="valuta_kurs_ultimo" localSheetId="33">[32]Valutakurser!$A$7:$Q$10</definedName>
    <definedName name="valuta_kurs_ultimo" localSheetId="52">[32]Valutakurser!$A$7:$Q$10</definedName>
    <definedName name="valuta_kurs_ultimo" localSheetId="55">[33]Valutakurser!$A$7:$Q$10</definedName>
    <definedName name="valuta_kurs_ultimo" localSheetId="30">[32]Valutakurser!$A$7:$Q$10</definedName>
    <definedName name="valuta_kurs_ultimo" localSheetId="31">[32]Valutakurser!$A$7:$Q$10</definedName>
    <definedName name="valuta_kurs_ultimo" localSheetId="29">[32]Valutakurser!$A$7:$Q$10</definedName>
    <definedName name="valuta_kurs_ultimo" localSheetId="53">[34]Valutakurser!$A$7:$Q$10</definedName>
    <definedName name="valuta_kurs_ultimo" localSheetId="7">[35]Valutakurser!$A$7:$Q$10</definedName>
    <definedName name="valuta_kurs_ultimo" localSheetId="8">[35]Valutakurser!$A$7:$Q$10</definedName>
    <definedName name="valuta_kurs_ultimo" localSheetId="6">[35]Valutakurser!$A$7:$Q$10</definedName>
    <definedName name="valuta_kurs_ultimo">[36]Valutakurser!$A$7:$Q$10</definedName>
    <definedName name="ValutaFlag" localSheetId="39">[32]HelpSheet!$G$6</definedName>
    <definedName name="ValutaFlag" localSheetId="33">[32]HelpSheet!$G$6</definedName>
    <definedName name="ValutaFlag" localSheetId="52">[32]HelpSheet!$G$6</definedName>
    <definedName name="ValutaFlag" localSheetId="55">[33]HelpSheet!$G$6</definedName>
    <definedName name="ValutaFlag" localSheetId="30">[32]HelpSheet!$G$6</definedName>
    <definedName name="ValutaFlag" localSheetId="31">[32]HelpSheet!$G$6</definedName>
    <definedName name="ValutaFlag" localSheetId="29">[32]HelpSheet!$G$6</definedName>
    <definedName name="ValutaFlag" localSheetId="53">[34]HelpSheet!$G$6</definedName>
    <definedName name="ValutaFlag" localSheetId="7">[35]HelpSheet!$G$6</definedName>
    <definedName name="ValutaFlag" localSheetId="8">[35]HelpSheet!$G$6</definedName>
    <definedName name="ValutaFlag" localSheetId="6">[35]HelpSheet!$G$6</definedName>
    <definedName name="ValutaFlag">[36]HelpSheet!$G$6</definedName>
    <definedName name="ValutaValg" localSheetId="39">[32]HelpSheet!$G$3:$G$4</definedName>
    <definedName name="ValutaValg" localSheetId="33">[32]HelpSheet!$G$3:$G$4</definedName>
    <definedName name="ValutaValg" localSheetId="52">[32]HelpSheet!$G$3:$G$4</definedName>
    <definedName name="ValutaValg" localSheetId="55">[33]HelpSheet!$G$3:$G$4</definedName>
    <definedName name="ValutaValg" localSheetId="30">[32]HelpSheet!$G$3:$G$4</definedName>
    <definedName name="ValutaValg" localSheetId="31">[32]HelpSheet!$G$3:$G$4</definedName>
    <definedName name="ValutaValg" localSheetId="29">[32]HelpSheet!$G$3:$G$4</definedName>
    <definedName name="ValutaValg" localSheetId="53">[34]HelpSheet!$G$3:$G$4</definedName>
    <definedName name="ValutaValg" localSheetId="7">[35]HelpSheet!$G$3:$G$4</definedName>
    <definedName name="ValutaValg" localSheetId="8">[35]HelpSheet!$G$3:$G$4</definedName>
    <definedName name="ValutaValg" localSheetId="6">[35]HelpSheet!$G$3:$G$4</definedName>
    <definedName name="ValutaValg">[36]HelpSheet!$G$3:$G$4</definedName>
    <definedName name="Wealth" localSheetId="39">#REF!</definedName>
    <definedName name="Wealth" localSheetId="18">#REF!</definedName>
    <definedName name="Wealth" localSheetId="12">#REF!</definedName>
    <definedName name="Wealth" localSheetId="33">#REF!</definedName>
    <definedName name="Wealth" localSheetId="32">#REF!</definedName>
    <definedName name="Wealth" localSheetId="52">#REF!</definedName>
    <definedName name="Wealth" localSheetId="55">#REF!</definedName>
    <definedName name="Wealth" localSheetId="4">#REF!</definedName>
    <definedName name="Wealth" localSheetId="16">#REF!</definedName>
    <definedName name="Wealth" localSheetId="30">#REF!</definedName>
    <definedName name="Wealth" localSheetId="31">#REF!</definedName>
    <definedName name="Wealth" localSheetId="29">#REF!</definedName>
    <definedName name="Wealth" localSheetId="53">#REF!</definedName>
    <definedName name="Wealth" localSheetId="7">#REF!</definedName>
    <definedName name="Wealth" localSheetId="8">#REF!</definedName>
    <definedName name="Wealth" localSheetId="6">#REF!</definedName>
    <definedName name="Wealth" localSheetId="9">#REF!</definedName>
    <definedName name="Wealth">#REF!</definedName>
    <definedName name="Wealthother" localSheetId="39">#REF!</definedName>
    <definedName name="Wealthother" localSheetId="18">#REF!</definedName>
    <definedName name="Wealthother" localSheetId="12">#REF!</definedName>
    <definedName name="Wealthother" localSheetId="33">#REF!</definedName>
    <definedName name="Wealthother" localSheetId="32">#REF!</definedName>
    <definedName name="Wealthother" localSheetId="52">#REF!</definedName>
    <definedName name="Wealthother" localSheetId="55">#REF!</definedName>
    <definedName name="Wealthother" localSheetId="4">#REF!</definedName>
    <definedName name="Wealthother" localSheetId="16">#REF!</definedName>
    <definedName name="Wealthother" localSheetId="30">#REF!</definedName>
    <definedName name="Wealthother" localSheetId="31">#REF!</definedName>
    <definedName name="Wealthother" localSheetId="29">#REF!</definedName>
    <definedName name="Wealthother" localSheetId="53">#REF!</definedName>
    <definedName name="Wealthother" localSheetId="7">#REF!</definedName>
    <definedName name="Wealthother" localSheetId="8">#REF!</definedName>
    <definedName name="Wealthother" localSheetId="6">#REF!</definedName>
    <definedName name="Wealthother" localSheetId="9">#REF!</definedName>
    <definedName name="Wealthother">#REF!</definedName>
    <definedName name="Vesta_life" localSheetId="39">#REF!</definedName>
    <definedName name="Vesta_life" localSheetId="18">#REF!</definedName>
    <definedName name="Vesta_life" localSheetId="12">#REF!</definedName>
    <definedName name="Vesta_life" localSheetId="33">#REF!</definedName>
    <definedName name="Vesta_life" localSheetId="32">#REF!</definedName>
    <definedName name="Vesta_life" localSheetId="52">#REF!</definedName>
    <definedName name="Vesta_life" localSheetId="55">#REF!</definedName>
    <definedName name="Vesta_life" localSheetId="4">#REF!</definedName>
    <definedName name="Vesta_life" localSheetId="16">#REF!</definedName>
    <definedName name="Vesta_life" localSheetId="30">#REF!</definedName>
    <definedName name="Vesta_life" localSheetId="31">#REF!</definedName>
    <definedName name="Vesta_life" localSheetId="29">#REF!</definedName>
    <definedName name="Vesta_life" localSheetId="53">#REF!</definedName>
    <definedName name="Vesta_life" localSheetId="7">#REF!</definedName>
    <definedName name="Vesta_life" localSheetId="8">#REF!</definedName>
    <definedName name="Vesta_life" localSheetId="6">#REF!</definedName>
    <definedName name="Vesta_life" localSheetId="9">#REF!</definedName>
    <definedName name="Vesta_life">#REF!</definedName>
    <definedName name="Wholsalebanking" localSheetId="39">#REF!</definedName>
    <definedName name="Wholsalebanking" localSheetId="18">#REF!</definedName>
    <definedName name="Wholsalebanking" localSheetId="12">#REF!</definedName>
    <definedName name="Wholsalebanking" localSheetId="33">#REF!</definedName>
    <definedName name="Wholsalebanking" localSheetId="32">#REF!</definedName>
    <definedName name="Wholsalebanking" localSheetId="52">#REF!</definedName>
    <definedName name="Wholsalebanking" localSheetId="55">#REF!</definedName>
    <definedName name="Wholsalebanking" localSheetId="4">#REF!</definedName>
    <definedName name="Wholsalebanking" localSheetId="16">#REF!</definedName>
    <definedName name="Wholsalebanking" localSheetId="30">#REF!</definedName>
    <definedName name="Wholsalebanking" localSheetId="31">#REF!</definedName>
    <definedName name="Wholsalebanking" localSheetId="29">#REF!</definedName>
    <definedName name="Wholsalebanking" localSheetId="53">#REF!</definedName>
    <definedName name="Wholsalebanking" localSheetId="7">#REF!</definedName>
    <definedName name="Wholsalebanking" localSheetId="8">#REF!</definedName>
    <definedName name="Wholsalebanking" localSheetId="6">#REF!</definedName>
    <definedName name="Wholsalebanking" localSheetId="9">#REF!</definedName>
    <definedName name="Wholsalebanking">#REF!</definedName>
    <definedName name="wrn.Bransch." localSheetId="39" hidden="1">{"Sammanst",#N/A,TRUE,"951231";"Sid4",#N/A,TRUE,"4.Slutlig";"Sid2",#N/A,TRUE,"2.Värden";"Sid3",#N/A,TRUE,"3.Justering";"Sid1",#N/A,TRUE,"1.Utgångsläge"}</definedName>
    <definedName name="wrn.Bransch." localSheetId="18" hidden="1">{"Sammanst",#N/A,TRUE,"951231";"Sid4",#N/A,TRUE,"4.Slutlig";"Sid2",#N/A,TRUE,"2.Värden";"Sid3",#N/A,TRUE,"3.Justering";"Sid1",#N/A,TRUE,"1.Utgångsläge"}</definedName>
    <definedName name="wrn.Bransch." localSheetId="12" hidden="1">{"Sammanst",#N/A,TRUE,"951231";"Sid4",#N/A,TRUE,"4.Slutlig";"Sid2",#N/A,TRUE,"2.Värden";"Sid3",#N/A,TRUE,"3.Justering";"Sid1",#N/A,TRUE,"1.Utgångsläge"}</definedName>
    <definedName name="wrn.Bransch." localSheetId="1" hidden="1">{"Sammanst",#N/A,TRUE,"951231";"Sid4",#N/A,TRUE,"4.Slutlig";"Sid2",#N/A,TRUE,"2.Värden";"Sid3",#N/A,TRUE,"3.Justering";"Sid1",#N/A,TRUE,"1.Utgångsläge"}</definedName>
    <definedName name="wrn.Bransch." localSheetId="33" hidden="1">{"Sammanst",#N/A,TRUE,"951231";"Sid4",#N/A,TRUE,"4.Slutlig";"Sid2",#N/A,TRUE,"2.Värden";"Sid3",#N/A,TRUE,"3.Justering";"Sid1",#N/A,TRUE,"1.Utgångsläge"}</definedName>
    <definedName name="wrn.Bransch." localSheetId="32" hidden="1">{"Sammanst",#N/A,TRUE,"951231";"Sid4",#N/A,TRUE,"4.Slutlig";"Sid2",#N/A,TRUE,"2.Värden";"Sid3",#N/A,TRUE,"3.Justering";"Sid1",#N/A,TRUE,"1.Utgångsläge"}</definedName>
    <definedName name="wrn.Bransch." localSheetId="52" hidden="1">{"Sammanst",#N/A,TRUE,"951231";"Sid4",#N/A,TRUE,"4.Slutlig";"Sid2",#N/A,TRUE,"2.Värden";"Sid3",#N/A,TRUE,"3.Justering";"Sid1",#N/A,TRUE,"1.Utgångsläge"}</definedName>
    <definedName name="wrn.Bransch." localSheetId="55" hidden="1">{"Sammanst",#N/A,TRUE,"951231";"Sid4",#N/A,TRUE,"4.Slutlig";"Sid2",#N/A,TRUE,"2.Värden";"Sid3",#N/A,TRUE,"3.Justering";"Sid1",#N/A,TRUE,"1.Utgångsläge"}</definedName>
    <definedName name="wrn.Bransch." localSheetId="4" hidden="1">{"Sammanst",#N/A,TRUE,"951231";"Sid4",#N/A,TRUE,"4.Slutlig";"Sid2",#N/A,TRUE,"2.Värden";"Sid3",#N/A,TRUE,"3.Justering";"Sid1",#N/A,TRUE,"1.Utgångsläge"}</definedName>
    <definedName name="wrn.Bransch." localSheetId="16" hidden="1">{"Sammanst",#N/A,TRUE,"951231";"Sid4",#N/A,TRUE,"4.Slutlig";"Sid2",#N/A,TRUE,"2.Värden";"Sid3",#N/A,TRUE,"3.Justering";"Sid1",#N/A,TRUE,"1.Utgångsläge"}</definedName>
    <definedName name="wrn.Bransch." localSheetId="30" hidden="1">{"Sammanst",#N/A,TRUE,"951231";"Sid4",#N/A,TRUE,"4.Slutlig";"Sid2",#N/A,TRUE,"2.Värden";"Sid3",#N/A,TRUE,"3.Justering";"Sid1",#N/A,TRUE,"1.Utgångsläge"}</definedName>
    <definedName name="wrn.Bransch." localSheetId="31" hidden="1">{"Sammanst",#N/A,TRUE,"951231";"Sid4",#N/A,TRUE,"4.Slutlig";"Sid2",#N/A,TRUE,"2.Värden";"Sid3",#N/A,TRUE,"3.Justering";"Sid1",#N/A,TRUE,"1.Utgångsläge"}</definedName>
    <definedName name="wrn.Bransch." localSheetId="29" hidden="1">{"Sammanst",#N/A,TRUE,"951231";"Sid4",#N/A,TRUE,"4.Slutlig";"Sid2",#N/A,TRUE,"2.Värden";"Sid3",#N/A,TRUE,"3.Justering";"Sid1",#N/A,TRUE,"1.Utgångsläge"}</definedName>
    <definedName name="wrn.Bransch." localSheetId="53" hidden="1">{"Sammanst",#N/A,TRUE,"951231";"Sid4",#N/A,TRUE,"4.Slutlig";"Sid2",#N/A,TRUE,"2.Värden";"Sid3",#N/A,TRUE,"3.Justering";"Sid1",#N/A,TRUE,"1.Utgångsläge"}</definedName>
    <definedName name="wrn.Bransch." localSheetId="7" hidden="1">{"Sammanst",#N/A,TRUE,"951231";"Sid4",#N/A,TRUE,"4.Slutlig";"Sid2",#N/A,TRUE,"2.Värden";"Sid3",#N/A,TRUE,"3.Justering";"Sid1",#N/A,TRUE,"1.Utgångsläge"}</definedName>
    <definedName name="wrn.Bransch." localSheetId="8" hidden="1">{"Sammanst",#N/A,TRUE,"951231";"Sid4",#N/A,TRUE,"4.Slutlig";"Sid2",#N/A,TRUE,"2.Värden";"Sid3",#N/A,TRUE,"3.Justering";"Sid1",#N/A,TRUE,"1.Utgångsläge"}</definedName>
    <definedName name="wrn.Bransch." localSheetId="6" hidden="1">{"Sammanst",#N/A,TRUE,"951231";"Sid4",#N/A,TRUE,"4.Slutlig";"Sid2",#N/A,TRUE,"2.Värden";"Sid3",#N/A,TRUE,"3.Justering";"Sid1",#N/A,TRUE,"1.Utgångsläge"}</definedName>
    <definedName name="wrn.Bransch." localSheetId="40" hidden="1">{"Sammanst",#N/A,TRUE,"951231";"Sid4",#N/A,TRUE,"4.Slutlig";"Sid2",#N/A,TRUE,"2.Värden";"Sid3",#N/A,TRUE,"3.Justering";"Sid1",#N/A,TRUE,"1.Utgångsläge"}</definedName>
    <definedName name="wrn.Bransch." localSheetId="9" hidden="1">{"Sammanst",#N/A,TRUE,"951231";"Sid4",#N/A,TRUE,"4.Slutlig";"Sid2",#N/A,TRUE,"2.Värden";"Sid3",#N/A,TRUE,"3.Justering";"Sid1",#N/A,TRUE,"1.Utgångsläge"}</definedName>
    <definedName name="wrn.Bransch." localSheetId="38"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39" hidden="1">{"5 * utfall + budget",#N/A,FALSE,"T-0298";"5 * bolag",#N/A,FALSE,"T-0298";"Unibank, utfall alla",#N/A,FALSE,"T-0298";#N/A,#N/A,FALSE,"Koncernskulder";#N/A,#N/A,FALSE,"Koncernfakturering"}</definedName>
    <definedName name="wrn.Månadsrapport._.T." localSheetId="18" hidden="1">{"5 * utfall + budget",#N/A,FALSE,"T-0298";"5 * bolag",#N/A,FALSE,"T-0298";"Unibank, utfall alla",#N/A,FALSE,"T-0298";#N/A,#N/A,FALSE,"Koncernskulder";#N/A,#N/A,FALSE,"Koncernfakturering"}</definedName>
    <definedName name="wrn.Månadsrapport._.T." localSheetId="12" hidden="1">{"5 * utfall + budget",#N/A,FALSE,"T-0298";"5 * bolag",#N/A,FALSE,"T-0298";"Unibank, utfall alla",#N/A,FALSE,"T-0298";#N/A,#N/A,FALSE,"Koncernskulder";#N/A,#N/A,FALSE,"Koncernfakturering"}</definedName>
    <definedName name="wrn.Månadsrapport._.T." localSheetId="1" hidden="1">{"5 * utfall + budget",#N/A,FALSE,"T-0298";"5 * bolag",#N/A,FALSE,"T-0298";"Unibank, utfall alla",#N/A,FALSE,"T-0298";#N/A,#N/A,FALSE,"Koncernskulder";#N/A,#N/A,FALSE,"Koncernfakturering"}</definedName>
    <definedName name="wrn.Månadsrapport._.T." localSheetId="33" hidden="1">{"5 * utfall + budget",#N/A,FALSE,"T-0298";"5 * bolag",#N/A,FALSE,"T-0298";"Unibank, utfall alla",#N/A,FALSE,"T-0298";#N/A,#N/A,FALSE,"Koncernskulder";#N/A,#N/A,FALSE,"Koncernfakturering"}</definedName>
    <definedName name="wrn.Månadsrapport._.T." localSheetId="32" hidden="1">{"5 * utfall + budget",#N/A,FALSE,"T-0298";"5 * bolag",#N/A,FALSE,"T-0298";"Unibank, utfall alla",#N/A,FALSE,"T-0298";#N/A,#N/A,FALSE,"Koncernskulder";#N/A,#N/A,FALSE,"Koncernfakturering"}</definedName>
    <definedName name="wrn.Månadsrapport._.T." localSheetId="52" hidden="1">{"5 * utfall + budget",#N/A,FALSE,"T-0298";"5 * bolag",#N/A,FALSE,"T-0298";"Unibank, utfall alla",#N/A,FALSE,"T-0298";#N/A,#N/A,FALSE,"Koncernskulder";#N/A,#N/A,FALSE,"Koncernfakturering"}</definedName>
    <definedName name="wrn.Månadsrapport._.T." localSheetId="55" hidden="1">{"5 * utfall + budget",#N/A,FALSE,"T-0298";"5 * bolag",#N/A,FALSE,"T-0298";"Unibank, utfall alla",#N/A,FALSE,"T-0298";#N/A,#N/A,FALSE,"Koncernskulder";#N/A,#N/A,FALSE,"Koncernfakturering"}</definedName>
    <definedName name="wrn.Månadsrapport._.T." localSheetId="4" hidden="1">{"5 * utfall + budget",#N/A,FALSE,"T-0298";"5 * bolag",#N/A,FALSE,"T-0298";"Unibank, utfall alla",#N/A,FALSE,"T-0298";#N/A,#N/A,FALSE,"Koncernskulder";#N/A,#N/A,FALSE,"Koncernfakturering"}</definedName>
    <definedName name="wrn.Månadsrapport._.T." localSheetId="16" hidden="1">{"5 * utfall + budget",#N/A,FALSE,"T-0298";"5 * bolag",#N/A,FALSE,"T-0298";"Unibank, utfall alla",#N/A,FALSE,"T-0298";#N/A,#N/A,FALSE,"Koncernskulder";#N/A,#N/A,FALSE,"Koncernfakturering"}</definedName>
    <definedName name="wrn.Månadsrapport._.T." localSheetId="30" hidden="1">{"5 * utfall + budget",#N/A,FALSE,"T-0298";"5 * bolag",#N/A,FALSE,"T-0298";"Unibank, utfall alla",#N/A,FALSE,"T-0298";#N/A,#N/A,FALSE,"Koncernskulder";#N/A,#N/A,FALSE,"Koncernfakturering"}</definedName>
    <definedName name="wrn.Månadsrapport._.T." localSheetId="31" hidden="1">{"5 * utfall + budget",#N/A,FALSE,"T-0298";"5 * bolag",#N/A,FALSE,"T-0298";"Unibank, utfall alla",#N/A,FALSE,"T-0298";#N/A,#N/A,FALSE,"Koncernskulder";#N/A,#N/A,FALSE,"Koncernfakturering"}</definedName>
    <definedName name="wrn.Månadsrapport._.T." localSheetId="29" hidden="1">{"5 * utfall + budget",#N/A,FALSE,"T-0298";"5 * bolag",#N/A,FALSE,"T-0298";"Unibank, utfall alla",#N/A,FALSE,"T-0298";#N/A,#N/A,FALSE,"Koncernskulder";#N/A,#N/A,FALSE,"Koncernfakturering"}</definedName>
    <definedName name="wrn.Månadsrapport._.T." localSheetId="53" hidden="1">{"5 * utfall + budget",#N/A,FALSE,"T-0298";"5 * bolag",#N/A,FALSE,"T-0298";"Unibank, utfall alla",#N/A,FALSE,"T-0298";#N/A,#N/A,FALSE,"Koncernskulder";#N/A,#N/A,FALSE,"Koncernfakturering"}</definedName>
    <definedName name="wrn.Månadsrapport._.T." localSheetId="7" hidden="1">{"5 * utfall + budget",#N/A,FALSE,"T-0298";"5 * bolag",#N/A,FALSE,"T-0298";"Unibank, utfall alla",#N/A,FALSE,"T-0298";#N/A,#N/A,FALSE,"Koncernskulder";#N/A,#N/A,FALSE,"Koncernfakturering"}</definedName>
    <definedName name="wrn.Månadsrapport._.T." localSheetId="8"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40" hidden="1">{"5 * utfall + budget",#N/A,FALSE,"T-0298";"5 * bolag",#N/A,FALSE,"T-0298";"Unibank, utfall alla",#N/A,FALSE,"T-0298";#N/A,#N/A,FALSE,"Koncernskulder";#N/A,#N/A,FALSE,"Koncernfakturering"}</definedName>
    <definedName name="wrn.Månadsrapport._.T." localSheetId="9" hidden="1">{"5 * utfall + budget",#N/A,FALSE,"T-0298";"5 * bolag",#N/A,FALSE,"T-0298";"Unibank, utfall alla",#N/A,FALSE,"T-0298";#N/A,#N/A,FALSE,"Koncernskulder";#N/A,#N/A,FALSE,"Koncernfakturering"}</definedName>
    <definedName name="wrn.Månadsrapport._.T." localSheetId="38"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39" hidden="1">{#N/A,#N/A,TRUE,"Forside";#N/A,#N/A,TRUE,"Contents";#N/A,#N/A,TRUE,"Opera. income stat.";#N/A,#N/A,TRUE,"Business area ";#N/A,#N/A,TRUE,"Statutory income statem."}</definedName>
    <definedName name="wrn.udskriv." localSheetId="18" hidden="1">{#N/A,#N/A,TRUE,"Forside";#N/A,#N/A,TRUE,"Contents";#N/A,#N/A,TRUE,"Opera. income stat.";#N/A,#N/A,TRUE,"Business area ";#N/A,#N/A,TRUE,"Statutory income statem."}</definedName>
    <definedName name="wrn.udskriv." localSheetId="12" hidden="1">{#N/A,#N/A,TRUE,"Forside";#N/A,#N/A,TRUE,"Contents";#N/A,#N/A,TRUE,"Opera. income stat.";#N/A,#N/A,TRUE,"Business area ";#N/A,#N/A,TRUE,"Statutory income statem."}</definedName>
    <definedName name="wrn.udskriv." localSheetId="1" hidden="1">{#N/A,#N/A,TRUE,"Forside";#N/A,#N/A,TRUE,"Contents";#N/A,#N/A,TRUE,"Opera. income stat.";#N/A,#N/A,TRUE,"Business area ";#N/A,#N/A,TRUE,"Statutory income statem."}</definedName>
    <definedName name="wrn.udskriv." localSheetId="33" hidden="1">{#N/A,#N/A,TRUE,"Forside";#N/A,#N/A,TRUE,"Contents";#N/A,#N/A,TRUE,"Opera. income stat.";#N/A,#N/A,TRUE,"Business area ";#N/A,#N/A,TRUE,"Statutory income statem."}</definedName>
    <definedName name="wrn.udskriv." localSheetId="32" hidden="1">{#N/A,#N/A,TRUE,"Forside";#N/A,#N/A,TRUE,"Contents";#N/A,#N/A,TRUE,"Opera. income stat.";#N/A,#N/A,TRUE,"Business area ";#N/A,#N/A,TRUE,"Statutory income statem."}</definedName>
    <definedName name="wrn.udskriv." localSheetId="52" hidden="1">{#N/A,#N/A,TRUE,"Forside";#N/A,#N/A,TRUE,"Contents";#N/A,#N/A,TRUE,"Opera. income stat.";#N/A,#N/A,TRUE,"Business area ";#N/A,#N/A,TRUE,"Statutory income statem."}</definedName>
    <definedName name="wrn.udskriv." localSheetId="55" hidden="1">{#N/A,#N/A,TRUE,"Forside";#N/A,#N/A,TRUE,"Contents";#N/A,#N/A,TRUE,"Opera. income stat.";#N/A,#N/A,TRUE,"Business area ";#N/A,#N/A,TRUE,"Statutory income statem."}</definedName>
    <definedName name="wrn.udskriv." localSheetId="4" hidden="1">{#N/A,#N/A,TRUE,"Forside";#N/A,#N/A,TRUE,"Contents";#N/A,#N/A,TRUE,"Opera. income stat.";#N/A,#N/A,TRUE,"Business area ";#N/A,#N/A,TRUE,"Statutory income statem."}</definedName>
    <definedName name="wrn.udskriv." localSheetId="16" hidden="1">{#N/A,#N/A,TRUE,"Forside";#N/A,#N/A,TRUE,"Contents";#N/A,#N/A,TRUE,"Opera. income stat.";#N/A,#N/A,TRUE,"Business area ";#N/A,#N/A,TRUE,"Statutory income statem."}</definedName>
    <definedName name="wrn.udskriv." localSheetId="30" hidden="1">{#N/A,#N/A,TRUE,"Forside";#N/A,#N/A,TRUE,"Contents";#N/A,#N/A,TRUE,"Opera. income stat.";#N/A,#N/A,TRUE,"Business area ";#N/A,#N/A,TRUE,"Statutory income statem."}</definedName>
    <definedName name="wrn.udskriv." localSheetId="31" hidden="1">{#N/A,#N/A,TRUE,"Forside";#N/A,#N/A,TRUE,"Contents";#N/A,#N/A,TRUE,"Opera. income stat.";#N/A,#N/A,TRUE,"Business area ";#N/A,#N/A,TRUE,"Statutory income statem."}</definedName>
    <definedName name="wrn.udskriv." localSheetId="29" hidden="1">{#N/A,#N/A,TRUE,"Forside";#N/A,#N/A,TRUE,"Contents";#N/A,#N/A,TRUE,"Opera. income stat.";#N/A,#N/A,TRUE,"Business area ";#N/A,#N/A,TRUE,"Statutory income statem."}</definedName>
    <definedName name="wrn.udskriv." localSheetId="53" hidden="1">{#N/A,#N/A,TRUE,"Forside";#N/A,#N/A,TRUE,"Contents";#N/A,#N/A,TRUE,"Opera. income stat.";#N/A,#N/A,TRUE,"Business area ";#N/A,#N/A,TRUE,"Statutory income statem."}</definedName>
    <definedName name="wrn.udskriv." localSheetId="7" hidden="1">{#N/A,#N/A,TRUE,"Forside";#N/A,#N/A,TRUE,"Contents";#N/A,#N/A,TRUE,"Opera. income stat.";#N/A,#N/A,TRUE,"Business area ";#N/A,#N/A,TRUE,"Statutory income statem."}</definedName>
    <definedName name="wrn.udskriv." localSheetId="8"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40" hidden="1">{#N/A,#N/A,TRUE,"Forside";#N/A,#N/A,TRUE,"Contents";#N/A,#N/A,TRUE,"Opera. income stat.";#N/A,#N/A,TRUE,"Business area ";#N/A,#N/A,TRUE,"Statutory income statem."}</definedName>
    <definedName name="wrn.udskriv." localSheetId="9" hidden="1">{#N/A,#N/A,TRUE,"Forside";#N/A,#N/A,TRUE,"Contents";#N/A,#N/A,TRUE,"Opera. income stat.";#N/A,#N/A,TRUE,"Business area ";#N/A,#N/A,TRUE,"Statutory income statem."}</definedName>
    <definedName name="wrn.udskriv." localSheetId="38"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CompanyCode" localSheetId="39">[98]Content!$I$5</definedName>
    <definedName name="wsCompanyCode" localSheetId="33">[99]Content!$I$5</definedName>
    <definedName name="wsCompanyCode" localSheetId="52">[98]Content!$I$5</definedName>
    <definedName name="wsCompanyCode" localSheetId="55">[100]Content!$I$5</definedName>
    <definedName name="wsCompanyCode" localSheetId="30">[99]Content!$I$5</definedName>
    <definedName name="wsCompanyCode" localSheetId="31">[99]Content!$I$5</definedName>
    <definedName name="wsCompanyCode" localSheetId="29">[99]Content!$I$5</definedName>
    <definedName name="wsCompanyCode" localSheetId="53">[99]Content!$I$5</definedName>
    <definedName name="wsCompanyCode" localSheetId="7">[101]Content!$I$5</definedName>
    <definedName name="wsCompanyCode" localSheetId="8">[101]Content!$I$5</definedName>
    <definedName name="wsCompanyCode" localSheetId="6">[101]Content!$I$5</definedName>
    <definedName name="wsCompanyCode">[102]Content!$I$5</definedName>
    <definedName name="wsCompilDate" localSheetId="39">[98]Content!$K$6</definedName>
    <definedName name="wsCompilDate" localSheetId="33">[99]Content!$K$6</definedName>
    <definedName name="wsCompilDate" localSheetId="52">[98]Content!$K$6</definedName>
    <definedName name="wsCompilDate" localSheetId="55">[100]Content!$K$6</definedName>
    <definedName name="wsCompilDate" localSheetId="30">[99]Content!$K$6</definedName>
    <definedName name="wsCompilDate" localSheetId="31">[99]Content!$K$6</definedName>
    <definedName name="wsCompilDate" localSheetId="29">[99]Content!$K$6</definedName>
    <definedName name="wsCompilDate" localSheetId="53">[99]Content!$K$6</definedName>
    <definedName name="wsCompilDate" localSheetId="7">[101]Content!$K$6</definedName>
    <definedName name="wsCompilDate" localSheetId="8">[101]Content!$K$6</definedName>
    <definedName name="wsCompilDate" localSheetId="6">[101]Content!$K$6</definedName>
    <definedName name="wsCompilDate">[102]Content!$K$6</definedName>
    <definedName name="wsCompiler" localSheetId="39">[98]Content!$I$6</definedName>
    <definedName name="wsCompiler" localSheetId="33">[99]Content!$I$6</definedName>
    <definedName name="wsCompiler" localSheetId="52">[98]Content!$I$6</definedName>
    <definedName name="wsCompiler" localSheetId="55">[100]Content!$I$6</definedName>
    <definedName name="wsCompiler" localSheetId="30">[99]Content!$I$6</definedName>
    <definedName name="wsCompiler" localSheetId="31">[99]Content!$I$6</definedName>
    <definedName name="wsCompiler" localSheetId="29">[99]Content!$I$6</definedName>
    <definedName name="wsCompiler" localSheetId="53">[99]Content!$I$6</definedName>
    <definedName name="wsCompiler" localSheetId="7">[101]Content!$I$6</definedName>
    <definedName name="wsCompiler" localSheetId="8">[101]Content!$I$6</definedName>
    <definedName name="wsCompiler" localSheetId="6">[101]Content!$I$6</definedName>
    <definedName name="wsCompiler">[102]Content!$I$6</definedName>
    <definedName name="wsCurrency" localSheetId="39">[98]Content!$D$6</definedName>
    <definedName name="wsCurrency" localSheetId="33">[99]Content!$D$6</definedName>
    <definedName name="wsCurrency" localSheetId="52">[98]Content!$D$6</definedName>
    <definedName name="wsCurrency" localSheetId="55">[100]Content!$D$6</definedName>
    <definedName name="wsCurrency" localSheetId="30">[99]Content!$D$6</definedName>
    <definedName name="wsCurrency" localSheetId="31">[99]Content!$D$6</definedName>
    <definedName name="wsCurrency" localSheetId="29">[99]Content!$D$6</definedName>
    <definedName name="wsCurrency" localSheetId="53">[99]Content!$D$6</definedName>
    <definedName name="wsCurrency" localSheetId="7">[101]Content!$D$6</definedName>
    <definedName name="wsCurrency" localSheetId="8">[101]Content!$D$6</definedName>
    <definedName name="wsCurrency" localSheetId="6">[101]Content!$D$6</definedName>
    <definedName name="wsCurrency">[102]Content!$D$6</definedName>
    <definedName name="wsFilename" localSheetId="39">[98]_Settings!#REF!</definedName>
    <definedName name="wsFilename" localSheetId="33">[99]_Settings!#REF!</definedName>
    <definedName name="wsFilename" localSheetId="32">[99]_Settings!#REF!</definedName>
    <definedName name="wsFilename" localSheetId="52">[98]_Settings!#REF!</definedName>
    <definedName name="wsFilename" localSheetId="55">[100]_Settings!#REF!</definedName>
    <definedName name="wsFilename" localSheetId="4">[98]_Settings!#REF!</definedName>
    <definedName name="wsFilename" localSheetId="30">[99]_Settings!#REF!</definedName>
    <definedName name="wsFilename" localSheetId="31">[99]_Settings!#REF!</definedName>
    <definedName name="wsFilename" localSheetId="29">[99]_Settings!#REF!</definedName>
    <definedName name="wsFilename" localSheetId="53">[99]_Settings!#REF!</definedName>
    <definedName name="wsFilename" localSheetId="7">[101]_Settings!#REF!</definedName>
    <definedName name="wsFilename" localSheetId="8">[101]_Settings!#REF!</definedName>
    <definedName name="wsFilename" localSheetId="6">[101]_Settings!#REF!</definedName>
    <definedName name="wsFilename">[102]_Settings!#REF!</definedName>
    <definedName name="wsRepEntity" localSheetId="39">[98]Content!$D$5</definedName>
    <definedName name="wsRepEntity" localSheetId="33">[99]Content!$D$5</definedName>
    <definedName name="wsRepEntity" localSheetId="52">[98]Content!$D$5</definedName>
    <definedName name="wsRepEntity" localSheetId="55">[100]Content!$D$5</definedName>
    <definedName name="wsRepEntity" localSheetId="30">[99]Content!$D$5</definedName>
    <definedName name="wsRepEntity" localSheetId="31">[99]Content!$D$5</definedName>
    <definedName name="wsRepEntity" localSheetId="29">[99]Content!$D$5</definedName>
    <definedName name="wsRepEntity" localSheetId="53">[99]Content!$D$5</definedName>
    <definedName name="wsRepEntity" localSheetId="7">[101]Content!$D$5</definedName>
    <definedName name="wsRepEntity" localSheetId="8">[101]Content!$D$5</definedName>
    <definedName name="wsRepEntity" localSheetId="6">[101]Content!$D$5</definedName>
    <definedName name="wsRepEntity">[102]Content!$D$5</definedName>
    <definedName name="wsTxtRepPeriod" localSheetId="39">[98]_Settings!$B$4</definedName>
    <definedName name="wsTxtRepPeriod" localSheetId="33">[99]_Settings!$B$4</definedName>
    <definedName name="wsTxtRepPeriod" localSheetId="52">[98]_Settings!$B$4</definedName>
    <definedName name="wsTxtRepPeriod" localSheetId="55">[100]_Settings!$B$4</definedName>
    <definedName name="wsTxtRepPeriod" localSheetId="30">[99]_Settings!$B$4</definedName>
    <definedName name="wsTxtRepPeriod" localSheetId="31">[99]_Settings!$B$4</definedName>
    <definedName name="wsTxtRepPeriod" localSheetId="29">[99]_Settings!$B$4</definedName>
    <definedName name="wsTxtRepPeriod" localSheetId="53">[99]_Settings!$B$4</definedName>
    <definedName name="wsTxtRepPeriod" localSheetId="7">[101]_Settings!$B$4</definedName>
    <definedName name="wsTxtRepPeriod" localSheetId="8">[101]_Settings!$B$4</definedName>
    <definedName name="wsTxtRepPeriod" localSheetId="6">[101]_Settings!$B$4</definedName>
    <definedName name="wsTxtRepPeriod">[102]_Settings!$B$4</definedName>
    <definedName name="vuosi" localSheetId="39">[78]Syöttöpohja!$U$2</definedName>
    <definedName name="vuosi" localSheetId="33">[78]Syöttöpohja!$U$2</definedName>
    <definedName name="vuosi" localSheetId="52">[78]Syöttöpohja!$U$2</definedName>
    <definedName name="vuosi" localSheetId="55">[79]Syöttöpohja!$U$2</definedName>
    <definedName name="vuosi" localSheetId="30">[78]Syöttöpohja!$U$2</definedName>
    <definedName name="vuosi" localSheetId="31">[78]Syöttöpohja!$U$2</definedName>
    <definedName name="vuosi" localSheetId="29">[78]Syöttöpohja!$U$2</definedName>
    <definedName name="vuosi" localSheetId="53">[80]Syöttöpohja!$U$2</definedName>
    <definedName name="vuosi" localSheetId="7">[81]Syöttöpohja!$U$2</definedName>
    <definedName name="vuosi" localSheetId="8">[81]Syöttöpohja!$U$2</definedName>
    <definedName name="vuosi" localSheetId="6">[81]Syöttöpohja!$U$2</definedName>
    <definedName name="vuosi">[82]Syöttöpohja!$U$2</definedName>
    <definedName name="xx" localSheetId="39" hidden="1">{#N/A,#N/A,TRUE,"Forside";#N/A,#N/A,TRUE,"Contents";#N/A,#N/A,TRUE,"Opera. income stat.";#N/A,#N/A,TRUE,"Business area ";#N/A,#N/A,TRUE,"Statutory income statem."}</definedName>
    <definedName name="xx" localSheetId="18" hidden="1">{#N/A,#N/A,TRUE,"Forside";#N/A,#N/A,TRUE,"Contents";#N/A,#N/A,TRUE,"Opera. income stat.";#N/A,#N/A,TRUE,"Business area ";#N/A,#N/A,TRUE,"Statutory income statem."}</definedName>
    <definedName name="xx" localSheetId="12" hidden="1">{#N/A,#N/A,TRUE,"Forside";#N/A,#N/A,TRUE,"Contents";#N/A,#N/A,TRUE,"Opera. income stat.";#N/A,#N/A,TRUE,"Business area ";#N/A,#N/A,TRUE,"Statutory income statem."}</definedName>
    <definedName name="xx" localSheetId="1" hidden="1">{#N/A,#N/A,TRUE,"Forside";#N/A,#N/A,TRUE,"Contents";#N/A,#N/A,TRUE,"Opera. income stat.";#N/A,#N/A,TRUE,"Business area ";#N/A,#N/A,TRUE,"Statutory income statem."}</definedName>
    <definedName name="xx" localSheetId="33" hidden="1">{#N/A,#N/A,TRUE,"Forside";#N/A,#N/A,TRUE,"Contents";#N/A,#N/A,TRUE,"Opera. income stat.";#N/A,#N/A,TRUE,"Business area ";#N/A,#N/A,TRUE,"Statutory income statem."}</definedName>
    <definedName name="xx" localSheetId="32" hidden="1">{#N/A,#N/A,TRUE,"Forside";#N/A,#N/A,TRUE,"Contents";#N/A,#N/A,TRUE,"Opera. income stat.";#N/A,#N/A,TRUE,"Business area ";#N/A,#N/A,TRUE,"Statutory income statem."}</definedName>
    <definedName name="xx" localSheetId="52" hidden="1">{#N/A,#N/A,TRUE,"Forside";#N/A,#N/A,TRUE,"Contents";#N/A,#N/A,TRUE,"Opera. income stat.";#N/A,#N/A,TRUE,"Business area ";#N/A,#N/A,TRUE,"Statutory income statem."}</definedName>
    <definedName name="xx" localSheetId="55" hidden="1">{#N/A,#N/A,TRUE,"Forside";#N/A,#N/A,TRUE,"Contents";#N/A,#N/A,TRUE,"Opera. income stat.";#N/A,#N/A,TRUE,"Business area ";#N/A,#N/A,TRUE,"Statutory income statem."}</definedName>
    <definedName name="xx" localSheetId="4" hidden="1">{#N/A,#N/A,TRUE,"Forside";#N/A,#N/A,TRUE,"Contents";#N/A,#N/A,TRUE,"Opera. income stat.";#N/A,#N/A,TRUE,"Business area ";#N/A,#N/A,TRUE,"Statutory income statem."}</definedName>
    <definedName name="xx" localSheetId="16" hidden="1">{#N/A,#N/A,TRUE,"Forside";#N/A,#N/A,TRUE,"Contents";#N/A,#N/A,TRUE,"Opera. income stat.";#N/A,#N/A,TRUE,"Business area ";#N/A,#N/A,TRUE,"Statutory income statem."}</definedName>
    <definedName name="xx" localSheetId="30" hidden="1">{#N/A,#N/A,TRUE,"Forside";#N/A,#N/A,TRUE,"Contents";#N/A,#N/A,TRUE,"Opera. income stat.";#N/A,#N/A,TRUE,"Business area ";#N/A,#N/A,TRUE,"Statutory income statem."}</definedName>
    <definedName name="xx" localSheetId="31" hidden="1">{#N/A,#N/A,TRUE,"Forside";#N/A,#N/A,TRUE,"Contents";#N/A,#N/A,TRUE,"Opera. income stat.";#N/A,#N/A,TRUE,"Business area ";#N/A,#N/A,TRUE,"Statutory income statem."}</definedName>
    <definedName name="xx" localSheetId="29" hidden="1">{#N/A,#N/A,TRUE,"Forside";#N/A,#N/A,TRUE,"Contents";#N/A,#N/A,TRUE,"Opera. income stat.";#N/A,#N/A,TRUE,"Business area ";#N/A,#N/A,TRUE,"Statutory income statem."}</definedName>
    <definedName name="xx" localSheetId="53" hidden="1">{#N/A,#N/A,TRUE,"Forside";#N/A,#N/A,TRUE,"Contents";#N/A,#N/A,TRUE,"Opera. income stat.";#N/A,#N/A,TRUE,"Business area ";#N/A,#N/A,TRUE,"Statutory income statem."}</definedName>
    <definedName name="xx" localSheetId="7" hidden="1">{#N/A,#N/A,TRUE,"Forside";#N/A,#N/A,TRUE,"Contents";#N/A,#N/A,TRUE,"Opera. income stat.";#N/A,#N/A,TRUE,"Business area ";#N/A,#N/A,TRUE,"Statutory income statem."}</definedName>
    <definedName name="xx" localSheetId="8" hidden="1">{#N/A,#N/A,TRUE,"Forside";#N/A,#N/A,TRUE,"Contents";#N/A,#N/A,TRUE,"Opera. income stat.";#N/A,#N/A,TRUE,"Business area ";#N/A,#N/A,TRUE,"Statutory income statem."}</definedName>
    <definedName name="xx" localSheetId="6" hidden="1">{#N/A,#N/A,TRUE,"Forside";#N/A,#N/A,TRUE,"Contents";#N/A,#N/A,TRUE,"Opera. income stat.";#N/A,#N/A,TRUE,"Business area ";#N/A,#N/A,TRUE,"Statutory income statem."}</definedName>
    <definedName name="xx" localSheetId="40" hidden="1">{#N/A,#N/A,TRUE,"Forside";#N/A,#N/A,TRUE,"Contents";#N/A,#N/A,TRUE,"Opera. income stat.";#N/A,#N/A,TRUE,"Business area ";#N/A,#N/A,TRUE,"Statutory income statem."}</definedName>
    <definedName name="xx" localSheetId="9" hidden="1">{#N/A,#N/A,TRUE,"Forside";#N/A,#N/A,TRUE,"Contents";#N/A,#N/A,TRUE,"Opera. income stat.";#N/A,#N/A,TRUE,"Business area ";#N/A,#N/A,TRUE,"Statutory income statem."}</definedName>
    <definedName name="xx" localSheetId="38"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39" hidden="1">{"5 * utfall + budget",#N/A,FALSE,"T-0298";"5 * bolag",#N/A,FALSE,"T-0298";"Unibank, utfall alla",#N/A,FALSE,"T-0298";#N/A,#N/A,FALSE,"Koncernskulder";#N/A,#N/A,FALSE,"Koncernfakturering"}</definedName>
    <definedName name="xxx" localSheetId="18" hidden="1">{"5 * utfall + budget",#N/A,FALSE,"T-0298";"5 * bolag",#N/A,FALSE,"T-0298";"Unibank, utfall alla",#N/A,FALSE,"T-0298";#N/A,#N/A,FALSE,"Koncernskulder";#N/A,#N/A,FALSE,"Koncernfakturering"}</definedName>
    <definedName name="xxx" localSheetId="12" hidden="1">{"5 * utfall + budget",#N/A,FALSE,"T-0298";"5 * bolag",#N/A,FALSE,"T-0298";"Unibank, utfall alla",#N/A,FALSE,"T-0298";#N/A,#N/A,FALSE,"Koncernskulder";#N/A,#N/A,FALSE,"Koncernfakturering"}</definedName>
    <definedName name="xxx" localSheetId="1" hidden="1">{"5 * utfall + budget",#N/A,FALSE,"T-0298";"5 * bolag",#N/A,FALSE,"T-0298";"Unibank, utfall alla",#N/A,FALSE,"T-0298";#N/A,#N/A,FALSE,"Koncernskulder";#N/A,#N/A,FALSE,"Koncernfakturering"}</definedName>
    <definedName name="xxx" localSheetId="33" hidden="1">{"5 * utfall + budget",#N/A,FALSE,"T-0298";"5 * bolag",#N/A,FALSE,"T-0298";"Unibank, utfall alla",#N/A,FALSE,"T-0298";#N/A,#N/A,FALSE,"Koncernskulder";#N/A,#N/A,FALSE,"Koncernfakturering"}</definedName>
    <definedName name="xxx" localSheetId="32" hidden="1">{"5 * utfall + budget",#N/A,FALSE,"T-0298";"5 * bolag",#N/A,FALSE,"T-0298";"Unibank, utfall alla",#N/A,FALSE,"T-0298";#N/A,#N/A,FALSE,"Koncernskulder";#N/A,#N/A,FALSE,"Koncernfakturering"}</definedName>
    <definedName name="xxx" localSheetId="52" hidden="1">{"5 * utfall + budget",#N/A,FALSE,"T-0298";"5 * bolag",#N/A,FALSE,"T-0298";"Unibank, utfall alla",#N/A,FALSE,"T-0298";#N/A,#N/A,FALSE,"Koncernskulder";#N/A,#N/A,FALSE,"Koncernfakturering"}</definedName>
    <definedName name="xxx" localSheetId="55" hidden="1">{"5 * utfall + budget",#N/A,FALSE,"T-0298";"5 * bolag",#N/A,FALSE,"T-0298";"Unibank, utfall alla",#N/A,FALSE,"T-0298";#N/A,#N/A,FALSE,"Koncernskulder";#N/A,#N/A,FALSE,"Koncernfakturering"}</definedName>
    <definedName name="xxx" localSheetId="4" hidden="1">{"5 * utfall + budget",#N/A,FALSE,"T-0298";"5 * bolag",#N/A,FALSE,"T-0298";"Unibank, utfall alla",#N/A,FALSE,"T-0298";#N/A,#N/A,FALSE,"Koncernskulder";#N/A,#N/A,FALSE,"Koncernfakturering"}</definedName>
    <definedName name="xxx" localSheetId="16" hidden="1">{"5 * utfall + budget",#N/A,FALSE,"T-0298";"5 * bolag",#N/A,FALSE,"T-0298";"Unibank, utfall alla",#N/A,FALSE,"T-0298";#N/A,#N/A,FALSE,"Koncernskulder";#N/A,#N/A,FALSE,"Koncernfakturering"}</definedName>
    <definedName name="xxx" localSheetId="30" hidden="1">{"5 * utfall + budget",#N/A,FALSE,"T-0298";"5 * bolag",#N/A,FALSE,"T-0298";"Unibank, utfall alla",#N/A,FALSE,"T-0298";#N/A,#N/A,FALSE,"Koncernskulder";#N/A,#N/A,FALSE,"Koncernfakturering"}</definedName>
    <definedName name="xxx" localSheetId="31" hidden="1">{"5 * utfall + budget",#N/A,FALSE,"T-0298";"5 * bolag",#N/A,FALSE,"T-0298";"Unibank, utfall alla",#N/A,FALSE,"T-0298";#N/A,#N/A,FALSE,"Koncernskulder";#N/A,#N/A,FALSE,"Koncernfakturering"}</definedName>
    <definedName name="xxx" localSheetId="29" hidden="1">{"5 * utfall + budget",#N/A,FALSE,"T-0298";"5 * bolag",#N/A,FALSE,"T-0298";"Unibank, utfall alla",#N/A,FALSE,"T-0298";#N/A,#N/A,FALSE,"Koncernskulder";#N/A,#N/A,FALSE,"Koncernfakturering"}</definedName>
    <definedName name="xxx" localSheetId="53" hidden="1">{"5 * utfall + budget",#N/A,FALSE,"T-0298";"5 * bolag",#N/A,FALSE,"T-0298";"Unibank, utfall alla",#N/A,FALSE,"T-0298";#N/A,#N/A,FALSE,"Koncernskulder";#N/A,#N/A,FALSE,"Koncernfakturering"}</definedName>
    <definedName name="xxx" localSheetId="7" hidden="1">{"5 * utfall + budget",#N/A,FALSE,"T-0298";"5 * bolag",#N/A,FALSE,"T-0298";"Unibank, utfall alla",#N/A,FALSE,"T-0298";#N/A,#N/A,FALSE,"Koncernskulder";#N/A,#N/A,FALSE,"Koncernfakturering"}</definedName>
    <definedName name="xxx" localSheetId="8" hidden="1">{"5 * utfall + budget",#N/A,FALSE,"T-0298";"5 * bolag",#N/A,FALSE,"T-0298";"Unibank, utfall alla",#N/A,FALSE,"T-0298";#N/A,#N/A,FALSE,"Koncernskulder";#N/A,#N/A,FALSE,"Koncernfakturering"}</definedName>
    <definedName name="xxx" localSheetId="6" hidden="1">{"5 * utfall + budget",#N/A,FALSE,"T-0298";"5 * bolag",#N/A,FALSE,"T-0298";"Unibank, utfall alla",#N/A,FALSE,"T-0298";#N/A,#N/A,FALSE,"Koncernskulder";#N/A,#N/A,FALSE,"Koncernfakturering"}</definedName>
    <definedName name="xxx" localSheetId="40" hidden="1">{"5 * utfall + budget",#N/A,FALSE,"T-0298";"5 * bolag",#N/A,FALSE,"T-0298";"Unibank, utfall alla",#N/A,FALSE,"T-0298";#N/A,#N/A,FALSE,"Koncernskulder";#N/A,#N/A,FALSE,"Koncernfakturering"}</definedName>
    <definedName name="xxx" localSheetId="9" hidden="1">{"5 * utfall + budget",#N/A,FALSE,"T-0298";"5 * bolag",#N/A,FALSE,"T-0298";"Unibank, utfall alla",#N/A,FALSE,"T-0298";#N/A,#N/A,FALSE,"Koncernskulder";#N/A,#N/A,FALSE,"Koncernfakturering"}</definedName>
    <definedName name="xxx" localSheetId="38"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39" hidden="1">{#N/A,#N/A,TRUE,"Forside";#N/A,#N/A,TRUE,"Contents";#N/A,#N/A,TRUE,"Opera. income stat.";#N/A,#N/A,TRUE,"Business area ";#N/A,#N/A,TRUE,"Statutory income statem."}</definedName>
    <definedName name="xxxx" localSheetId="18" hidden="1">{#N/A,#N/A,TRUE,"Forside";#N/A,#N/A,TRUE,"Contents";#N/A,#N/A,TRUE,"Opera. income stat.";#N/A,#N/A,TRUE,"Business area ";#N/A,#N/A,TRUE,"Statutory income statem."}</definedName>
    <definedName name="xxxx" localSheetId="12" hidden="1">{#N/A,#N/A,TRUE,"Forside";#N/A,#N/A,TRUE,"Contents";#N/A,#N/A,TRUE,"Opera. income stat.";#N/A,#N/A,TRUE,"Business area ";#N/A,#N/A,TRUE,"Statutory income statem."}</definedName>
    <definedName name="xxxx" localSheetId="1" hidden="1">{#N/A,#N/A,TRUE,"Forside";#N/A,#N/A,TRUE,"Contents";#N/A,#N/A,TRUE,"Opera. income stat.";#N/A,#N/A,TRUE,"Business area ";#N/A,#N/A,TRUE,"Statutory income statem."}</definedName>
    <definedName name="xxxx" localSheetId="33" hidden="1">{#N/A,#N/A,TRUE,"Forside";#N/A,#N/A,TRUE,"Contents";#N/A,#N/A,TRUE,"Opera. income stat.";#N/A,#N/A,TRUE,"Business area ";#N/A,#N/A,TRUE,"Statutory income statem."}</definedName>
    <definedName name="xxxx" localSheetId="32" hidden="1">{#N/A,#N/A,TRUE,"Forside";#N/A,#N/A,TRUE,"Contents";#N/A,#N/A,TRUE,"Opera. income stat.";#N/A,#N/A,TRUE,"Business area ";#N/A,#N/A,TRUE,"Statutory income statem."}</definedName>
    <definedName name="xxxx" localSheetId="52" hidden="1">{#N/A,#N/A,TRUE,"Forside";#N/A,#N/A,TRUE,"Contents";#N/A,#N/A,TRUE,"Opera. income stat.";#N/A,#N/A,TRUE,"Business area ";#N/A,#N/A,TRUE,"Statutory income statem."}</definedName>
    <definedName name="xxxx" localSheetId="55" hidden="1">{#N/A,#N/A,TRUE,"Forside";#N/A,#N/A,TRUE,"Contents";#N/A,#N/A,TRUE,"Opera. income stat.";#N/A,#N/A,TRUE,"Business area ";#N/A,#N/A,TRUE,"Statutory income statem."}</definedName>
    <definedName name="xxxx" localSheetId="4" hidden="1">{#N/A,#N/A,TRUE,"Forside";#N/A,#N/A,TRUE,"Contents";#N/A,#N/A,TRUE,"Opera. income stat.";#N/A,#N/A,TRUE,"Business area ";#N/A,#N/A,TRUE,"Statutory income statem."}</definedName>
    <definedName name="xxxx" localSheetId="16" hidden="1">{#N/A,#N/A,TRUE,"Forside";#N/A,#N/A,TRUE,"Contents";#N/A,#N/A,TRUE,"Opera. income stat.";#N/A,#N/A,TRUE,"Business area ";#N/A,#N/A,TRUE,"Statutory income statem."}</definedName>
    <definedName name="xxxx" localSheetId="30" hidden="1">{#N/A,#N/A,TRUE,"Forside";#N/A,#N/A,TRUE,"Contents";#N/A,#N/A,TRUE,"Opera. income stat.";#N/A,#N/A,TRUE,"Business area ";#N/A,#N/A,TRUE,"Statutory income statem."}</definedName>
    <definedName name="xxxx" localSheetId="31" hidden="1">{#N/A,#N/A,TRUE,"Forside";#N/A,#N/A,TRUE,"Contents";#N/A,#N/A,TRUE,"Opera. income stat.";#N/A,#N/A,TRUE,"Business area ";#N/A,#N/A,TRUE,"Statutory income statem."}</definedName>
    <definedName name="xxxx" localSheetId="29" hidden="1">{#N/A,#N/A,TRUE,"Forside";#N/A,#N/A,TRUE,"Contents";#N/A,#N/A,TRUE,"Opera. income stat.";#N/A,#N/A,TRUE,"Business area ";#N/A,#N/A,TRUE,"Statutory income statem."}</definedName>
    <definedName name="xxxx" localSheetId="53" hidden="1">{#N/A,#N/A,TRUE,"Forside";#N/A,#N/A,TRUE,"Contents";#N/A,#N/A,TRUE,"Opera. income stat.";#N/A,#N/A,TRUE,"Business area ";#N/A,#N/A,TRUE,"Statutory income statem."}</definedName>
    <definedName name="xxxx" localSheetId="7" hidden="1">{#N/A,#N/A,TRUE,"Forside";#N/A,#N/A,TRUE,"Contents";#N/A,#N/A,TRUE,"Opera. income stat.";#N/A,#N/A,TRUE,"Business area ";#N/A,#N/A,TRUE,"Statutory income statem."}</definedName>
    <definedName name="xxxx" localSheetId="8" hidden="1">{#N/A,#N/A,TRUE,"Forside";#N/A,#N/A,TRUE,"Contents";#N/A,#N/A,TRUE,"Opera. income stat.";#N/A,#N/A,TRUE,"Business area ";#N/A,#N/A,TRUE,"Statutory income statem."}</definedName>
    <definedName name="xxxx" localSheetId="6" hidden="1">{#N/A,#N/A,TRUE,"Forside";#N/A,#N/A,TRUE,"Contents";#N/A,#N/A,TRUE,"Opera. income stat.";#N/A,#N/A,TRUE,"Business area ";#N/A,#N/A,TRUE,"Statutory income statem."}</definedName>
    <definedName name="xxxx" localSheetId="40" hidden="1">{#N/A,#N/A,TRUE,"Forside";#N/A,#N/A,TRUE,"Contents";#N/A,#N/A,TRUE,"Opera. income stat.";#N/A,#N/A,TRUE,"Business area ";#N/A,#N/A,TRUE,"Statutory income statem."}</definedName>
    <definedName name="xxxx" localSheetId="9" hidden="1">{#N/A,#N/A,TRUE,"Forside";#N/A,#N/A,TRUE,"Contents";#N/A,#N/A,TRUE,"Opera. income stat.";#N/A,#N/A,TRUE,"Business area ";#N/A,#N/A,TRUE,"Statutory income statem."}</definedName>
    <definedName name="xxxx" localSheetId="38"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 localSheetId="39">[6]XXX!$C$26</definedName>
    <definedName name="Year1" localSheetId="33">[6]XXX!$C$26</definedName>
    <definedName name="Year1" localSheetId="52">[6]XXX!$C$26</definedName>
    <definedName name="Year1" localSheetId="55">[7]XXX!$C$26</definedName>
    <definedName name="Year1" localSheetId="30">[6]XXX!$C$26</definedName>
    <definedName name="Year1" localSheetId="31">[6]XXX!$C$26</definedName>
    <definedName name="Year1" localSheetId="29">[6]XXX!$C$26</definedName>
    <definedName name="Year1" localSheetId="53">[8]XXX!$C$26</definedName>
    <definedName name="Year1" localSheetId="7">[9]XXX!$C$26</definedName>
    <definedName name="Year1" localSheetId="8">[9]XXX!$C$26</definedName>
    <definedName name="Year1" localSheetId="6">[9]XXX!$C$26</definedName>
    <definedName name="Year1">[10]XXX!$C$26</definedName>
    <definedName name="Ytd" localSheetId="39">'[38]Raw Data Sheet'!$A$39</definedName>
    <definedName name="Ytd" localSheetId="33">'[38]Raw Data Sheet'!$A$39</definedName>
    <definedName name="Ytd" localSheetId="52">'[38]Raw Data Sheet'!$A$39</definedName>
    <definedName name="Ytd" localSheetId="55">'[39]Raw Data Sheet'!$A$39</definedName>
    <definedName name="Ytd" localSheetId="30">'[38]Raw Data Sheet'!$A$39</definedName>
    <definedName name="Ytd" localSheetId="31">'[38]Raw Data Sheet'!$A$39</definedName>
    <definedName name="Ytd" localSheetId="29">'[38]Raw Data Sheet'!$A$39</definedName>
    <definedName name="Ytd" localSheetId="53">'[40]Raw Data Sheet'!$A$39</definedName>
    <definedName name="Ytd" localSheetId="7">'[41]Raw Data Sheet'!$A$39</definedName>
    <definedName name="Ytd" localSheetId="8">'[41]Raw Data Sheet'!$A$39</definedName>
    <definedName name="Ytd" localSheetId="6">'[41]Raw Data Sheet'!$A$39</definedName>
    <definedName name="Ytd">'[42]Raw Data Sheet'!$A$39</definedName>
    <definedName name="YTDLY" localSheetId="39">[48]Sheet1!$G$4</definedName>
    <definedName name="YTDLY" localSheetId="33">[48]Sheet1!$G$4</definedName>
    <definedName name="YTDLY" localSheetId="52">[48]Sheet1!$G$4</definedName>
    <definedName name="YTDLY" localSheetId="55">[49]Sheet1!$G$4</definedName>
    <definedName name="YTDLY" localSheetId="30">[48]Sheet1!$G$4</definedName>
    <definedName name="YTDLY" localSheetId="31">[48]Sheet1!$G$4</definedName>
    <definedName name="YTDLY" localSheetId="29">[48]Sheet1!$G$4</definedName>
    <definedName name="YTDLY" localSheetId="53">[50]Sheet1!$G$4</definedName>
    <definedName name="YTDLY" localSheetId="7">[51]Sheet1!$G$4</definedName>
    <definedName name="YTDLY" localSheetId="8">[51]Sheet1!$G$4</definedName>
    <definedName name="YTDLY" localSheetId="6">[51]Sheet1!$G$4</definedName>
    <definedName name="YTDLY">[52]Sheet1!$G$4</definedName>
    <definedName name="YTDTY" localSheetId="39">[48]Sheet1!$F$4</definedName>
    <definedName name="YTDTY" localSheetId="33">[48]Sheet1!$F$4</definedName>
    <definedName name="YTDTY" localSheetId="52">[48]Sheet1!$F$4</definedName>
    <definedName name="YTDTY" localSheetId="55">[49]Sheet1!$F$4</definedName>
    <definedName name="YTDTY" localSheetId="30">[48]Sheet1!$F$4</definedName>
    <definedName name="YTDTY" localSheetId="31">[48]Sheet1!$F$4</definedName>
    <definedName name="YTDTY" localSheetId="29">[48]Sheet1!$F$4</definedName>
    <definedName name="YTDTY" localSheetId="53">[50]Sheet1!$F$4</definedName>
    <definedName name="YTDTY" localSheetId="7">[51]Sheet1!$F$4</definedName>
    <definedName name="YTDTY" localSheetId="8">[51]Sheet1!$F$4</definedName>
    <definedName name="YTDTY" localSheetId="6">[51]Sheet1!$F$4</definedName>
    <definedName name="YTDTY">[52]Sheet1!$F$4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 i="1140" l="1"/>
  <c r="B36" i="1140"/>
  <c r="B38" i="1140"/>
  <c r="B40" i="1140"/>
  <c r="B43" i="1140"/>
  <c r="B47" i="1140"/>
  <c r="D9" i="1138"/>
  <c r="D13" i="1138"/>
  <c r="D27" i="1138"/>
  <c r="B53" i="1138"/>
  <c r="A29" i="1099" l="1"/>
  <c r="D4" i="1096" l="1"/>
  <c r="D5" i="1096"/>
  <c r="D6" i="1096"/>
  <c r="D7" i="1096"/>
  <c r="D8" i="1096"/>
  <c r="D9" i="1096"/>
  <c r="D10" i="1096"/>
  <c r="D11" i="1096"/>
  <c r="D12" i="1096"/>
  <c r="D13" i="1096"/>
  <c r="B14" i="1096"/>
  <c r="H14" i="1096"/>
  <c r="I14" i="1096"/>
  <c r="J14" i="1096"/>
  <c r="R14" i="1096"/>
  <c r="S14" i="1096"/>
  <c r="T14" i="1096"/>
  <c r="D20" i="1096"/>
  <c r="D21" i="1096"/>
  <c r="D22" i="1096"/>
  <c r="D23" i="1096"/>
  <c r="O25" i="1096"/>
  <c r="B26" i="1096"/>
  <c r="E26" i="1096"/>
  <c r="F26" i="1096"/>
  <c r="G26" i="1096"/>
  <c r="H26" i="1096"/>
  <c r="I26" i="1096"/>
  <c r="J26" i="1096"/>
  <c r="R26" i="1096"/>
  <c r="S26" i="1096"/>
  <c r="D26" i="1096" s="1"/>
  <c r="T26" i="1096"/>
  <c r="D14" i="1096" l="1"/>
  <c r="B8" i="1094" l="1"/>
  <c r="C8" i="1094"/>
  <c r="D8" i="1094"/>
  <c r="H8" i="1094"/>
  <c r="F12" i="1094"/>
  <c r="F13" i="1094"/>
  <c r="B18" i="1094"/>
  <c r="C18" i="1094"/>
  <c r="D18" i="1094"/>
  <c r="H18" i="1094"/>
  <c r="D20" i="1094"/>
  <c r="H20" i="1094"/>
  <c r="C26" i="1094"/>
  <c r="B20" i="1094" l="1"/>
  <c r="C20" i="1094"/>
  <c r="B27" i="1092" l="1"/>
  <c r="C45" i="1092"/>
  <c r="C46" i="1092"/>
  <c r="C47" i="1092"/>
  <c r="D48" i="1092"/>
  <c r="B21" i="1090"/>
  <c r="B22" i="1090"/>
  <c r="B23" i="1090"/>
  <c r="B24" i="1090"/>
  <c r="B25" i="1090"/>
  <c r="B26" i="1090"/>
  <c r="B27" i="1090"/>
  <c r="B28" i="1090"/>
  <c r="B29" i="1090"/>
  <c r="B30" i="1090"/>
  <c r="B31" i="1090"/>
  <c r="B32" i="1090"/>
  <c r="B33" i="1090"/>
  <c r="B34" i="1090"/>
  <c r="B24" i="1092" l="1"/>
  <c r="B32" i="1092"/>
  <c r="B34" i="1092" s="1"/>
  <c r="B30" i="1092" s="1"/>
  <c r="B36" i="1092"/>
  <c r="B48" i="1092"/>
  <c r="C48" i="1092" s="1"/>
  <c r="C49" i="1092" s="1"/>
  <c r="AS9" i="1083" l="1"/>
  <c r="B11" i="1083"/>
  <c r="C11" i="1083"/>
  <c r="C16" i="1083" s="1"/>
  <c r="C18" i="1083" s="1"/>
  <c r="C20" i="1083" s="1"/>
  <c r="C24" i="1083" s="1"/>
  <c r="D11" i="1083"/>
  <c r="E11" i="1083"/>
  <c r="F11" i="1083"/>
  <c r="G11" i="1083"/>
  <c r="H11" i="1083"/>
  <c r="I11" i="1083"/>
  <c r="J11" i="1083"/>
  <c r="K11" i="1083"/>
  <c r="L11" i="1083"/>
  <c r="M11" i="1083"/>
  <c r="AB11" i="1083"/>
  <c r="AC11" i="1083"/>
  <c r="AC18" i="1083" s="1"/>
  <c r="AD11" i="1083"/>
  <c r="AE11" i="1083"/>
  <c r="AF11" i="1083"/>
  <c r="AG11" i="1083"/>
  <c r="AG18" i="1083" s="1"/>
  <c r="AG20" i="1083" s="1"/>
  <c r="AG23" i="1083" s="1"/>
  <c r="AH11" i="1083"/>
  <c r="AI11" i="1083"/>
  <c r="AI18" i="1083" s="1"/>
  <c r="AI20" i="1083" s="1"/>
  <c r="AI23" i="1083" s="1"/>
  <c r="AJ11" i="1083"/>
  <c r="AK11" i="1083"/>
  <c r="AK18" i="1083" s="1"/>
  <c r="AK20" i="1083" s="1"/>
  <c r="AK23" i="1083" s="1"/>
  <c r="AL11" i="1083"/>
  <c r="AM11" i="1083"/>
  <c r="AR11" i="1083"/>
  <c r="AR30" i="1083" s="1"/>
  <c r="AS11" i="1083"/>
  <c r="AS30" i="1083" s="1"/>
  <c r="AU11" i="1083"/>
  <c r="AW11" i="1083"/>
  <c r="AX11" i="1083"/>
  <c r="AB12" i="1083"/>
  <c r="AR12" i="1083"/>
  <c r="AS12" i="1083"/>
  <c r="AT12" i="1083"/>
  <c r="AT30" i="1083" s="1"/>
  <c r="AU12" i="1083"/>
  <c r="AU30" i="1083" s="1"/>
  <c r="AV12" i="1083"/>
  <c r="AW12" i="1083"/>
  <c r="AX12" i="1083"/>
  <c r="B15" i="1083"/>
  <c r="C15" i="1083"/>
  <c r="D15" i="1083"/>
  <c r="E15" i="1083"/>
  <c r="F15" i="1083"/>
  <c r="G15" i="1083"/>
  <c r="H15" i="1083"/>
  <c r="D16" i="1083"/>
  <c r="D18" i="1083" s="1"/>
  <c r="D20" i="1083" s="1"/>
  <c r="D24" i="1083" s="1"/>
  <c r="AB16" i="1083"/>
  <c r="AC16" i="1083"/>
  <c r="AD16" i="1083"/>
  <c r="AE16" i="1083"/>
  <c r="AE18" i="1083" s="1"/>
  <c r="AE20" i="1083" s="1"/>
  <c r="AE23" i="1083" s="1"/>
  <c r="AF16" i="1083"/>
  <c r="AG16" i="1083"/>
  <c r="AH16" i="1083"/>
  <c r="AH18" i="1083" s="1"/>
  <c r="AH20" i="1083" s="1"/>
  <c r="AH23" i="1083" s="1"/>
  <c r="AI16" i="1083"/>
  <c r="AJ16" i="1083"/>
  <c r="AK16" i="1083"/>
  <c r="AL16" i="1083"/>
  <c r="AM16" i="1083"/>
  <c r="AM18" i="1083" s="1"/>
  <c r="AM20" i="1083" s="1"/>
  <c r="AM23" i="1083" s="1"/>
  <c r="AB17" i="1083"/>
  <c r="E18" i="1083"/>
  <c r="F18" i="1083"/>
  <c r="F20" i="1083" s="1"/>
  <c r="G18" i="1083"/>
  <c r="G20" i="1083" s="1"/>
  <c r="G24" i="1083" s="1"/>
  <c r="AC19" i="1083"/>
  <c r="E20" i="1083"/>
  <c r="H20" i="1083"/>
  <c r="AD21" i="1083"/>
  <c r="AE21" i="1083"/>
  <c r="AF21" i="1083"/>
  <c r="AG21" i="1083"/>
  <c r="AH21" i="1083"/>
  <c r="AI21" i="1083"/>
  <c r="AJ21" i="1083"/>
  <c r="AK21" i="1083"/>
  <c r="AL21" i="1083"/>
  <c r="AM21" i="1083"/>
  <c r="H24" i="1083"/>
  <c r="AH26" i="1083"/>
  <c r="AI26" i="1083"/>
  <c r="AJ26" i="1083"/>
  <c r="AK26" i="1083"/>
  <c r="AL26" i="1083"/>
  <c r="AM26" i="1083"/>
  <c r="AS27" i="1083"/>
  <c r="AR28" i="1083"/>
  <c r="AS28" i="1083"/>
  <c r="AT28" i="1083"/>
  <c r="AU28" i="1083"/>
  <c r="AV28" i="1083"/>
  <c r="AV30" i="1083" s="1"/>
  <c r="AW28" i="1083"/>
  <c r="AX28" i="1083"/>
  <c r="C29" i="1083"/>
  <c r="E29" i="1083"/>
  <c r="O30" i="1083"/>
  <c r="P30" i="1083"/>
  <c r="Q30" i="1083"/>
  <c r="R30" i="1083"/>
  <c r="S30" i="1083"/>
  <c r="T30" i="1083"/>
  <c r="U30" i="1083"/>
  <c r="AO30" i="1083"/>
  <c r="AP30" i="1083"/>
  <c r="AQ30" i="1083"/>
  <c r="AW30" i="1083"/>
  <c r="AX30" i="1083"/>
  <c r="AY30" i="1083"/>
  <c r="AZ30" i="1083"/>
  <c r="O51" i="1083"/>
  <c r="P51" i="1083"/>
  <c r="Q51" i="1083"/>
  <c r="Q62" i="1083" s="1"/>
  <c r="R51" i="1083"/>
  <c r="R62" i="1083" s="1"/>
  <c r="S51" i="1083"/>
  <c r="T51" i="1083"/>
  <c r="U51" i="1083"/>
  <c r="AO51" i="1083"/>
  <c r="AP51" i="1083"/>
  <c r="AQ51" i="1083"/>
  <c r="AR51" i="1083"/>
  <c r="AS51" i="1083"/>
  <c r="AS62" i="1083" s="1"/>
  <c r="AT51" i="1083"/>
  <c r="AU51" i="1083"/>
  <c r="AV51" i="1083"/>
  <c r="AW51" i="1083"/>
  <c r="AW62" i="1083" s="1"/>
  <c r="AX51" i="1083"/>
  <c r="AY51" i="1083"/>
  <c r="AZ51" i="1083"/>
  <c r="AZ62" i="1083" s="1"/>
  <c r="O61" i="1083"/>
  <c r="P61" i="1083"/>
  <c r="Q61" i="1083"/>
  <c r="R61" i="1083"/>
  <c r="S61" i="1083"/>
  <c r="T61" i="1083"/>
  <c r="T62" i="1083" s="1"/>
  <c r="AO61" i="1083"/>
  <c r="AO62" i="1083" s="1"/>
  <c r="AP61" i="1083"/>
  <c r="AQ61" i="1083"/>
  <c r="AQ62" i="1083" s="1"/>
  <c r="AR61" i="1083"/>
  <c r="AS61" i="1083"/>
  <c r="AT61" i="1083"/>
  <c r="AU61" i="1083"/>
  <c r="AU62" i="1083" s="1"/>
  <c r="AV61" i="1083"/>
  <c r="AW61" i="1083"/>
  <c r="AX61" i="1083"/>
  <c r="AY61" i="1083"/>
  <c r="AY62" i="1083" s="1"/>
  <c r="AZ61" i="1083"/>
  <c r="U62" i="1083"/>
  <c r="AR62" i="1083"/>
  <c r="P62" i="1083" l="1"/>
  <c r="AT62" i="1083"/>
  <c r="S62" i="1083"/>
  <c r="AC20" i="1083"/>
  <c r="AC23" i="1083" s="1"/>
  <c r="AJ18" i="1083"/>
  <c r="AJ20" i="1083" s="1"/>
  <c r="AJ23" i="1083" s="1"/>
  <c r="AB18" i="1083"/>
  <c r="AB20" i="1083" s="1"/>
  <c r="AB23" i="1083" s="1"/>
  <c r="AV62" i="1083"/>
  <c r="AX62" i="1083"/>
  <c r="AP62" i="1083"/>
  <c r="O62" i="1083"/>
  <c r="AF18" i="1083"/>
  <c r="AF20" i="1083" s="1"/>
  <c r="AF23" i="1083" s="1"/>
  <c r="B16" i="1083"/>
  <c r="B18" i="1083" s="1"/>
  <c r="B20" i="1083" s="1"/>
  <c r="B24" i="1083" s="1"/>
  <c r="AL18" i="1083"/>
  <c r="AL20" i="1083" s="1"/>
  <c r="AL23" i="1083" s="1"/>
  <c r="AD18" i="1083"/>
  <c r="AD20" i="1083" s="1"/>
  <c r="AD23" i="1083" s="1"/>
  <c r="AB21" i="1083"/>
  <c r="J11" i="1030" l="1"/>
  <c r="H11" i="1030"/>
  <c r="F11" i="1030"/>
  <c r="G8" i="1030" s="1"/>
  <c r="D11" i="1030"/>
  <c r="E9" i="1030" s="1"/>
  <c r="B11" i="1030"/>
  <c r="C9" i="1030" s="1"/>
  <c r="K9" i="1030"/>
  <c r="I9" i="1030"/>
  <c r="G9" i="1030"/>
  <c r="K8" i="1030"/>
  <c r="I8" i="1030"/>
  <c r="E8" i="1030"/>
  <c r="C8" i="1030"/>
  <c r="K7" i="1030"/>
  <c r="I7" i="1030"/>
  <c r="G7" i="1030"/>
  <c r="E7" i="1030"/>
  <c r="K6" i="1030"/>
  <c r="I6" i="1030"/>
  <c r="G6" i="1030"/>
  <c r="E6" i="1030"/>
  <c r="C6" i="1030"/>
  <c r="C7" i="1030" l="1"/>
  <c r="H35" i="1080" l="1"/>
  <c r="H34" i="1080"/>
  <c r="H33" i="1080"/>
  <c r="H32" i="1080"/>
  <c r="H31" i="1080"/>
  <c r="H30" i="1080"/>
  <c r="H29" i="1080"/>
  <c r="H28" i="1080"/>
</calcChain>
</file>

<file path=xl/sharedStrings.xml><?xml version="1.0" encoding="utf-8"?>
<sst xmlns="http://schemas.openxmlformats.org/spreadsheetml/2006/main" count="6837" uniqueCount="1632">
  <si>
    <t xml:space="preserve"> </t>
  </si>
  <si>
    <t>100.0%</t>
  </si>
  <si>
    <t>Other</t>
  </si>
  <si>
    <t>Varma Mutual Pension Insurance</t>
  </si>
  <si>
    <t>Nordea Funds</t>
  </si>
  <si>
    <t>First Swedish National Pension Fund</t>
  </si>
  <si>
    <t>SHB Funds</t>
  </si>
  <si>
    <t>Norwegian Petroleum Fund</t>
  </si>
  <si>
    <t>Vanguard Funds</t>
  </si>
  <si>
    <t>BlackRock</t>
  </si>
  <si>
    <t>Swedbank Robur Funds</t>
  </si>
  <si>
    <t>Alecta</t>
  </si>
  <si>
    <t>Nordea Fonden</t>
  </si>
  <si>
    <t>Sampo Plc</t>
  </si>
  <si>
    <t>No.of shares, mill</t>
  </si>
  <si>
    <t>Largest shareholders</t>
  </si>
  <si>
    <t>AT1 in March 2015 issue rating</t>
  </si>
  <si>
    <t>Aaa*</t>
  </si>
  <si>
    <t>Nordea Mortgage Bank Plc</t>
  </si>
  <si>
    <t>AAA*</t>
  </si>
  <si>
    <t>Nordea Kredit Realkreditaktieselskab</t>
  </si>
  <si>
    <t>Nordea Hypotek AB (publ)</t>
  </si>
  <si>
    <t>R-1 (mid)</t>
  </si>
  <si>
    <t>F1+</t>
  </si>
  <si>
    <t>A-1+</t>
  </si>
  <si>
    <t>Aa3</t>
  </si>
  <si>
    <t>P-1</t>
  </si>
  <si>
    <t>Long</t>
  </si>
  <si>
    <t>Short</t>
  </si>
  <si>
    <t>Fitch</t>
  </si>
  <si>
    <t>S&amp;P</t>
  </si>
  <si>
    <t>Moody's</t>
  </si>
  <si>
    <t xml:space="preserve"> - Assets under Management</t>
  </si>
  <si>
    <t xml:space="preserve"> - Solvency</t>
  </si>
  <si>
    <t xml:space="preserve"> - Nordea Finance</t>
  </si>
  <si>
    <t>Business areas</t>
  </si>
  <si>
    <t xml:space="preserve"> - Net loan losses</t>
  </si>
  <si>
    <t xml:space="preserve"> - Macroeconomic data </t>
  </si>
  <si>
    <t xml:space="preserve"> - Other expenses</t>
  </si>
  <si>
    <t xml:space="preserve"> - Net interest income development</t>
  </si>
  <si>
    <t xml:space="preserve"> - Business area overview</t>
  </si>
  <si>
    <t xml:space="preserve"> - Quarterly development Balance sheet</t>
  </si>
  <si>
    <t xml:space="preserve"> - Liquidity buffer</t>
  </si>
  <si>
    <t xml:space="preserve"> - Short-term funding</t>
  </si>
  <si>
    <t xml:space="preserve"> - Capital position</t>
  </si>
  <si>
    <t xml:space="preserve"> - LTV distribution</t>
  </si>
  <si>
    <t>Key financial figures</t>
  </si>
  <si>
    <t xml:space="preserve"> - Loans and impairment</t>
  </si>
  <si>
    <t xml:space="preserve"> - Lending, loan losses and impaired loans</t>
  </si>
  <si>
    <t xml:space="preserve"> - Nordea’s largest shareholders</t>
  </si>
  <si>
    <t>Risk, liquidity and capital management</t>
  </si>
  <si>
    <t>Group Functions</t>
  </si>
  <si>
    <t>Contents</t>
  </si>
  <si>
    <t/>
  </si>
  <si>
    <t>-</t>
  </si>
  <si>
    <t xml:space="preserve">Total liabilities and equity </t>
  </si>
  <si>
    <t xml:space="preserve">Total equity </t>
  </si>
  <si>
    <t xml:space="preserve">Retained earnings </t>
  </si>
  <si>
    <t xml:space="preserve">Other reserves </t>
  </si>
  <si>
    <t xml:space="preserve">Share premium reserve </t>
  </si>
  <si>
    <t xml:space="preserve">Share capital </t>
  </si>
  <si>
    <t xml:space="preserve">Non-controlling interests </t>
  </si>
  <si>
    <t>Operating profit</t>
  </si>
  <si>
    <t>Equity</t>
  </si>
  <si>
    <t>14.0</t>
  </si>
  <si>
    <t>Net loan losses</t>
  </si>
  <si>
    <t xml:space="preserve">Total liabilities </t>
  </si>
  <si>
    <t>13.4</t>
  </si>
  <si>
    <t>16.7</t>
  </si>
  <si>
    <t>17.5</t>
  </si>
  <si>
    <t>17.7</t>
  </si>
  <si>
    <t>24.6</t>
  </si>
  <si>
    <t>23.5</t>
  </si>
  <si>
    <t>24.3</t>
  </si>
  <si>
    <t>Liabilities held for sale</t>
  </si>
  <si>
    <t xml:space="preserve">Subordinated liabilities </t>
  </si>
  <si>
    <t>Other expenses</t>
  </si>
  <si>
    <t xml:space="preserve">Retirement benefit obligations </t>
  </si>
  <si>
    <t>Staff costs</t>
  </si>
  <si>
    <t xml:space="preserve">Provisions </t>
  </si>
  <si>
    <t xml:space="preserve">Deferred tax liabilities </t>
  </si>
  <si>
    <t>16.2</t>
  </si>
  <si>
    <t>18.1</t>
  </si>
  <si>
    <t>20.6</t>
  </si>
  <si>
    <t>21.6</t>
  </si>
  <si>
    <t>Other income</t>
  </si>
  <si>
    <t xml:space="preserve">Accrued expenses and prepaid income </t>
  </si>
  <si>
    <t>7.4</t>
  </si>
  <si>
    <t>11.4</t>
  </si>
  <si>
    <t>12.2</t>
  </si>
  <si>
    <t>14.3</t>
  </si>
  <si>
    <t>15.7</t>
  </si>
  <si>
    <t>17.6</t>
  </si>
  <si>
    <t>18.5</t>
  </si>
  <si>
    <t>Equity method</t>
  </si>
  <si>
    <t xml:space="preserve">Other liabilities </t>
  </si>
  <si>
    <t>10.3</t>
  </si>
  <si>
    <t>11.2</t>
  </si>
  <si>
    <t>13.1</t>
  </si>
  <si>
    <t>14.9</t>
  </si>
  <si>
    <t>16.5</t>
  </si>
  <si>
    <t xml:space="preserve">Current tax liabilities </t>
  </si>
  <si>
    <t>Net fee and commission income</t>
  </si>
  <si>
    <t xml:space="preserve">Fair value changes of hedged items in portfolio hedge of interest rate risk </t>
  </si>
  <si>
    <t xml:space="preserve">Derivatives </t>
  </si>
  <si>
    <t>158.1</t>
  </si>
  <si>
    <t>187.4</t>
  </si>
  <si>
    <t>218.3</t>
  </si>
  <si>
    <t>232.1</t>
  </si>
  <si>
    <t>262.2</t>
  </si>
  <si>
    <t>288.2</t>
  </si>
  <si>
    <t>Assets under management, EURbn</t>
  </si>
  <si>
    <t>EURm</t>
  </si>
  <si>
    <t xml:space="preserve">Debt securities in issue </t>
  </si>
  <si>
    <t>11.3</t>
  </si>
  <si>
    <t>11.5</t>
  </si>
  <si>
    <t>10.6</t>
  </si>
  <si>
    <t>11.6</t>
  </si>
  <si>
    <t xml:space="preserve">Return on equity, % </t>
  </si>
  <si>
    <t xml:space="preserve">Liabilities to policyholders </t>
  </si>
  <si>
    <t>Weighted average number of diluted shares, million</t>
  </si>
  <si>
    <t>Nordea Group</t>
  </si>
  <si>
    <t>Personal Banking</t>
  </si>
  <si>
    <t>Deposits in pooled schemes and unit-linked investment contacts</t>
  </si>
  <si>
    <t xml:space="preserve">Deposits and borrowings from the public </t>
  </si>
  <si>
    <t>5.56</t>
  </si>
  <si>
    <t>6.07</t>
  </si>
  <si>
    <t>6.47</t>
  </si>
  <si>
    <t>6.96</t>
  </si>
  <si>
    <t>7.27</t>
  </si>
  <si>
    <t>7.69</t>
  </si>
  <si>
    <t xml:space="preserve">Deposits by credit institutions </t>
  </si>
  <si>
    <t>0.25</t>
  </si>
  <si>
    <t>0.29</t>
  </si>
  <si>
    <t>0.26</t>
  </si>
  <si>
    <t>0.34</t>
  </si>
  <si>
    <t>0.43</t>
  </si>
  <si>
    <t>0.62</t>
  </si>
  <si>
    <t>0.64</t>
  </si>
  <si>
    <t>3.7</t>
  </si>
  <si>
    <t>Liabilities</t>
  </si>
  <si>
    <t>7.10</t>
  </si>
  <si>
    <t>8.16</t>
  </si>
  <si>
    <t>5.98</t>
  </si>
  <si>
    <t>7.24</t>
  </si>
  <si>
    <t>9.78</t>
  </si>
  <si>
    <t>9.68</t>
  </si>
  <si>
    <t>10.15</t>
  </si>
  <si>
    <t>0.60</t>
  </si>
  <si>
    <t>0.66</t>
  </si>
  <si>
    <t>0.65</t>
  </si>
  <si>
    <t>0.77</t>
  </si>
  <si>
    <t>0.83</t>
  </si>
  <si>
    <t>0.91</t>
  </si>
  <si>
    <t xml:space="preserve">Diluted earnings per share, EUR </t>
  </si>
  <si>
    <t xml:space="preserve">Total assets </t>
  </si>
  <si>
    <t>Ratios and key figures</t>
  </si>
  <si>
    <t>Assets held for sale</t>
  </si>
  <si>
    <t xml:space="preserve">Prepaid expenses and accrued income </t>
  </si>
  <si>
    <t xml:space="preserve">Other assets </t>
  </si>
  <si>
    <t>Diluted earnings per share, EUR</t>
  </si>
  <si>
    <t xml:space="preserve">Retirement benefit assets </t>
  </si>
  <si>
    <t>Q1/15</t>
  </si>
  <si>
    <t>Q2/15</t>
  </si>
  <si>
    <t>Q3/15</t>
  </si>
  <si>
    <t>Q4/15</t>
  </si>
  <si>
    <t>Q1/16</t>
  </si>
  <si>
    <t>Q2/16</t>
  </si>
  <si>
    <t>Q3/16</t>
  </si>
  <si>
    <t>Q4/16</t>
  </si>
  <si>
    <t>Q1/17</t>
  </si>
  <si>
    <t>Q2/17</t>
  </si>
  <si>
    <t>Net profit for the period</t>
  </si>
  <si>
    <t xml:space="preserve">Current tax assets </t>
  </si>
  <si>
    <t xml:space="preserve">Deferred tax assets </t>
  </si>
  <si>
    <t>Net profit for the period from discontinued operations after tax</t>
  </si>
  <si>
    <t>Investment property</t>
  </si>
  <si>
    <t>Net profit (continuing operations)</t>
  </si>
  <si>
    <t>Income tax expense</t>
  </si>
  <si>
    <t>Net profit for period from continuing operations</t>
  </si>
  <si>
    <t xml:space="preserve">Intangible assets </t>
  </si>
  <si>
    <t xml:space="preserve">Investments in associated undertakings </t>
  </si>
  <si>
    <t>Profit before loan losses</t>
  </si>
  <si>
    <t>Total operating expenses</t>
  </si>
  <si>
    <t>Shares</t>
  </si>
  <si>
    <t>Depreciation tangible and intangible assets</t>
  </si>
  <si>
    <t xml:space="preserve">Financial instruments pledged as collateral </t>
  </si>
  <si>
    <t>11 24</t>
  </si>
  <si>
    <t xml:space="preserve">Interest-bearing securities </t>
  </si>
  <si>
    <t xml:space="preserve">Loans to the public </t>
  </si>
  <si>
    <t xml:space="preserve">Loans to credit institutions </t>
  </si>
  <si>
    <t>Total operating income</t>
  </si>
  <si>
    <t>Loans to central banks</t>
  </si>
  <si>
    <t xml:space="preserve">Cash and balances with central banks </t>
  </si>
  <si>
    <t>Net result from items at fair value</t>
  </si>
  <si>
    <t>Assets</t>
  </si>
  <si>
    <t xml:space="preserve">Net fee and commission income </t>
  </si>
  <si>
    <t>Net interest income</t>
  </si>
  <si>
    <t>Q1</t>
  </si>
  <si>
    <t>Q2</t>
  </si>
  <si>
    <t>Balance sheet</t>
  </si>
  <si>
    <t>Income statement</t>
  </si>
  <si>
    <t>Historical numbers for 2014 restated following that IT Poland is included in continuing operations</t>
  </si>
  <si>
    <t>NII end of period</t>
  </si>
  <si>
    <t>Day count</t>
  </si>
  <si>
    <t>Volume driven NII</t>
  </si>
  <si>
    <t>Margin driven NII</t>
  </si>
  <si>
    <t>NII beginning of period</t>
  </si>
  <si>
    <r>
      <rPr>
        <sz val="8"/>
        <color rgb="FF000000"/>
        <rFont val="Arial"/>
        <family val="2"/>
      </rPr>
      <t>- of which collective</t>
    </r>
  </si>
  <si>
    <r>
      <rPr>
        <sz val="8"/>
        <color rgb="FF000000"/>
        <rFont val="Arial"/>
        <family val="2"/>
      </rPr>
      <t>- of which individual</t>
    </r>
  </si>
  <si>
    <r>
      <rPr>
        <sz val="8"/>
        <color rgb="FF000000"/>
        <rFont val="Arial"/>
        <family val="2"/>
      </rPr>
      <t>Loan loss ratio, basis points</t>
    </r>
    <r>
      <rPr>
        <vertAlign val="superscript"/>
        <sz val="8"/>
        <color rgb="FF000000"/>
        <rFont val="Arial"/>
        <family val="2"/>
      </rPr>
      <t xml:space="preserve"> </t>
    </r>
  </si>
  <si>
    <t>Q3</t>
  </si>
  <si>
    <t>Q4</t>
  </si>
  <si>
    <t>Full year</t>
  </si>
  <si>
    <t>Key ratios</t>
  </si>
  <si>
    <r>
      <rPr>
        <b/>
        <sz val="8"/>
        <color rgb="FF000000"/>
        <rFont val="Arial"/>
        <family val="2"/>
      </rPr>
      <t xml:space="preserve">Net loan losses </t>
    </r>
  </si>
  <si>
    <r>
      <rPr>
        <b/>
        <sz val="8"/>
        <color rgb="FF000000"/>
        <rFont val="Arial"/>
        <family val="2"/>
      </rPr>
      <t>0</t>
    </r>
  </si>
  <si>
    <r>
      <rPr>
        <b/>
        <sz val="8"/>
        <color rgb="FF000000"/>
        <rFont val="Arial"/>
        <family val="2"/>
      </rPr>
      <t>Off-balance sheet items</t>
    </r>
  </si>
  <si>
    <r>
      <rPr>
        <sz val="8"/>
        <color rgb="FF000000"/>
        <rFont val="Arial"/>
        <family val="2"/>
      </rPr>
      <t>Reversal of previous provisions</t>
    </r>
  </si>
  <si>
    <r>
      <rPr>
        <sz val="8"/>
        <color rgb="FF000000"/>
        <rFont val="Arial"/>
        <family val="2"/>
      </rPr>
      <t>Provisions</t>
    </r>
  </si>
  <si>
    <r>
      <rPr>
        <sz val="8"/>
        <color rgb="FF000000"/>
        <rFont val="Arial"/>
        <family val="2"/>
      </rPr>
      <t xml:space="preserve">Allowances to cover realised loan losses </t>
    </r>
  </si>
  <si>
    <r>
      <rPr>
        <sz val="8"/>
        <color rgb="FF000000"/>
        <rFont val="Arial"/>
        <family val="2"/>
      </rPr>
      <t>Realised loan losses</t>
    </r>
  </si>
  <si>
    <r>
      <rPr>
        <b/>
        <sz val="8"/>
        <color rgb="FF000000"/>
        <rFont val="Arial"/>
        <family val="2"/>
      </rPr>
      <t>Loans to the public</t>
    </r>
  </si>
  <si>
    <r>
      <rPr>
        <sz val="8"/>
        <color rgb="FF000000"/>
        <rFont val="Arial"/>
        <family val="2"/>
      </rPr>
      <t>Recoveries on previous realised loan losses</t>
    </r>
  </si>
  <si>
    <r>
      <rPr>
        <b/>
        <sz val="8"/>
        <color rgb="FF000000"/>
        <rFont val="Arial"/>
        <family val="2"/>
      </rPr>
      <t>Loans to credit institutions</t>
    </r>
  </si>
  <si>
    <r>
      <rPr>
        <sz val="8"/>
        <color rgb="FF000000"/>
        <rFont val="Arial"/>
        <family val="2"/>
      </rPr>
      <t>0</t>
    </r>
  </si>
  <si>
    <r>
      <rPr>
        <b/>
        <sz val="8"/>
        <color rgb="FF000000"/>
        <rFont val="Arial"/>
        <family val="2"/>
      </rPr>
      <t>Loan losses divided by class</t>
    </r>
  </si>
  <si>
    <r>
      <rPr>
        <sz val="8"/>
        <color rgb="FF000000"/>
        <rFont val="Arial"/>
        <family val="2"/>
      </rPr>
      <t>EURm</t>
    </r>
  </si>
  <si>
    <r>
      <rPr>
        <b/>
        <sz val="8"/>
        <color rgb="FF000000"/>
        <rFont val="Arial"/>
        <family val="2"/>
      </rPr>
      <t>Total</t>
    </r>
  </si>
  <si>
    <r>
      <rPr>
        <sz val="8"/>
        <color rgb="FF000000"/>
        <rFont val="Arial"/>
        <family val="2"/>
      </rPr>
      <t>Other</t>
    </r>
    <r>
      <rPr>
        <vertAlign val="superscript"/>
        <sz val="8"/>
        <color rgb="FF000000"/>
        <rFont val="Arial"/>
        <family val="2"/>
      </rPr>
      <t xml:space="preserve"> </t>
    </r>
  </si>
  <si>
    <t xml:space="preserve">Rents, premises and real estate </t>
  </si>
  <si>
    <t>Postage, transportation, telephone and office expenses</t>
  </si>
  <si>
    <r>
      <rPr>
        <sz val="8"/>
        <color rgb="FF000000"/>
        <rFont val="Arial"/>
        <family val="2"/>
      </rPr>
      <t>Marketing and representation</t>
    </r>
  </si>
  <si>
    <r>
      <rPr>
        <sz val="8"/>
        <color rgb="FF000000"/>
        <rFont val="Arial"/>
        <family val="2"/>
      </rPr>
      <t>Information technology</t>
    </r>
  </si>
  <si>
    <r>
      <rPr>
        <sz val="8"/>
        <color rgb="FF000000"/>
        <rFont val="Arial"/>
        <family val="2"/>
      </rPr>
      <t>Other</t>
    </r>
  </si>
  <si>
    <t>Brokerage, securities issues and corporate finance</t>
  </si>
  <si>
    <r>
      <rPr>
        <sz val="8"/>
        <color rgb="FF000000"/>
        <rFont val="Arial"/>
        <family val="2"/>
      </rPr>
      <t>Asset management commissions</t>
    </r>
  </si>
  <si>
    <t>Total</t>
  </si>
  <si>
    <t>EURbn</t>
  </si>
  <si>
    <t>Q1/14</t>
  </si>
  <si>
    <t>Russia</t>
  </si>
  <si>
    <t>Sweden</t>
  </si>
  <si>
    <t>Norway</t>
  </si>
  <si>
    <t>Finland</t>
  </si>
  <si>
    <t>Denmark</t>
  </si>
  <si>
    <t>Percentage</t>
  </si>
  <si>
    <t>Q4/14</t>
  </si>
  <si>
    <t>%</t>
  </si>
  <si>
    <t>Q2/14</t>
  </si>
  <si>
    <t>Q3/14</t>
  </si>
  <si>
    <t>&gt;90 days</t>
  </si>
  <si>
    <t>61-90 days</t>
  </si>
  <si>
    <t>31-60 days</t>
  </si>
  <si>
    <t>6-30 days</t>
  </si>
  <si>
    <t>Corporate customers</t>
  </si>
  <si>
    <t>Total allowances and provisions</t>
  </si>
  <si>
    <t>Provisions for off balance sheet items</t>
  </si>
  <si>
    <t>Total allowances on balance sheet items</t>
  </si>
  <si>
    <t>Impaired loans net</t>
  </si>
  <si>
    <t>Impaired loans gross</t>
  </si>
  <si>
    <t>Public sector</t>
  </si>
  <si>
    <t>Reverse repos</t>
  </si>
  <si>
    <t>Consumer</t>
  </si>
  <si>
    <t>Mortgage</t>
  </si>
  <si>
    <t>Corporate</t>
  </si>
  <si>
    <t>Lending to the public by country</t>
  </si>
  <si>
    <t>Household</t>
  </si>
  <si>
    <t>Total Corporate</t>
  </si>
  <si>
    <t>Outside Nordic</t>
  </si>
  <si>
    <t xml:space="preserve">  Allowances</t>
  </si>
  <si>
    <t>Ferries</t>
  </si>
  <si>
    <t>Cruise</t>
  </si>
  <si>
    <t>Tankers (crude, product, chemical)</t>
  </si>
  <si>
    <t>Diversification effect</t>
  </si>
  <si>
    <t>80-90%</t>
  </si>
  <si>
    <t>70-80%</t>
  </si>
  <si>
    <t>60-70%</t>
  </si>
  <si>
    <t>0.0</t>
  </si>
  <si>
    <t>50-60%</t>
  </si>
  <si>
    <t>40-50%</t>
  </si>
  <si>
    <t>˂40%</t>
  </si>
  <si>
    <t>Mortgage loans EURbn*</t>
  </si>
  <si>
    <t>Mortgage loans EURbn***</t>
  </si>
  <si>
    <t>Loan-to-value distribution</t>
  </si>
  <si>
    <t>Leverage ratio, percentage</t>
  </si>
  <si>
    <t>Leverage ratio exposure, EURm</t>
  </si>
  <si>
    <t>Leverage ratio</t>
  </si>
  <si>
    <t>Deductions for investments in insurance companies</t>
  </si>
  <si>
    <t>Tier 2 capital</t>
  </si>
  <si>
    <t>Tier 1 capital</t>
  </si>
  <si>
    <t>Corporate total</t>
  </si>
  <si>
    <t>Institutions</t>
  </si>
  <si>
    <t>Asset class</t>
  </si>
  <si>
    <t>Additional risk exposure amount due to Article 3 CRR</t>
  </si>
  <si>
    <t>Operational risk</t>
  </si>
  <si>
    <t xml:space="preserve"> - banking book, Standardised Approach</t>
  </si>
  <si>
    <t xml:space="preserve"> - trading book, Standardised Approach</t>
  </si>
  <si>
    <t xml:space="preserve"> - trading book, Internal Approach</t>
  </si>
  <si>
    <t>Market risk</t>
  </si>
  <si>
    <t xml:space="preserve"> - other</t>
  </si>
  <si>
    <t xml:space="preserve"> - retail</t>
  </si>
  <si>
    <t xml:space="preserve"> - sovereign</t>
  </si>
  <si>
    <t>Standardised</t>
  </si>
  <si>
    <t xml:space="preserve"> - items representing securitisation positions</t>
  </si>
  <si>
    <t xml:space="preserve"> - institutions</t>
  </si>
  <si>
    <t xml:space="preserve"> - corporate</t>
  </si>
  <si>
    <t>IRB</t>
  </si>
  <si>
    <t>Credit risk</t>
  </si>
  <si>
    <t>- other items</t>
  </si>
  <si>
    <t>- equity</t>
  </si>
  <si>
    <t>- collective investments undertakings (CIU)</t>
  </si>
  <si>
    <t>- institutions and corporates with a short-term credit assessment</t>
  </si>
  <si>
    <t>- covered bonds</t>
  </si>
  <si>
    <t>- associated with particularly high risk</t>
  </si>
  <si>
    <t>- in default</t>
  </si>
  <si>
    <t>- secured by mortgages on immovable property</t>
  </si>
  <si>
    <t>- retail</t>
  </si>
  <si>
    <t>- corporate</t>
  </si>
  <si>
    <t>- institutions</t>
  </si>
  <si>
    <t>- international organisations</t>
  </si>
  <si>
    <t>- multilateral development banks</t>
  </si>
  <si>
    <t xml:space="preserve"> - public sector entities</t>
  </si>
  <si>
    <t xml:space="preserve"> - regional governments or local authorities</t>
  </si>
  <si>
    <t>- central governments or central banks</t>
  </si>
  <si>
    <t xml:space="preserve">     - foundation</t>
  </si>
  <si>
    <t xml:space="preserve">     - advanced</t>
  </si>
  <si>
    <t xml:space="preserve">IRB </t>
  </si>
  <si>
    <t xml:space="preserve"> - of which counterparty credit risk</t>
  </si>
  <si>
    <t xml:space="preserve">Credit risk </t>
  </si>
  <si>
    <t>REA</t>
  </si>
  <si>
    <t>Min. capital requirement</t>
  </si>
  <si>
    <t>Foreign exchange risk</t>
  </si>
  <si>
    <t>Equity risk</t>
  </si>
  <si>
    <t>Capital requirement</t>
  </si>
  <si>
    <t>Common Equity Tier 1 capital</t>
  </si>
  <si>
    <t>Percentage points of REA</t>
  </si>
  <si>
    <t>Common Equity Tier 1 available to meet Capital Buffers</t>
  </si>
  <si>
    <t>Own funds</t>
  </si>
  <si>
    <t>SRB</t>
  </si>
  <si>
    <t>SII</t>
  </si>
  <si>
    <t>CCyB</t>
  </si>
  <si>
    <t>CCoB</t>
  </si>
  <si>
    <t>Capital Buffers</t>
  </si>
  <si>
    <t>Total regulatory adjustments to Tier 2 capital</t>
  </si>
  <si>
    <t>Other items, net</t>
  </si>
  <si>
    <t>Pension assets in excess of related liabilities</t>
  </si>
  <si>
    <t>IRB provisions excess (+)</t>
  </si>
  <si>
    <t>Tier 2 capital before regulatory adjustments</t>
  </si>
  <si>
    <t>Tier 1 capital (net after deduction)</t>
  </si>
  <si>
    <t>Additional Tier 1 capital</t>
  </si>
  <si>
    <t>Total regulatory adjustments to Additional Tier 1 capital</t>
  </si>
  <si>
    <t>Additional Tier 1 capital before regulatory adjustments</t>
  </si>
  <si>
    <t>Common Equity Tier 1 capital (net after deduction)</t>
  </si>
  <si>
    <t>Total regulatory adjustments to Common Equity Tier 1 capital</t>
  </si>
  <si>
    <t>IRB provisions shortfall (-)</t>
  </si>
  <si>
    <t>Intangible assets</t>
  </si>
  <si>
    <t>Deferred tax assets</t>
  </si>
  <si>
    <t>Common Equity Tier 1 capital before regulatory adjustments</t>
  </si>
  <si>
    <t>Proposed/actual dividend</t>
  </si>
  <si>
    <t>Equity in the consolidated situation</t>
  </si>
  <si>
    <t>Calculation of own funds</t>
  </si>
  <si>
    <r>
      <rPr>
        <vertAlign val="superscript"/>
        <sz val="7"/>
        <rFont val="Arial"/>
        <family val="2"/>
      </rPr>
      <t>1</t>
    </r>
    <r>
      <rPr>
        <sz val="7"/>
        <rFont val="Arial"/>
        <family val="2"/>
      </rPr>
      <t xml:space="preserve"> Includes EAD for on-balance, off-balance, derivatives and securities financing</t>
    </r>
  </si>
  <si>
    <t>Other non credit-obligation assets:</t>
  </si>
  <si>
    <t>- defaulted</t>
  </si>
  <si>
    <t>- not scored</t>
  </si>
  <si>
    <t>- scoring grades F</t>
  </si>
  <si>
    <t>- scoring grades E</t>
  </si>
  <si>
    <t>- scoring grades D</t>
  </si>
  <si>
    <t>- scoring grades C</t>
  </si>
  <si>
    <t>- scoring grades B</t>
  </si>
  <si>
    <t>- scoring grades A</t>
  </si>
  <si>
    <t>of which</t>
  </si>
  <si>
    <t>Retail, of which other retail:</t>
  </si>
  <si>
    <t>Retail, of which secured by real estate:</t>
  </si>
  <si>
    <t>- unrated</t>
  </si>
  <si>
    <t>- rating grades 1</t>
  </si>
  <si>
    <t>- rating grades 2</t>
  </si>
  <si>
    <t>- rating grades 3</t>
  </si>
  <si>
    <t>- rating grades 4</t>
  </si>
  <si>
    <t>- rating grades 5</t>
  </si>
  <si>
    <t>- rating grades 6</t>
  </si>
  <si>
    <t>Institutions, foundation IRB:</t>
  </si>
  <si>
    <t>Corporate, advanced IRB:</t>
  </si>
  <si>
    <t>Corporate, foundation IRB:</t>
  </si>
  <si>
    <t>Exposure-weighted average risk weight</t>
  </si>
  <si>
    <t>of which EAD for off-balance, EURm</t>
  </si>
  <si>
    <t>Off-balance exposure, EURm</t>
  </si>
  <si>
    <t>On-balance exposure, EURm</t>
  </si>
  <si>
    <t>Baltics</t>
  </si>
  <si>
    <t>Nordea Eiendomskreditt AS</t>
  </si>
  <si>
    <t>Nordea Mortgage Bank</t>
  </si>
  <si>
    <t>Nordea Hypotek AB</t>
  </si>
  <si>
    <t>Capital Buffers total</t>
  </si>
  <si>
    <t>Total outstanding short-term issuance</t>
  </si>
  <si>
    <t>Short-term funding programs - weighted average original maturity of total issuance</t>
  </si>
  <si>
    <t>Diversification of Short-term funding programs</t>
  </si>
  <si>
    <t>Short-term funding</t>
  </si>
  <si>
    <t>Derivatives, net inflows/outflows</t>
  </si>
  <si>
    <t>Total liabilities and equity</t>
  </si>
  <si>
    <t>Derivatives</t>
  </si>
  <si>
    <t>Other liabilities</t>
  </si>
  <si>
    <t>Subordinated liabilities</t>
  </si>
  <si>
    <t>Issued other bonds</t>
  </si>
  <si>
    <t>Issued covered bonds</t>
  </si>
  <si>
    <t xml:space="preserve"> - of which other bonds</t>
  </si>
  <si>
    <t xml:space="preserve"> - of which covered bonds</t>
  </si>
  <si>
    <t>Deposits by credit institutions</t>
  </si>
  <si>
    <t>Deposits and borrowings from public</t>
  </si>
  <si>
    <t>Debt securities in issue</t>
  </si>
  <si>
    <t>Total assets</t>
  </si>
  <si>
    <t xml:space="preserve"> - of which repos</t>
  </si>
  <si>
    <t>Interest-bearing securities incl. Treasury bills</t>
  </si>
  <si>
    <t>Loans to credit institutions</t>
  </si>
  <si>
    <t>Loans to the public</t>
  </si>
  <si>
    <t xml:space="preserve">Cash balances with central banks </t>
  </si>
  <si>
    <t>Not specified</t>
  </si>
  <si>
    <t>&gt; 10 years</t>
  </si>
  <si>
    <t>5-10 years</t>
  </si>
  <si>
    <t>2-5 years</t>
  </si>
  <si>
    <t>1-2 years</t>
  </si>
  <si>
    <t>3-12 months</t>
  </si>
  <si>
    <t>1-3 months</t>
  </si>
  <si>
    <t>&lt;1 month</t>
  </si>
  <si>
    <t>NOK</t>
  </si>
  <si>
    <t>Other assets</t>
  </si>
  <si>
    <t>Liquidity buffer - Nordea Group</t>
  </si>
  <si>
    <t>Maturity analysis for assets and liabilities</t>
  </si>
  <si>
    <t>Net position, currencies</t>
  </si>
  <si>
    <t>Position not reported/distributed on the balance sheet</t>
  </si>
  <si>
    <t>USD</t>
  </si>
  <si>
    <t>DKK</t>
  </si>
  <si>
    <t>Total (according to Nordea definition)</t>
  </si>
  <si>
    <t>Sum</t>
  </si>
  <si>
    <t>EUR</t>
  </si>
  <si>
    <t>SEK</t>
  </si>
  <si>
    <t>Not distributed</t>
  </si>
  <si>
    <t>Combined</t>
  </si>
  <si>
    <t>in EURbn</t>
  </si>
  <si>
    <t>Maturity analysis for assets and liabilities in currencies</t>
  </si>
  <si>
    <t>Assets and liabilities in foreign currency</t>
  </si>
  <si>
    <t>Liquidity buffer composition</t>
  </si>
  <si>
    <t xml:space="preserve">Long. EUR (5 years)                                       </t>
  </si>
  <si>
    <t xml:space="preserve">Long. SE                                                        </t>
  </si>
  <si>
    <t xml:space="preserve">Short. SE                                                        </t>
  </si>
  <si>
    <t xml:space="preserve">Long. NO                                                        </t>
  </si>
  <si>
    <t xml:space="preserve">Short. NO                                                       </t>
  </si>
  <si>
    <t xml:space="preserve">Long. DK                                                        </t>
  </si>
  <si>
    <t xml:space="preserve">Short. DK                                                        </t>
  </si>
  <si>
    <t xml:space="preserve">Short. EUR (1W Eonia ) </t>
  </si>
  <si>
    <t>Market development - interest rates</t>
  </si>
  <si>
    <t>Country</t>
  </si>
  <si>
    <t>Macroeconomic data - Nordic region</t>
  </si>
  <si>
    <t xml:space="preserve">     www.nordea.com</t>
  </si>
  <si>
    <t>Silent period</t>
  </si>
  <si>
    <t>andreas.larsson@nordea.com</t>
  </si>
  <si>
    <t>+46 709 707 555</t>
  </si>
  <si>
    <t>Andreas Larsson, Head of Debt IR and Ratings</t>
  </si>
  <si>
    <t>For further information, please contact:</t>
  </si>
  <si>
    <t>Additional information can be found at: www.nordea.com/IR</t>
  </si>
  <si>
    <t xml:space="preserve">This publication is a supplement to quarterly interim reports and Annual Report. </t>
  </si>
  <si>
    <t>Q3/17</t>
  </si>
  <si>
    <t>*Covered bond rating</t>
  </si>
  <si>
    <t xml:space="preserve">Standardised </t>
  </si>
  <si>
    <r>
      <t>Exposure value (EAD), EURm</t>
    </r>
    <r>
      <rPr>
        <b/>
        <vertAlign val="superscript"/>
        <sz val="8"/>
        <rFont val="Arial"/>
        <family val="2"/>
      </rPr>
      <t>1</t>
    </r>
  </si>
  <si>
    <t xml:space="preserve">Other  </t>
  </si>
  <si>
    <t>8.03</t>
  </si>
  <si>
    <t>*LTV unindexed distribution in ranges where a single loan can exist in multiple buckets, with continuous distribution</t>
  </si>
  <si>
    <r>
      <rPr>
        <sz val="9"/>
        <color theme="1"/>
        <rFont val="Calibri"/>
        <family val="2"/>
      </rPr>
      <t>˃100</t>
    </r>
    <r>
      <rPr>
        <sz val="9"/>
        <color theme="1"/>
        <rFont val="Arial"/>
        <family val="2"/>
      </rPr>
      <t>%</t>
    </r>
  </si>
  <si>
    <t>90-100%</t>
  </si>
  <si>
    <t>40-60%</t>
  </si>
  <si>
    <t>20-40%</t>
  </si>
  <si>
    <t>˂20%</t>
  </si>
  <si>
    <t>Nordea Hypotek cover pool (Sweden)</t>
  </si>
  <si>
    <t>Cover pools, covered bonds</t>
  </si>
  <si>
    <t>˃90%</t>
  </si>
  <si>
    <t xml:space="preserve"> - Personal Banking Financial highlights</t>
  </si>
  <si>
    <t>Q4/17</t>
  </si>
  <si>
    <t>AT1 in November 2017 issue rating</t>
  </si>
  <si>
    <t>Additional Tier 1 capital holders</t>
  </si>
  <si>
    <t xml:space="preserve">   Collateralised lending</t>
  </si>
  <si>
    <t xml:space="preserve">   Housing loans</t>
  </si>
  <si>
    <t>Q1/18</t>
  </si>
  <si>
    <t>Liquidity coverage ratio (%)</t>
  </si>
  <si>
    <t xml:space="preserve">   Limit on inflows</t>
  </si>
  <si>
    <t xml:space="preserve">   Other cash inflows</t>
  </si>
  <si>
    <t xml:space="preserve">   Inflows from fully performing exposures</t>
  </si>
  <si>
    <t xml:space="preserve">   Secured lending (e.g. reverse repos)</t>
  </si>
  <si>
    <t>Total cash inflows</t>
  </si>
  <si>
    <t xml:space="preserve">   Other funding obligations</t>
  </si>
  <si>
    <t xml:space="preserve">   Additional requirements</t>
  </si>
  <si>
    <t xml:space="preserve">   Secured wholesale funding</t>
  </si>
  <si>
    <t xml:space="preserve">   Unsecured wholesale funding</t>
  </si>
  <si>
    <t xml:space="preserve">   business customers</t>
  </si>
  <si>
    <t xml:space="preserve">   Retail deposits &amp; deposits from small</t>
  </si>
  <si>
    <t>Total cash outflows</t>
  </si>
  <si>
    <t xml:space="preserve">   Cap on level 2</t>
  </si>
  <si>
    <t xml:space="preserve">   Liquid assets level 2</t>
  </si>
  <si>
    <t xml:space="preserve">   Liquid assets level 1</t>
  </si>
  <si>
    <t>Total high-quality liquid assets (HQLA)</t>
  </si>
  <si>
    <t>Weighted value</t>
  </si>
  <si>
    <t>Unweighted value</t>
  </si>
  <si>
    <t>Additional risk exposure amount related to Finnish RW floor due to Article 458 CRR</t>
  </si>
  <si>
    <t>Total Own Funds, including profit</t>
  </si>
  <si>
    <t>Common Equity Tier 1 capital, including profit</t>
  </si>
  <si>
    <t xml:space="preserve">   Stages 1 &amp; 2</t>
  </si>
  <si>
    <t xml:space="preserve">   Stage 3</t>
  </si>
  <si>
    <t>Net loan losses, stage 1</t>
  </si>
  <si>
    <t>Net loan losses, stage 2</t>
  </si>
  <si>
    <t>Net loan losses, non-defaulted</t>
  </si>
  <si>
    <t>Stage 3, defaulted</t>
  </si>
  <si>
    <t>Net loan losses, individually assessed, collectively calculated</t>
  </si>
  <si>
    <t>Realised loan losses</t>
  </si>
  <si>
    <t>Recoveries on previous realised loan losses</t>
  </si>
  <si>
    <t xml:space="preserve">New/increase in provisions </t>
  </si>
  <si>
    <t>Reversals of provisions</t>
  </si>
  <si>
    <t>Net loan losses, defaulted</t>
  </si>
  <si>
    <t>- of which stage 1</t>
  </si>
  <si>
    <t>- of which stage 2</t>
  </si>
  <si>
    <t>- of which stage 3</t>
  </si>
  <si>
    <t>Jan-Dec</t>
  </si>
  <si>
    <t>Q2/18</t>
  </si>
  <si>
    <t>Baa1</t>
  </si>
  <si>
    <t>For more detailed information regarding ratios and key figures definied as Alternative performance measures, see http://www.nordea.com/en/investor-relations/.</t>
  </si>
  <si>
    <r>
      <rPr>
        <vertAlign val="superscript"/>
        <sz val="7"/>
        <color rgb="FF000000"/>
        <rFont val="Arial"/>
        <family val="2"/>
      </rPr>
      <t>2</t>
    </r>
    <r>
      <rPr>
        <sz val="7"/>
        <color rgb="FF000000"/>
        <rFont val="Arial"/>
        <family val="2"/>
      </rPr>
      <t xml:space="preserve"> End of period,</t>
    </r>
  </si>
  <si>
    <r>
      <t xml:space="preserve">Number of employees (FTEs) </t>
    </r>
    <r>
      <rPr>
        <vertAlign val="superscript"/>
        <sz val="8"/>
        <color theme="1"/>
        <rFont val="Arial"/>
        <family val="2"/>
      </rPr>
      <t>2</t>
    </r>
  </si>
  <si>
    <r>
      <t>Risk Exposure Amount</t>
    </r>
    <r>
      <rPr>
        <vertAlign val="superscript"/>
        <sz val="8"/>
        <color theme="1"/>
        <rFont val="Arial"/>
        <family val="2"/>
      </rPr>
      <t>4</t>
    </r>
    <r>
      <rPr>
        <sz val="8"/>
        <color theme="1"/>
        <rFont val="Arial"/>
        <family val="2"/>
      </rPr>
      <t>,EURbn</t>
    </r>
  </si>
  <si>
    <r>
      <t>Loan loss ratio, basis points</t>
    </r>
    <r>
      <rPr>
        <vertAlign val="superscript"/>
        <sz val="8"/>
        <color theme="1"/>
        <rFont val="Arial"/>
        <family val="2"/>
      </rPr>
      <t>3</t>
    </r>
  </si>
  <si>
    <r>
      <t>Potential shares outstanding</t>
    </r>
    <r>
      <rPr>
        <vertAlign val="superscript"/>
        <sz val="8"/>
        <rFont val="Arial"/>
        <family val="2"/>
      </rPr>
      <t>2</t>
    </r>
    <r>
      <rPr>
        <sz val="8"/>
        <rFont val="Arial"/>
        <family val="2"/>
      </rPr>
      <t>, million</t>
    </r>
  </si>
  <si>
    <r>
      <t>Equity per share</t>
    </r>
    <r>
      <rPr>
        <vertAlign val="superscript"/>
        <sz val="8"/>
        <color theme="1"/>
        <rFont val="Arial"/>
        <family val="2"/>
      </rPr>
      <t>2</t>
    </r>
    <r>
      <rPr>
        <sz val="8"/>
        <color theme="1"/>
        <rFont val="Arial"/>
        <family val="2"/>
      </rPr>
      <t>, EUR</t>
    </r>
  </si>
  <si>
    <r>
      <t>Potential shares outstanding</t>
    </r>
    <r>
      <rPr>
        <vertAlign val="superscript"/>
        <sz val="8"/>
        <color theme="1"/>
        <rFont val="Arial"/>
        <family val="2"/>
      </rPr>
      <t>2</t>
    </r>
    <r>
      <rPr>
        <sz val="8"/>
        <color theme="1"/>
        <rFont val="Arial"/>
        <family val="2"/>
      </rPr>
      <t>, million</t>
    </r>
  </si>
  <si>
    <r>
      <t>Share price</t>
    </r>
    <r>
      <rPr>
        <vertAlign val="superscript"/>
        <sz val="8"/>
        <color theme="1"/>
        <rFont val="Arial"/>
        <family val="2"/>
      </rPr>
      <t>2</t>
    </r>
    <r>
      <rPr>
        <sz val="8"/>
        <color theme="1"/>
        <rFont val="Arial"/>
        <family val="2"/>
      </rPr>
      <t>, EUR</t>
    </r>
  </si>
  <si>
    <t>Q3/18</t>
  </si>
  <si>
    <t xml:space="preserve">Nordea Bank Abp </t>
  </si>
  <si>
    <t>Total loans</t>
  </si>
  <si>
    <t>Past due loans %</t>
  </si>
  <si>
    <t>Interest-bearing securities</t>
  </si>
  <si>
    <t>Impairment rate (stage 3) gross, basis points</t>
  </si>
  <si>
    <t>Asset &amp; Wealth Management</t>
  </si>
  <si>
    <t xml:space="preserve"> - Asset &amp; Wealth Management Financial highlights</t>
  </si>
  <si>
    <t>Total number of outstanding shares</t>
  </si>
  <si>
    <t>Credit spread risk, VaR</t>
  </si>
  <si>
    <t>Foreign exchange risk, VaR</t>
  </si>
  <si>
    <t>Equity risk, VaR</t>
  </si>
  <si>
    <t>Interest rate risk, VaR</t>
  </si>
  <si>
    <t>Total risk, VaR</t>
  </si>
  <si>
    <t>Banking book</t>
  </si>
  <si>
    <t>Inflation risk</t>
  </si>
  <si>
    <t xml:space="preserve">Trading book </t>
  </si>
  <si>
    <t>Market risk VaR</t>
  </si>
  <si>
    <t>Corporate rating migration</t>
  </si>
  <si>
    <t>Corporate rating distribution</t>
  </si>
  <si>
    <t>Credit quality</t>
  </si>
  <si>
    <t xml:space="preserve"> - Net fee and commission income</t>
  </si>
  <si>
    <t>Q4/18</t>
  </si>
  <si>
    <t>Cevian Capital</t>
  </si>
  <si>
    <t>Total (including other liquid assets)</t>
  </si>
  <si>
    <t xml:space="preserve">    All other securities</t>
  </si>
  <si>
    <t xml:space="preserve">    Covered bonds issued by the own bank or related unit</t>
  </si>
  <si>
    <t xml:space="preserve">    Balances with other banks</t>
  </si>
  <si>
    <t xml:space="preserve">    Other level 2 assets</t>
  </si>
  <si>
    <t xml:space="preserve">    Covered bonds</t>
  </si>
  <si>
    <t>Level 2 Assets</t>
  </si>
  <si>
    <t xml:space="preserve">    Securities issued or guaranteed by municipalities or other public sector entities</t>
  </si>
  <si>
    <t xml:space="preserve">    Securities issued or guaranteed by sovereigns, central banks or multilateral development banks</t>
  </si>
  <si>
    <t xml:space="preserve">    Cash and balances with central banks</t>
  </si>
  <si>
    <t>Level 1 Assets</t>
  </si>
  <si>
    <t>**All other unencumbered securities held by Treasury</t>
  </si>
  <si>
    <t>*Level 1 &amp; Level 2 assets according to EBA LCR Delegated Act</t>
  </si>
  <si>
    <t xml:space="preserve">    All other securities**</t>
  </si>
  <si>
    <t>Level 2 Assets*</t>
  </si>
  <si>
    <t>Level 1 Assets*</t>
  </si>
  <si>
    <t>According to Nordea definition</t>
  </si>
  <si>
    <t>Liquidity Coverage Ratio Subcomponents (EBA LCR Delegated act)</t>
  </si>
  <si>
    <r>
      <rPr>
        <vertAlign val="superscript"/>
        <sz val="7"/>
        <color rgb="FF000000"/>
        <rFont val="Arial"/>
        <family val="2"/>
      </rPr>
      <t>6</t>
    </r>
    <r>
      <rPr>
        <sz val="7"/>
        <color rgb="FF000000"/>
        <rFont val="Arial"/>
        <family val="2"/>
      </rPr>
      <t xml:space="preserve"> For more detailed information see chapter Other information. </t>
    </r>
  </si>
  <si>
    <r>
      <rPr>
        <vertAlign val="superscript"/>
        <sz val="7"/>
        <color rgb="FF000000"/>
        <rFont val="Arial"/>
        <family val="2"/>
      </rPr>
      <t>4</t>
    </r>
    <r>
      <rPr>
        <sz val="7"/>
        <color rgb="FF000000"/>
        <rFont val="Arial"/>
        <family val="2"/>
      </rPr>
      <t xml:space="preserve"> Including the result for the period,</t>
    </r>
  </si>
  <si>
    <r>
      <rPr>
        <vertAlign val="superscript"/>
        <sz val="7"/>
        <color rgb="FF000000"/>
        <rFont val="Arial"/>
        <family val="2"/>
      </rPr>
      <t>3</t>
    </r>
    <r>
      <rPr>
        <sz val="7"/>
        <color rgb="FF000000"/>
        <rFont val="Arial"/>
        <family val="2"/>
      </rPr>
      <t xml:space="preserve"> Including Loans to the public reported in Assets held for sale,</t>
    </r>
  </si>
  <si>
    <t>12 quarter overview</t>
  </si>
  <si>
    <t>12 year overview</t>
  </si>
  <si>
    <t>Additional risk exposure amount related to Swedish RW floor due to Article 458 CRR</t>
  </si>
  <si>
    <t xml:space="preserve">These figures are according to part 8 of CRR
</t>
  </si>
  <si>
    <t>Own Funds including profit (Nordea Bank Abp)</t>
  </si>
  <si>
    <t>These figures are according to part 8 of CRR</t>
  </si>
  <si>
    <t>Summary of items included in own funds (Nordea Bank Abp)</t>
  </si>
  <si>
    <t xml:space="preserve"> Minimum Capital requirement</t>
  </si>
  <si>
    <t>Minimum Capital Requirement &amp; Capital Buffers (Nordea Bank Abp)</t>
  </si>
  <si>
    <t>Minimum capital requirement and REA (Nordea Bank Abp)</t>
  </si>
  <si>
    <t>Additional information on exposures for which internal models are used (Nordea Bank Abp)</t>
  </si>
  <si>
    <t>Total Capital ratio, excluding profit</t>
  </si>
  <si>
    <t>Tier 1 ratio, excluding profit</t>
  </si>
  <si>
    <t>Common Equity Tier 1 capital ratio, excluding profit</t>
  </si>
  <si>
    <t>Total Capital ratio, including profit</t>
  </si>
  <si>
    <t>Tier 1 ratio, including profit</t>
  </si>
  <si>
    <t>Common Equity Tier 1 capital ratio, including profit</t>
  </si>
  <si>
    <t>Total Capital ratio</t>
  </si>
  <si>
    <t>Total Own funds</t>
  </si>
  <si>
    <t>Other deductions</t>
  </si>
  <si>
    <t xml:space="preserve"> - of which perpetual subordinated loans</t>
  </si>
  <si>
    <t>Tier 1 ratio</t>
  </si>
  <si>
    <t>Deductions for investments in insurance companies (50%)</t>
  </si>
  <si>
    <t>Hybrid capital loans</t>
  </si>
  <si>
    <t>Common Equity Tier 1 ratio</t>
  </si>
  <si>
    <t>Common Equity Tier 1</t>
  </si>
  <si>
    <t>Pensions assets in excess of related liabilities</t>
  </si>
  <si>
    <t xml:space="preserve">IRB provisions shortfall </t>
  </si>
  <si>
    <t>Other intangibles assets</t>
  </si>
  <si>
    <t>Goodwill</t>
  </si>
  <si>
    <t>Sub-total</t>
  </si>
  <si>
    <t>Other adjustments</t>
  </si>
  <si>
    <t>Valuation adjustment for non-CRR companies</t>
  </si>
  <si>
    <t>Balance sheet equity</t>
  </si>
  <si>
    <t xml:space="preserve"> - 12 years overview Balance sheet</t>
  </si>
  <si>
    <t>Q1/19</t>
  </si>
  <si>
    <t>Ilmarinen</t>
  </si>
  <si>
    <t>Nordea Vinstandelsstiftelse</t>
  </si>
  <si>
    <t>Settlement Risk</t>
  </si>
  <si>
    <t xml:space="preserve">Settlement Risk </t>
  </si>
  <si>
    <t xml:space="preserve">1) All figures excluding Settlement Risk </t>
  </si>
  <si>
    <t>Commodity Risk</t>
  </si>
  <si>
    <t>Interest rate risk</t>
  </si>
  <si>
    <t>Standardised Approach</t>
  </si>
  <si>
    <t>Equity Event Risk (IA)</t>
  </si>
  <si>
    <t>Comprehensive Risk Charge (IA)</t>
  </si>
  <si>
    <t>Incremental Risk Charge (IA)</t>
  </si>
  <si>
    <t>Credit spread risk</t>
  </si>
  <si>
    <t>Total Stressed VaR (IA)</t>
  </si>
  <si>
    <t>Total VaR (IA)</t>
  </si>
  <si>
    <t>Trading book</t>
  </si>
  <si>
    <t>O-SII</t>
  </si>
  <si>
    <t>Nordea does not have the following IRB exposure classes: equity exposures, central governments and central banks, qualifying revolving retail</t>
  </si>
  <si>
    <t>Own funds (net after deduction)</t>
  </si>
  <si>
    <t>Invested unrestriced equity</t>
  </si>
  <si>
    <t>AT1 in March 2019 issue rating</t>
  </si>
  <si>
    <t>2019</t>
  </si>
  <si>
    <r>
      <rPr>
        <b/>
        <sz val="8"/>
        <color rgb="FF000000"/>
        <rFont val="Arial"/>
        <family val="2"/>
      </rPr>
      <t>EURm</t>
    </r>
  </si>
  <si>
    <t>Q2/19</t>
  </si>
  <si>
    <t>Axel Malgerud, Senior IR Officer</t>
  </si>
  <si>
    <t>axel.malgerud@nordea.com</t>
  </si>
  <si>
    <t>+46 721 415 150</t>
  </si>
  <si>
    <r>
      <rPr>
        <sz val="8"/>
        <color rgb="FF000000"/>
        <rFont val="Arial"/>
        <family val="2"/>
      </rPr>
      <t xml:space="preserve">of which non-guaranteed </t>
    </r>
  </si>
  <si>
    <r>
      <rPr>
        <sz val="8"/>
        <color rgb="FF000000"/>
        <rFont val="Arial"/>
        <family val="2"/>
      </rPr>
      <t xml:space="preserve">of which guaranteed </t>
    </r>
  </si>
  <si>
    <r>
      <rPr>
        <b/>
        <sz val="8"/>
        <color rgb="FF000000"/>
        <rFont val="Arial"/>
        <family val="2"/>
      </rPr>
      <t>Total Market Return AuM</t>
    </r>
  </si>
  <si>
    <r>
      <rPr>
        <sz val="8"/>
        <color rgb="FF000000"/>
        <rFont val="Arial"/>
        <family val="2"/>
      </rPr>
      <t>of which 0-3%</t>
    </r>
  </si>
  <si>
    <r>
      <rPr>
        <sz val="8"/>
        <color rgb="FF000000"/>
        <rFont val="Arial"/>
        <family val="2"/>
      </rPr>
      <t>of which 3-5%</t>
    </r>
  </si>
  <si>
    <r>
      <rPr>
        <sz val="8"/>
        <color rgb="FF000000"/>
        <rFont val="Arial"/>
        <family val="2"/>
      </rPr>
      <t>of which &gt;5%</t>
    </r>
  </si>
  <si>
    <r>
      <rPr>
        <b/>
        <sz val="8"/>
        <color rgb="FF000000"/>
        <rFont val="Arial"/>
        <family val="2"/>
      </rPr>
      <t>Total Traditional AuM</t>
    </r>
  </si>
  <si>
    <r>
      <rPr>
        <b/>
        <sz val="8"/>
        <color rgb="FF000000"/>
        <rFont val="Arial"/>
        <family val="2"/>
      </rPr>
      <t>Other</t>
    </r>
  </si>
  <si>
    <r>
      <rPr>
        <b/>
        <sz val="8"/>
        <color rgb="FF000000"/>
        <rFont val="Arial"/>
        <family val="2"/>
      </rPr>
      <t>Poland</t>
    </r>
  </si>
  <si>
    <r>
      <rPr>
        <b/>
        <sz val="8"/>
        <color rgb="FF000000"/>
        <rFont val="Arial"/>
        <family val="2"/>
      </rPr>
      <t>Sweden</t>
    </r>
  </si>
  <si>
    <r>
      <rPr>
        <b/>
        <sz val="8"/>
        <color rgb="FF000000"/>
        <rFont val="Arial"/>
        <family val="2"/>
      </rPr>
      <t>Norway</t>
    </r>
  </si>
  <si>
    <r>
      <rPr>
        <b/>
        <sz val="8"/>
        <color rgb="FF000000"/>
        <rFont val="Arial"/>
        <family val="2"/>
      </rPr>
      <t>Finland</t>
    </r>
  </si>
  <si>
    <r>
      <rPr>
        <b/>
        <sz val="8"/>
        <color rgb="FF000000"/>
        <rFont val="Arial"/>
        <family val="2"/>
      </rPr>
      <t>EURbn</t>
    </r>
  </si>
  <si>
    <r>
      <rPr>
        <sz val="8"/>
        <color rgb="FF000000"/>
        <rFont val="Arial"/>
        <family val="2"/>
      </rPr>
      <t>Sweden</t>
    </r>
  </si>
  <si>
    <r>
      <rPr>
        <sz val="8"/>
        <color rgb="FF000000"/>
        <rFont val="Arial"/>
        <family val="2"/>
      </rPr>
      <t>Norway</t>
    </r>
  </si>
  <si>
    <r>
      <rPr>
        <sz val="8"/>
        <color rgb="FF000000"/>
        <rFont val="Arial"/>
        <family val="2"/>
      </rPr>
      <t>Finland</t>
    </r>
  </si>
  <si>
    <r>
      <rPr>
        <b/>
        <sz val="8"/>
        <color rgb="FF000000"/>
        <rFont val="Arial"/>
        <family val="2"/>
      </rPr>
      <t>Net equity exposure %</t>
    </r>
  </si>
  <si>
    <r>
      <rPr>
        <b/>
        <sz val="8"/>
        <color rgb="FF000000"/>
        <rFont val="Arial"/>
        <family val="2"/>
      </rPr>
      <t>Total EURbn</t>
    </r>
  </si>
  <si>
    <r>
      <rPr>
        <sz val="8"/>
        <color rgb="FF000000"/>
        <rFont val="Arial"/>
        <family val="2"/>
      </rPr>
      <t>Denmark</t>
    </r>
  </si>
  <si>
    <r>
      <rPr>
        <sz val="8"/>
        <color rgb="FF000000"/>
        <rFont val="Arial"/>
        <family val="2"/>
      </rPr>
      <t>Number of employees (FTEs)</t>
    </r>
  </si>
  <si>
    <r>
      <rPr>
        <sz val="8"/>
        <color rgb="FF000000"/>
        <rFont val="Arial"/>
        <family val="2"/>
      </rPr>
      <t>Risk exposure amount (REA)</t>
    </r>
  </si>
  <si>
    <r>
      <rPr>
        <sz val="8"/>
        <color rgb="FF000000"/>
        <rFont val="Arial"/>
        <family val="2"/>
      </rPr>
      <t>Premiums</t>
    </r>
  </si>
  <si>
    <r>
      <rPr>
        <sz val="8"/>
        <color rgb="FF000000"/>
        <rFont val="Arial"/>
        <family val="2"/>
      </rPr>
      <t>AuM, EURbn</t>
    </r>
  </si>
  <si>
    <r>
      <rPr>
        <b/>
        <sz val="8"/>
        <color rgb="FF000000"/>
        <rFont val="Arial"/>
        <family val="2"/>
      </rPr>
      <t>Operating profit</t>
    </r>
  </si>
  <si>
    <r>
      <rPr>
        <sz val="8"/>
        <color rgb="FF000000"/>
        <rFont val="Arial"/>
        <family val="2"/>
      </rPr>
      <t>Net loan losses</t>
    </r>
  </si>
  <si>
    <r>
      <rPr>
        <b/>
        <sz val="8"/>
        <color rgb="FF000000"/>
        <rFont val="Arial"/>
        <family val="2"/>
      </rPr>
      <t>Profit before loan losses</t>
    </r>
  </si>
  <si>
    <r>
      <rPr>
        <b/>
        <sz val="8"/>
        <color rgb="FF000000"/>
        <rFont val="Arial"/>
        <family val="2"/>
      </rPr>
      <t>Total operating expenses</t>
    </r>
  </si>
  <si>
    <r>
      <rPr>
        <sz val="8"/>
        <color rgb="FF000000"/>
        <rFont val="Arial"/>
        <family val="2"/>
      </rPr>
      <t>Equity method &amp; other income</t>
    </r>
  </si>
  <si>
    <r>
      <rPr>
        <sz val="8"/>
        <color rgb="FF000000"/>
        <rFont val="Arial"/>
        <family val="2"/>
      </rPr>
      <t>Net result from items at fair value</t>
    </r>
  </si>
  <si>
    <r>
      <rPr>
        <sz val="8"/>
        <color rgb="FF000000"/>
        <rFont val="Arial"/>
        <family val="2"/>
      </rPr>
      <t>Net fee and commission income</t>
    </r>
  </si>
  <si>
    <r>
      <rPr>
        <sz val="8"/>
        <color rgb="FF000000"/>
        <rFont val="Arial"/>
        <family val="2"/>
      </rPr>
      <t>Net interest income</t>
    </r>
  </si>
  <si>
    <r>
      <rPr>
        <sz val="8"/>
        <color rgb="FF000000"/>
        <rFont val="Arial"/>
        <family val="2"/>
      </rPr>
      <t>Equities drop 20%</t>
    </r>
  </si>
  <si>
    <r>
      <rPr>
        <sz val="8"/>
        <color rgb="FF000000"/>
        <rFont val="Arial"/>
        <family val="2"/>
      </rPr>
      <t>Interest rates up 50bp</t>
    </r>
  </si>
  <si>
    <r>
      <rPr>
        <sz val="8"/>
        <color rgb="FF000000"/>
        <rFont val="Arial"/>
        <family val="2"/>
      </rPr>
      <t>Interest rates down 50bp</t>
    </r>
  </si>
  <si>
    <r>
      <rPr>
        <sz val="8"/>
        <color rgb="FF000000"/>
        <rFont val="Arial"/>
        <family val="2"/>
      </rPr>
      <t>Solvency in % of requirement</t>
    </r>
  </si>
  <si>
    <r>
      <rPr>
        <sz val="8"/>
        <color rgb="FF000000"/>
        <rFont val="Arial"/>
        <family val="2"/>
      </rPr>
      <t>Solvency buffer</t>
    </r>
  </si>
  <si>
    <r>
      <rPr>
        <sz val="8"/>
        <color rgb="FF000000"/>
        <rFont val="Arial"/>
        <family val="2"/>
      </rPr>
      <t>Actual solvency capital</t>
    </r>
  </si>
  <si>
    <r>
      <rPr>
        <sz val="8"/>
        <color rgb="FF000000"/>
        <rFont val="Arial"/>
        <family val="2"/>
      </rPr>
      <t>Required solvency</t>
    </r>
  </si>
  <si>
    <r>
      <rPr>
        <b/>
        <sz val="10"/>
        <color rgb="FF2F75B5"/>
        <rFont val="Arial"/>
        <family val="2"/>
      </rPr>
      <t>Financial buffers</t>
    </r>
  </si>
  <si>
    <r>
      <rPr>
        <i/>
        <sz val="8"/>
        <color rgb="FF000000"/>
        <rFont val="Arial"/>
        <family val="2"/>
      </rPr>
      <t>Profit from Pure risk products (not bundled with pension schemes) including Health &amp; Accident result.</t>
    </r>
  </si>
  <si>
    <r>
      <rPr>
        <i/>
        <sz val="8"/>
        <color rgb="FF000000"/>
        <rFont val="Arial"/>
        <family val="2"/>
      </rPr>
      <t>Profit from unit linked and premium guarantee products including cost result and risk result.</t>
    </r>
  </si>
  <si>
    <r>
      <rPr>
        <i/>
        <sz val="8"/>
        <color rgb="FF000000"/>
        <rFont val="Arial"/>
        <family val="2"/>
      </rPr>
      <t>Profit originating from risk products sold (bundled) with the traditional products. Fully in favour of owner, except for DK with 50% of profit and 100% of loss.</t>
    </r>
  </si>
  <si>
    <r>
      <rPr>
        <i/>
        <sz val="8"/>
        <color rgb="FF000000"/>
        <rFont val="Arial"/>
        <family val="2"/>
      </rPr>
      <t>Contribution from risk result</t>
    </r>
  </si>
  <si>
    <r>
      <rPr>
        <i/>
        <sz val="8"/>
        <color rgb="FF000000"/>
        <rFont val="Arial"/>
        <family val="2"/>
      </rPr>
      <t xml:space="preserve">Profit originating from administration of insurance policies. Fully in favour of owner, except for DK with 50% of profit and 100% of loss. </t>
    </r>
  </si>
  <si>
    <r>
      <rPr>
        <i/>
        <sz val="8"/>
        <color rgb="FF000000"/>
        <rFont val="Arial"/>
        <family val="2"/>
      </rPr>
      <t>Contribution from cost result</t>
    </r>
  </si>
  <si>
    <r>
      <rPr>
        <i/>
        <sz val="8"/>
        <color rgb="FF000000"/>
        <rFont val="Arial"/>
        <family val="2"/>
      </rPr>
      <t>Profit-sharing of investment return from the Norwegian and Swedish business (individual portfolio).</t>
    </r>
  </si>
  <si>
    <r>
      <rPr>
        <i/>
        <sz val="8"/>
        <color rgb="FF000000"/>
        <rFont val="Arial"/>
        <family val="2"/>
      </rPr>
      <t>Profit sharing</t>
    </r>
  </si>
  <si>
    <r>
      <rPr>
        <i/>
        <sz val="8"/>
        <color rgb="FF000000"/>
        <rFont val="Arial"/>
        <family val="2"/>
      </rPr>
      <t>Fee income based on the volume of Traditional ”with profit” portfolios in DK, FI and NO.</t>
    </r>
  </si>
  <si>
    <r>
      <rPr>
        <i/>
        <sz val="8"/>
        <color rgb="FF000000"/>
        <rFont val="Arial"/>
        <family val="2"/>
      </rPr>
      <t>Fee contribution</t>
    </r>
  </si>
  <si>
    <r>
      <rPr>
        <b/>
        <sz val="8"/>
        <color rgb="FF000000"/>
        <rFont val="Arial"/>
        <family val="2"/>
      </rPr>
      <t>Total product result</t>
    </r>
  </si>
  <si>
    <r>
      <rPr>
        <b/>
        <sz val="8"/>
        <color rgb="FF000000"/>
        <rFont val="Arial"/>
        <family val="2"/>
      </rPr>
      <t>Profit Risk products</t>
    </r>
  </si>
  <si>
    <r>
      <rPr>
        <b/>
        <sz val="8"/>
        <color rgb="FF000000"/>
        <rFont val="Arial"/>
        <family val="2"/>
      </rPr>
      <t>Profit Market Return products</t>
    </r>
  </si>
  <si>
    <r>
      <rPr>
        <vertAlign val="superscript"/>
        <sz val="7"/>
        <rFont val="Arial"/>
        <family val="2"/>
      </rPr>
      <t>1</t>
    </r>
    <r>
      <rPr>
        <sz val="7"/>
        <rFont val="Arial"/>
        <family val="2"/>
      </rPr>
      <t xml:space="preserve"> Only the maximum of the SRB and SII is used in the calculation of the total capital buffers</t>
    </r>
  </si>
  <si>
    <t>Capital ratios (Nordea Bank Abp)</t>
  </si>
  <si>
    <r>
      <rPr>
        <b/>
        <sz val="8"/>
        <color rgb="FF000000"/>
        <rFont val="Arial"/>
        <family val="2"/>
      </rPr>
      <t>Total deposits</t>
    </r>
  </si>
  <si>
    <r>
      <rPr>
        <b/>
        <sz val="8"/>
        <color rgb="FF000000"/>
        <rFont val="Arial"/>
        <family val="2"/>
      </rPr>
      <t>Total lending</t>
    </r>
  </si>
  <si>
    <r>
      <rPr>
        <b/>
        <sz val="10"/>
        <color rgb="FF2F75B5"/>
        <rFont val="Arial"/>
        <family val="2"/>
      </rPr>
      <t>Personal Banking - Volumes</t>
    </r>
  </si>
  <si>
    <r>
      <rPr>
        <sz val="8"/>
        <color rgb="FF000000"/>
        <rFont val="Arial"/>
        <family val="2"/>
      </rPr>
      <t>Economic capital (EC)</t>
    </r>
  </si>
  <si>
    <r>
      <rPr>
        <sz val="8"/>
        <color rgb="FF000000"/>
        <rFont val="Arial"/>
        <family val="2"/>
      </rPr>
      <t>BB Sweden</t>
    </r>
  </si>
  <si>
    <r>
      <rPr>
        <sz val="8"/>
        <color rgb="FF000000"/>
        <rFont val="Arial"/>
        <family val="2"/>
      </rPr>
      <t>BB Norway</t>
    </r>
  </si>
  <si>
    <r>
      <rPr>
        <sz val="8"/>
        <color rgb="FF000000"/>
        <rFont val="Arial"/>
        <family val="2"/>
      </rPr>
      <t>BB Finland</t>
    </r>
  </si>
  <si>
    <r>
      <rPr>
        <sz val="8"/>
        <color rgb="FF000000"/>
        <rFont val="Arial"/>
        <family val="2"/>
      </rPr>
      <t>BB Denmark</t>
    </r>
  </si>
  <si>
    <r>
      <rPr>
        <b/>
        <sz val="10"/>
        <color rgb="FF2F75B5"/>
        <rFont val="Arial"/>
        <family val="2"/>
      </rPr>
      <t>Business Banking - Net interest income</t>
    </r>
  </si>
  <si>
    <r>
      <rPr>
        <b/>
        <sz val="8"/>
        <color rgb="FF000000"/>
        <rFont val="Arial"/>
        <family val="2"/>
      </rPr>
      <t>Total volume</t>
    </r>
  </si>
  <si>
    <r>
      <rPr>
        <sz val="8"/>
        <color rgb="FF000000"/>
        <rFont val="Arial"/>
        <family val="2"/>
      </rPr>
      <t>Unsecured Lending</t>
    </r>
  </si>
  <si>
    <r>
      <rPr>
        <sz val="8"/>
        <color rgb="FF000000"/>
        <rFont val="Arial"/>
        <family val="2"/>
      </rPr>
      <t>Nordea Bank Sales</t>
    </r>
  </si>
  <si>
    <r>
      <rPr>
        <sz val="8"/>
        <color rgb="FF000000"/>
        <rFont val="Arial"/>
        <family val="2"/>
      </rPr>
      <t>Consumer Finance</t>
    </r>
  </si>
  <si>
    <r>
      <rPr>
        <sz val="8"/>
        <color rgb="FF000000"/>
        <rFont val="Arial"/>
        <family val="2"/>
      </rPr>
      <t>Car Finance</t>
    </r>
  </si>
  <si>
    <r>
      <rPr>
        <sz val="8"/>
        <color rgb="FF000000"/>
        <rFont val="Arial"/>
        <family val="2"/>
      </rPr>
      <t>Equipment Finance</t>
    </r>
  </si>
  <si>
    <r>
      <rPr>
        <sz val="8"/>
        <color rgb="FF000000"/>
        <rFont val="Arial"/>
        <family val="2"/>
      </rPr>
      <t>Consumer credits</t>
    </r>
  </si>
  <si>
    <r>
      <rPr>
        <sz val="8"/>
        <color rgb="FF000000"/>
        <rFont val="Arial"/>
        <family val="2"/>
      </rPr>
      <t>Working capital</t>
    </r>
  </si>
  <si>
    <r>
      <rPr>
        <sz val="8"/>
        <color rgb="FF000000"/>
        <rFont val="Arial"/>
        <family val="2"/>
      </rPr>
      <t>Investment credit</t>
    </r>
  </si>
  <si>
    <t>-11%</t>
  </si>
  <si>
    <t>-9%</t>
  </si>
  <si>
    <t>4%</t>
  </si>
  <si>
    <t>-6%</t>
  </si>
  <si>
    <t>13%</t>
  </si>
  <si>
    <t>9%</t>
  </si>
  <si>
    <t>0%</t>
  </si>
  <si>
    <t>-2%</t>
  </si>
  <si>
    <t>1%</t>
  </si>
  <si>
    <t>-5%</t>
  </si>
  <si>
    <t>-10%</t>
  </si>
  <si>
    <t>3%</t>
  </si>
  <si>
    <t>-1%</t>
  </si>
  <si>
    <t>6%</t>
  </si>
  <si>
    <t>-3%</t>
  </si>
  <si>
    <r>
      <rPr>
        <sz val="8"/>
        <color rgb="FF000000"/>
        <rFont val="Arial"/>
        <family val="2"/>
      </rPr>
      <t>Total deposits</t>
    </r>
  </si>
  <si>
    <r>
      <rPr>
        <sz val="8"/>
        <color rgb="FF000000"/>
        <rFont val="Arial"/>
        <family val="2"/>
      </rPr>
      <t>Total lending</t>
    </r>
  </si>
  <si>
    <r>
      <rPr>
        <sz val="8"/>
        <color rgb="FF000000"/>
        <rFont val="Arial"/>
        <family val="2"/>
      </rPr>
      <t>Employees (FTEs)</t>
    </r>
  </si>
  <si>
    <r>
      <rPr>
        <b/>
        <sz val="8"/>
        <color rgb="FF000000"/>
        <rFont val="Arial"/>
        <family val="2"/>
      </rPr>
      <t>Total expenses incl. allocations</t>
    </r>
  </si>
  <si>
    <r>
      <rPr>
        <b/>
        <sz val="8"/>
        <color rgb="FF000000"/>
        <rFont val="Arial"/>
        <family val="2"/>
      </rPr>
      <t>Total income incl. allocations</t>
    </r>
  </si>
  <si>
    <r>
      <rPr>
        <b/>
        <sz val="8"/>
        <color rgb="FF000000"/>
        <rFont val="Arial"/>
        <family val="2"/>
      </rPr>
      <t>Asset Mgmt</t>
    </r>
  </si>
  <si>
    <r>
      <rPr>
        <b/>
        <sz val="10"/>
        <color rgb="FF2F75B5"/>
        <rFont val="Arial"/>
        <family val="2"/>
      </rPr>
      <t>Asset &amp; Wealth Management - Divisional breakdown</t>
    </r>
  </si>
  <si>
    <r>
      <rPr>
        <b/>
        <sz val="10"/>
        <color rgb="FF2F75B5"/>
        <rFont val="Arial"/>
        <family val="2"/>
      </rPr>
      <t>Asset &amp; Wealth Management - Volumes</t>
    </r>
  </si>
  <si>
    <r>
      <rPr>
        <sz val="8"/>
        <color rgb="FF000000"/>
        <rFont val="Arial"/>
        <family val="2"/>
      </rPr>
      <t>Fixed income</t>
    </r>
  </si>
  <si>
    <r>
      <rPr>
        <sz val="8"/>
        <color rgb="FF000000"/>
        <rFont val="Arial"/>
        <family val="2"/>
      </rPr>
      <t>Equities</t>
    </r>
  </si>
  <si>
    <r>
      <rPr>
        <b/>
        <sz val="8"/>
        <color rgb="FF000000"/>
        <rFont val="Arial"/>
        <family val="2"/>
      </rPr>
      <t>Q1/17</t>
    </r>
  </si>
  <si>
    <r>
      <rPr>
        <b/>
        <sz val="8"/>
        <color rgb="FF000000"/>
        <rFont val="Arial"/>
        <family val="2"/>
      </rPr>
      <t>Q2/17</t>
    </r>
  </si>
  <si>
    <r>
      <rPr>
        <b/>
        <sz val="8"/>
        <color rgb="FF000000"/>
        <rFont val="Arial"/>
        <family val="2"/>
      </rPr>
      <t>Q3/17</t>
    </r>
  </si>
  <si>
    <r>
      <rPr>
        <b/>
        <sz val="8"/>
        <color rgb="FF000000"/>
        <rFont val="Arial"/>
        <family val="2"/>
      </rPr>
      <t>Q4/17</t>
    </r>
  </si>
  <si>
    <r>
      <rPr>
        <b/>
        <sz val="8"/>
        <color rgb="FF000000"/>
        <rFont val="Arial"/>
        <family val="2"/>
      </rPr>
      <t>Q1/18</t>
    </r>
  </si>
  <si>
    <r>
      <rPr>
        <b/>
        <sz val="8"/>
        <color rgb="FF000000"/>
        <rFont val="Arial"/>
        <family val="2"/>
      </rPr>
      <t>Q3/18</t>
    </r>
  </si>
  <si>
    <r>
      <rPr>
        <b/>
        <sz val="8"/>
        <color rgb="FF000000"/>
        <rFont val="Arial"/>
        <family val="2"/>
      </rPr>
      <t>Q4/18</t>
    </r>
  </si>
  <si>
    <r>
      <rPr>
        <b/>
        <sz val="8"/>
        <color rgb="FF000000"/>
        <rFont val="Arial"/>
        <family val="2"/>
      </rPr>
      <t>Q1/19</t>
    </r>
  </si>
  <si>
    <r>
      <rPr>
        <b/>
        <sz val="8"/>
        <color rgb="FF000000"/>
        <rFont val="Arial"/>
        <family val="2"/>
      </rPr>
      <t>Q2/19</t>
    </r>
  </si>
  <si>
    <r>
      <rPr>
        <b/>
        <sz val="8"/>
        <color rgb="FF000000"/>
        <rFont val="Arial"/>
        <family val="2"/>
      </rPr>
      <t>%</t>
    </r>
  </si>
  <si>
    <r>
      <rPr>
        <b/>
        <sz val="10"/>
        <color rgb="FF2F75B5"/>
        <rFont val="Arial"/>
        <family val="2"/>
      </rPr>
      <t>Asset mix</t>
    </r>
  </si>
  <si>
    <r>
      <rPr>
        <sz val="8"/>
        <color rgb="FF000000"/>
        <rFont val="Arial"/>
        <family val="2"/>
      </rPr>
      <t>Institutional sales</t>
    </r>
  </si>
  <si>
    <r>
      <rPr>
        <sz val="8"/>
        <color rgb="FF000000"/>
        <rFont val="Arial"/>
        <family val="2"/>
      </rPr>
      <t>Private Banking</t>
    </r>
  </si>
  <si>
    <r>
      <rPr>
        <b/>
        <sz val="8"/>
        <color rgb="FF000000"/>
        <rFont val="Arial"/>
        <family val="2"/>
      </rPr>
      <t>All countries</t>
    </r>
  </si>
  <si>
    <r>
      <rPr>
        <sz val="8"/>
        <color rgb="FF000000"/>
        <rFont val="Arial"/>
        <family val="2"/>
      </rPr>
      <t>International</t>
    </r>
  </si>
  <si>
    <r>
      <rPr>
        <sz val="8"/>
        <color rgb="FF000000"/>
        <rFont val="Arial"/>
        <family val="2"/>
      </rPr>
      <t>AuM</t>
    </r>
  </si>
  <si>
    <r>
      <rPr>
        <b/>
        <sz val="8"/>
        <color rgb="FF000000"/>
        <rFont val="Arial"/>
        <family val="2"/>
      </rPr>
      <t>Q4/10</t>
    </r>
  </si>
  <si>
    <r>
      <rPr>
        <b/>
        <sz val="8"/>
        <color rgb="FF000000"/>
        <rFont val="Arial"/>
        <family val="2"/>
      </rPr>
      <t>Q1/11</t>
    </r>
  </si>
  <si>
    <r>
      <rPr>
        <b/>
        <sz val="8"/>
        <color rgb="FF000000"/>
        <rFont val="Arial"/>
        <family val="2"/>
      </rPr>
      <t>Q2/11</t>
    </r>
  </si>
  <si>
    <r>
      <rPr>
        <b/>
        <sz val="8"/>
        <color rgb="FF000000"/>
        <rFont val="Arial"/>
        <family val="2"/>
      </rPr>
      <t>Q3/11</t>
    </r>
  </si>
  <si>
    <r>
      <rPr>
        <b/>
        <sz val="8"/>
        <color rgb="FF000000"/>
        <rFont val="Arial"/>
        <family val="2"/>
      </rPr>
      <t>Q4/11</t>
    </r>
  </si>
  <si>
    <r>
      <rPr>
        <b/>
        <sz val="8"/>
        <color rgb="FF000000"/>
        <rFont val="Arial"/>
        <family val="2"/>
      </rPr>
      <t>Q1/12</t>
    </r>
  </si>
  <si>
    <r>
      <rPr>
        <b/>
        <sz val="8"/>
        <color rgb="FF000000"/>
        <rFont val="Arial"/>
        <family val="2"/>
      </rPr>
      <t>Q2/12</t>
    </r>
  </si>
  <si>
    <r>
      <rPr>
        <b/>
        <sz val="8"/>
        <color rgb="FF000000"/>
        <rFont val="Arial"/>
        <family val="2"/>
      </rPr>
      <t>Q3/12</t>
    </r>
  </si>
  <si>
    <r>
      <rPr>
        <b/>
        <sz val="8"/>
        <color rgb="FF000000"/>
        <rFont val="Arial"/>
        <family val="2"/>
      </rPr>
      <t>Q4/12</t>
    </r>
  </si>
  <si>
    <r>
      <rPr>
        <b/>
        <sz val="8"/>
        <color rgb="FF000000"/>
        <rFont val="Arial"/>
        <family val="2"/>
      </rPr>
      <t>Q1/13</t>
    </r>
  </si>
  <si>
    <r>
      <rPr>
        <b/>
        <sz val="8"/>
        <color rgb="FF000000"/>
        <rFont val="Arial"/>
        <family val="2"/>
      </rPr>
      <t>Q2/13</t>
    </r>
  </si>
  <si>
    <r>
      <rPr>
        <b/>
        <sz val="8"/>
        <color rgb="FF000000"/>
        <rFont val="Arial"/>
        <family val="2"/>
      </rPr>
      <t>Q3/13</t>
    </r>
  </si>
  <si>
    <r>
      <rPr>
        <b/>
        <sz val="8"/>
        <color rgb="FF000000"/>
        <rFont val="Arial"/>
        <family val="2"/>
      </rPr>
      <t>Q4/13</t>
    </r>
  </si>
  <si>
    <r>
      <rPr>
        <b/>
        <sz val="8"/>
        <color rgb="FF000000"/>
        <rFont val="Arial"/>
        <family val="2"/>
      </rPr>
      <t>Q1/14</t>
    </r>
  </si>
  <si>
    <r>
      <rPr>
        <b/>
        <sz val="8"/>
        <color rgb="FF000000"/>
        <rFont val="Arial"/>
        <family val="2"/>
      </rPr>
      <t>Q2/14</t>
    </r>
  </si>
  <si>
    <r>
      <rPr>
        <b/>
        <sz val="8"/>
        <color rgb="FF000000"/>
        <rFont val="Arial"/>
        <family val="2"/>
      </rPr>
      <t>Q3/14</t>
    </r>
  </si>
  <si>
    <r>
      <rPr>
        <b/>
        <sz val="8"/>
        <color rgb="FF000000"/>
        <rFont val="Arial"/>
        <family val="2"/>
      </rPr>
      <t>Q4/14</t>
    </r>
  </si>
  <si>
    <r>
      <rPr>
        <b/>
        <sz val="8"/>
        <color rgb="FF000000"/>
        <rFont val="Arial"/>
        <family val="2"/>
      </rPr>
      <t>Q1/15</t>
    </r>
  </si>
  <si>
    <r>
      <rPr>
        <b/>
        <sz val="8"/>
        <color rgb="FF000000"/>
        <rFont val="Arial"/>
        <family val="2"/>
      </rPr>
      <t>Q2/15</t>
    </r>
  </si>
  <si>
    <r>
      <rPr>
        <b/>
        <sz val="8"/>
        <color rgb="FF000000"/>
        <rFont val="Arial"/>
        <family val="2"/>
      </rPr>
      <t>Q3/15</t>
    </r>
  </si>
  <si>
    <r>
      <rPr>
        <b/>
        <sz val="8"/>
        <color rgb="FF000000"/>
        <rFont val="Arial"/>
        <family val="2"/>
      </rPr>
      <t>Q4/15</t>
    </r>
  </si>
  <si>
    <r>
      <rPr>
        <b/>
        <sz val="8"/>
        <color rgb="FF000000"/>
        <rFont val="Arial"/>
        <family val="2"/>
      </rPr>
      <t>Q1/16</t>
    </r>
  </si>
  <si>
    <r>
      <rPr>
        <b/>
        <sz val="8"/>
        <color rgb="FF000000"/>
        <rFont val="Arial"/>
        <family val="2"/>
      </rPr>
      <t>Q2/16</t>
    </r>
  </si>
  <si>
    <r>
      <rPr>
        <b/>
        <sz val="8"/>
        <color rgb="FF000000"/>
        <rFont val="Arial"/>
        <family val="2"/>
      </rPr>
      <t>Q3/16</t>
    </r>
  </si>
  <si>
    <r>
      <rPr>
        <b/>
        <sz val="8"/>
        <color rgb="FF000000"/>
        <rFont val="Arial"/>
        <family val="2"/>
      </rPr>
      <t>Q4/16</t>
    </r>
  </si>
  <si>
    <r>
      <rPr>
        <b/>
        <sz val="8"/>
        <color rgb="FF000000"/>
        <rFont val="Arial"/>
        <family val="2"/>
      </rPr>
      <t>Q2/18*</t>
    </r>
  </si>
  <si>
    <r>
      <rPr>
        <b/>
        <sz val="8"/>
        <color rgb="FF000000"/>
        <rFont val="Arial"/>
        <family val="2"/>
      </rPr>
      <t>Q4/18**</t>
    </r>
  </si>
  <si>
    <r>
      <rPr>
        <sz val="8"/>
        <color rgb="FF000000"/>
        <rFont val="Arial"/>
        <family val="2"/>
      </rPr>
      <t>Risk Exposure Amount (REA)</t>
    </r>
  </si>
  <si>
    <t>Gross domestic product growth</t>
  </si>
  <si>
    <t>Inflation</t>
  </si>
  <si>
    <t>Private consumption growth</t>
  </si>
  <si>
    <t>Unemployment</t>
  </si>
  <si>
    <t>Reimbursement right</t>
  </si>
  <si>
    <r>
      <rPr>
        <vertAlign val="superscript"/>
        <sz val="7"/>
        <color rgb="FF000000"/>
        <rFont val="Arial"/>
        <family val="2"/>
      </rPr>
      <t>5</t>
    </r>
    <r>
      <rPr>
        <sz val="7"/>
        <color rgb="FF000000"/>
        <rFont val="Arial"/>
        <family val="2"/>
      </rPr>
      <t xml:space="preserve"> The capital ratios for 2018 have not been restated due to the changed recognition and presentation of resolution fees (see Note 1 for more information).</t>
    </r>
  </si>
  <si>
    <r>
      <t>Total capital ratio</t>
    </r>
    <r>
      <rPr>
        <vertAlign val="superscript"/>
        <sz val="8"/>
        <color theme="1"/>
        <rFont val="Arial"/>
        <family val="2"/>
      </rPr>
      <t>2,4,5,6</t>
    </r>
    <r>
      <rPr>
        <sz val="8"/>
        <color theme="1"/>
        <rFont val="Arial"/>
        <family val="2"/>
      </rPr>
      <t>, %</t>
    </r>
  </si>
  <si>
    <r>
      <t>Tier 1 capital ratio</t>
    </r>
    <r>
      <rPr>
        <vertAlign val="superscript"/>
        <sz val="8"/>
        <color theme="1"/>
        <rFont val="Arial"/>
        <family val="2"/>
      </rPr>
      <t>2,4,5,6</t>
    </r>
    <r>
      <rPr>
        <sz val="8"/>
        <color theme="1"/>
        <rFont val="Arial"/>
        <family val="2"/>
      </rPr>
      <t>,%</t>
    </r>
  </si>
  <si>
    <r>
      <t>Economic capital</t>
    </r>
    <r>
      <rPr>
        <vertAlign val="superscript"/>
        <sz val="8"/>
        <rFont val="Arial"/>
        <family val="2"/>
      </rPr>
      <t>2,7</t>
    </r>
    <r>
      <rPr>
        <sz val="8"/>
        <rFont val="Arial"/>
        <family val="2"/>
      </rPr>
      <t xml:space="preserve">, EURbn </t>
    </r>
  </si>
  <si>
    <t>Q3/19</t>
  </si>
  <si>
    <t>SEB Funds</t>
  </si>
  <si>
    <t>2.0</t>
  </si>
  <si>
    <t>1.8</t>
  </si>
  <si>
    <t>2.3</t>
  </si>
  <si>
    <t>2.7</t>
  </si>
  <si>
    <t>1.1</t>
  </si>
  <si>
    <t>2.2</t>
  </si>
  <si>
    <t>2021E</t>
  </si>
  <si>
    <t>6.7</t>
  </si>
  <si>
    <t>3.8</t>
  </si>
  <si>
    <t>1.2</t>
  </si>
  <si>
    <t>1.0</t>
  </si>
  <si>
    <t>0.8</t>
  </si>
  <si>
    <r>
      <t>Capital Buffers total</t>
    </r>
    <r>
      <rPr>
        <b/>
        <vertAlign val="superscript"/>
        <sz val="8"/>
        <color theme="1" tint="4.9989318521683403E-2"/>
        <rFont val="Arial"/>
        <family val="2"/>
      </rPr>
      <t>1</t>
    </r>
  </si>
  <si>
    <r>
      <t>Exposure value (EAD), EURm</t>
    </r>
    <r>
      <rPr>
        <b/>
        <sz val="8"/>
        <rFont val="Calibri"/>
        <family val="2"/>
      </rPr>
      <t>¹</t>
    </r>
  </si>
  <si>
    <r>
      <rPr>
        <vertAlign val="superscript"/>
        <sz val="7"/>
        <rFont val="Arial"/>
        <family val="2"/>
      </rPr>
      <t>1</t>
    </r>
    <r>
      <rPr>
        <sz val="7"/>
        <rFont val="Arial"/>
        <family val="2"/>
      </rPr>
      <t xml:space="preserve"> Excluding profit of the period</t>
    </r>
  </si>
  <si>
    <t>Q3/19¹</t>
  </si>
  <si>
    <r>
      <rPr>
        <vertAlign val="superscript"/>
        <sz val="7"/>
        <color theme="1"/>
        <rFont val="Arial"/>
        <family val="2"/>
      </rPr>
      <t>1</t>
    </r>
    <r>
      <rPr>
        <sz val="7"/>
        <color theme="1"/>
        <rFont val="Arial"/>
        <family val="2"/>
      </rPr>
      <t xml:space="preserve"> Excluding profit for the period </t>
    </r>
  </si>
  <si>
    <t>Financial institutions</t>
  </si>
  <si>
    <t>Real estate</t>
  </si>
  <si>
    <t>5%</t>
  </si>
  <si>
    <t>10%</t>
  </si>
  <si>
    <t>7%</t>
  </si>
  <si>
    <t>-4%</t>
  </si>
  <si>
    <t>11%</t>
  </si>
  <si>
    <t>8%</t>
  </si>
  <si>
    <t>2%</t>
  </si>
  <si>
    <t>-7%</t>
  </si>
  <si>
    <t>14%</t>
  </si>
  <si>
    <t>15%</t>
  </si>
  <si>
    <t>12%</t>
  </si>
  <si>
    <t>21%</t>
  </si>
  <si>
    <r>
      <rPr>
        <b/>
        <sz val="8"/>
        <color rgb="FF000000"/>
        <rFont val="Arial"/>
        <family val="2"/>
      </rPr>
      <t>Q3/19</t>
    </r>
  </si>
  <si>
    <r>
      <rPr>
        <b/>
        <sz val="10"/>
        <color rgb="FF2F75B5"/>
        <rFont val="Arial"/>
        <family val="2"/>
      </rPr>
      <t>Distribution of Assets under Management</t>
    </r>
  </si>
  <si>
    <t>Loans and impairment</t>
  </si>
  <si>
    <t>Stage 1</t>
  </si>
  <si>
    <t>Stage 2</t>
  </si>
  <si>
    <t>Stage 3</t>
  </si>
  <si>
    <r>
      <t>Tier 1 capital</t>
    </r>
    <r>
      <rPr>
        <vertAlign val="superscript"/>
        <sz val="8"/>
        <color theme="1"/>
        <rFont val="Arial"/>
        <family val="2"/>
      </rPr>
      <t>2,4</t>
    </r>
    <r>
      <rPr>
        <sz val="8"/>
        <color theme="1"/>
        <rFont val="Arial"/>
        <family val="2"/>
      </rPr>
      <t>, EURm</t>
    </r>
  </si>
  <si>
    <t>Capital adequacy of the financial conglomerate (Own funds surplus/deficit), EURm</t>
  </si>
  <si>
    <t>The Own funds requirement of the financial conglomerate, EURm</t>
  </si>
  <si>
    <t>Business Banking</t>
  </si>
  <si>
    <t>Q4/19</t>
  </si>
  <si>
    <t>Large Corporates &amp; Institutions</t>
  </si>
  <si>
    <t>Risk-weight breakdown, % (Banking Group)</t>
  </si>
  <si>
    <t>Risk Exposure Amount (Banking Group)</t>
  </si>
  <si>
    <t>Minimum capital requirement and REA (Banking Group)</t>
  </si>
  <si>
    <t>Q4/19¹</t>
  </si>
  <si>
    <t>Minimum Capital Requirement &amp; Capital Buffers (Banking Group)</t>
  </si>
  <si>
    <t>Additional information on exposures for which internal models are used (Banking Group)</t>
  </si>
  <si>
    <t>Contribution to REA by country (Banking Group)</t>
  </si>
  <si>
    <t>Q2/19¹</t>
  </si>
  <si>
    <r>
      <rPr>
        <vertAlign val="superscript"/>
        <sz val="7"/>
        <color theme="1"/>
        <rFont val="Arial"/>
        <family val="2"/>
      </rPr>
      <t xml:space="preserve">1 </t>
    </r>
    <r>
      <rPr>
        <sz val="7"/>
        <color theme="1"/>
        <rFont val="Arial"/>
        <family val="2"/>
      </rPr>
      <t xml:space="preserve">The financial conglomerate consists of banking and insurance operations </t>
    </r>
  </si>
  <si>
    <t>Capital ratios (Banking Group)</t>
  </si>
  <si>
    <t>Part of interim or year-end profit not eligible</t>
  </si>
  <si>
    <t>Market rates</t>
  </si>
  <si>
    <r>
      <rPr>
        <b/>
        <sz val="10"/>
        <color rgb="FF2F75B5"/>
        <rFont val="Arial"/>
        <family val="2"/>
      </rPr>
      <t>Personal Banking Sweden</t>
    </r>
  </si>
  <si>
    <t>23%</t>
  </si>
  <si>
    <t>24%</t>
  </si>
  <si>
    <r>
      <rPr>
        <sz val="8"/>
        <color rgb="FF000000"/>
        <rFont val="Arial"/>
        <family val="2"/>
      </rPr>
      <t xml:space="preserve"> </t>
    </r>
  </si>
  <si>
    <t>19%</t>
  </si>
  <si>
    <r>
      <rPr>
        <b/>
        <sz val="10"/>
        <color rgb="FF2F75B5"/>
        <rFont val="Arial"/>
        <family val="2"/>
      </rPr>
      <t>Personal Banking Norway</t>
    </r>
  </si>
  <si>
    <r>
      <rPr>
        <b/>
        <sz val="10"/>
        <color rgb="FF2F75B5"/>
        <rFont val="Arial"/>
        <family val="2"/>
      </rPr>
      <t>Personal Banking Finland</t>
    </r>
  </si>
  <si>
    <r>
      <rPr>
        <b/>
        <sz val="10"/>
        <color rgb="FF2F75B5"/>
        <rFont val="Arial"/>
        <family val="2"/>
      </rPr>
      <t>Personal Banking Denmark</t>
    </r>
  </si>
  <si>
    <r>
      <rPr>
        <b/>
        <sz val="10"/>
        <color rgb="FF2F75B5"/>
        <rFont val="Arial"/>
        <family val="2"/>
      </rPr>
      <t>Volumes</t>
    </r>
  </si>
  <si>
    <r>
      <rPr>
        <sz val="8"/>
        <color rgb="FF000000"/>
        <rFont val="Arial"/>
        <family val="2"/>
      </rPr>
      <t>PeB Other</t>
    </r>
  </si>
  <si>
    <r>
      <rPr>
        <sz val="8"/>
        <color rgb="FF000000"/>
        <rFont val="Arial"/>
        <family val="2"/>
      </rPr>
      <t>PeB Sweden</t>
    </r>
  </si>
  <si>
    <r>
      <rPr>
        <sz val="8"/>
        <color rgb="FF000000"/>
        <rFont val="Arial"/>
        <family val="2"/>
      </rPr>
      <t>PeB Norway</t>
    </r>
  </si>
  <si>
    <r>
      <rPr>
        <sz val="8"/>
        <color rgb="FF000000"/>
        <rFont val="Arial"/>
        <family val="2"/>
      </rPr>
      <t>PeB Finland</t>
    </r>
  </si>
  <si>
    <r>
      <rPr>
        <sz val="8"/>
        <color rgb="FF000000"/>
        <rFont val="Arial"/>
        <family val="2"/>
      </rPr>
      <t>PeB Denmark</t>
    </r>
  </si>
  <si>
    <r>
      <rPr>
        <b/>
        <sz val="10"/>
        <color rgb="FF2F75B5"/>
        <rFont val="Arial"/>
        <family val="2"/>
      </rPr>
      <t>Personal Banking - Net interest income</t>
    </r>
  </si>
  <si>
    <r>
      <rPr>
        <b/>
        <sz val="10"/>
        <color rgb="FF2F75B5"/>
        <rFont val="Arial"/>
        <family val="2"/>
      </rPr>
      <t>Business Banking - Volumes</t>
    </r>
  </si>
  <si>
    <r>
      <rPr>
        <b/>
        <sz val="10"/>
        <color rgb="FF2F75B5"/>
        <rFont val="Arial"/>
        <family val="2"/>
      </rPr>
      <t>Large Corporates &amp; Institutions - Net interest income</t>
    </r>
  </si>
  <si>
    <r>
      <rPr>
        <b/>
        <sz val="8"/>
        <color rgb="FF000000"/>
        <rFont val="Arial"/>
        <family val="2"/>
      </rPr>
      <t>Q4/19</t>
    </r>
  </si>
  <si>
    <r>
      <rPr>
        <sz val="8"/>
        <color rgb="FF000000"/>
        <rFont val="Arial"/>
        <family val="2"/>
      </rPr>
      <t>**) The divestment of International Private Banking has reduced Assets under Management by EUR 10bn in Q4 2018.</t>
    </r>
  </si>
  <si>
    <t>Nordea overview</t>
  </si>
  <si>
    <t xml:space="preserve"> - Business Banking Financial highlights</t>
  </si>
  <si>
    <t>Invested unrestricted equity</t>
  </si>
  <si>
    <t>Ratings</t>
  </si>
  <si>
    <t xml:space="preserve"> - Ratings</t>
  </si>
  <si>
    <t xml:space="preserve">Large Corporates &amp; Institutions </t>
  </si>
  <si>
    <t xml:space="preserve"> - Large Corporates &amp; Institutions Financial highlights</t>
  </si>
  <si>
    <t xml:space="preserve"> - Rating distribution and Market risk VaR</t>
  </si>
  <si>
    <t xml:space="preserve"> - Asset and liabilities and Maturity analysis</t>
  </si>
  <si>
    <t xml:space="preserve"> - LCR</t>
  </si>
  <si>
    <t>Macroeconomic Outlook</t>
  </si>
  <si>
    <t xml:space="preserve"> - Contacts and Financial calendar</t>
  </si>
  <si>
    <r>
      <rPr>
        <b/>
        <sz val="10"/>
        <color rgb="FF2F75B5"/>
        <rFont val="Arial"/>
        <family val="2"/>
      </rPr>
      <t>Business Banking - Deposits</t>
    </r>
  </si>
  <si>
    <r>
      <rPr>
        <b/>
        <sz val="10"/>
        <color rgb="FF2F75B5"/>
        <rFont val="Arial"/>
        <family val="2"/>
      </rPr>
      <t>Business Banking - Lending</t>
    </r>
  </si>
  <si>
    <t>Q1/20</t>
  </si>
  <si>
    <t>Finnish State Pension Fund</t>
  </si>
  <si>
    <t xml:space="preserve">   of which FX</t>
  </si>
  <si>
    <t>Other (incl Treasury)</t>
  </si>
  <si>
    <t xml:space="preserve"> - of which CPs with original maturity less than 1 year</t>
  </si>
  <si>
    <t xml:space="preserve"> - of which CDs with original maturity less than 1 year</t>
  </si>
  <si>
    <t>Q1/20¹</t>
  </si>
  <si>
    <t xml:space="preserve">   Non-collateralised lending</t>
  </si>
  <si>
    <t>Other industries</t>
  </si>
  <si>
    <t xml:space="preserve">     Tenant-owned associations and residential real estate companies</t>
  </si>
  <si>
    <t xml:space="preserve">     Commercial real estate</t>
  </si>
  <si>
    <t xml:space="preserve">     Public services</t>
  </si>
  <si>
    <t xml:space="preserve">     Power production</t>
  </si>
  <si>
    <t xml:space="preserve">     Utilities distribution</t>
  </si>
  <si>
    <t>Utilities and public service</t>
  </si>
  <si>
    <t xml:space="preserve">     Maritime services</t>
  </si>
  <si>
    <t xml:space="preserve">     Shipping</t>
  </si>
  <si>
    <t xml:space="preserve">     Ship building</t>
  </si>
  <si>
    <t>Maritime</t>
  </si>
  <si>
    <t xml:space="preserve">     IT services</t>
  </si>
  <si>
    <t xml:space="preserve">     Land transportation</t>
  </si>
  <si>
    <t xml:space="preserve">     Wholesale trade</t>
  </si>
  <si>
    <t xml:space="preserve">     Construction</t>
  </si>
  <si>
    <t xml:space="preserve">     Commercial and professional services</t>
  </si>
  <si>
    <t xml:space="preserve">     Capital goods</t>
  </si>
  <si>
    <t xml:space="preserve">     Materials</t>
  </si>
  <si>
    <t>Industrials</t>
  </si>
  <si>
    <t xml:space="preserve">     Telecommunication services</t>
  </si>
  <si>
    <t xml:space="preserve">     Accomodation and leisure</t>
  </si>
  <si>
    <t xml:space="preserve">     Air transportation</t>
  </si>
  <si>
    <t xml:space="preserve">     Retail trade</t>
  </si>
  <si>
    <t xml:space="preserve">     Media and entertainment</t>
  </si>
  <si>
    <t xml:space="preserve">     Consumer durables</t>
  </si>
  <si>
    <t>Consumer discretionary and services</t>
  </si>
  <si>
    <t xml:space="preserve">     Healthcare</t>
  </si>
  <si>
    <t xml:space="preserve">     Household and personal products</t>
  </si>
  <si>
    <t xml:space="preserve">     Food processing and beverages</t>
  </si>
  <si>
    <t>Consumer staples</t>
  </si>
  <si>
    <t xml:space="preserve">     Oil, gas and offshore</t>
  </si>
  <si>
    <t xml:space="preserve">     Mining and supporting activities</t>
  </si>
  <si>
    <t xml:space="preserve">     Paper and forest products</t>
  </si>
  <si>
    <t>Natural resources</t>
  </si>
  <si>
    <t xml:space="preserve">     Fishing and aquaculture</t>
  </si>
  <si>
    <t xml:space="preserve">     Animal husbandry</t>
  </si>
  <si>
    <t xml:space="preserve">     Crops, plantations and hunting</t>
  </si>
  <si>
    <t>Agriculture</t>
  </si>
  <si>
    <t>AA-**</t>
  </si>
  <si>
    <t>Tier 2 issuances</t>
  </si>
  <si>
    <t>Resolution fee</t>
  </si>
  <si>
    <t xml:space="preserve">Q1 </t>
  </si>
  <si>
    <r>
      <rPr>
        <sz val="8"/>
        <color rgb="FF000000"/>
        <rFont val="Arial"/>
        <family val="2"/>
      </rPr>
      <t>Other lending</t>
    </r>
  </si>
  <si>
    <r>
      <rPr>
        <sz val="8"/>
        <color rgb="FF000000"/>
        <rFont val="Arial"/>
        <family val="2"/>
      </rPr>
      <t>Mortgage lending</t>
    </r>
  </si>
  <si>
    <r>
      <rPr>
        <b/>
        <sz val="8"/>
        <color rgb="FF000000"/>
        <rFont val="Arial"/>
        <family val="2"/>
      </rPr>
      <t>Q120</t>
    </r>
  </si>
  <si>
    <t>-8%</t>
  </si>
  <si>
    <t>35%</t>
  </si>
  <si>
    <r>
      <rPr>
        <b/>
        <sz val="8"/>
        <color rgb="FF000000"/>
        <rFont val="Arial"/>
        <family val="2"/>
      </rPr>
      <t>Wealth Mgmt</t>
    </r>
  </si>
  <si>
    <r>
      <rPr>
        <sz val="8"/>
        <color rgb="FF000000"/>
        <rFont val="Arial"/>
        <family val="2"/>
      </rPr>
      <t>AuM NLP</t>
    </r>
  </si>
  <si>
    <r>
      <rPr>
        <sz val="8"/>
        <color rgb="FF000000"/>
        <rFont val="Arial"/>
        <family val="2"/>
      </rPr>
      <t>AuM PB</t>
    </r>
  </si>
  <si>
    <r>
      <rPr>
        <b/>
        <sz val="10"/>
        <color rgb="FF2F75B5"/>
        <rFont val="Arial"/>
        <family val="2"/>
      </rPr>
      <t>Wealth Management - Volumes</t>
    </r>
  </si>
  <si>
    <r>
      <rPr>
        <sz val="8"/>
        <color rgb="FF000000"/>
        <rFont val="Arial"/>
        <family val="2"/>
      </rPr>
      <t>PB Sweden</t>
    </r>
  </si>
  <si>
    <r>
      <rPr>
        <sz val="8"/>
        <color rgb="FF000000"/>
        <rFont val="Arial"/>
        <family val="2"/>
      </rPr>
      <t>PB Norway</t>
    </r>
  </si>
  <si>
    <r>
      <rPr>
        <sz val="8"/>
        <color rgb="FF000000"/>
        <rFont val="Arial"/>
        <family val="2"/>
      </rPr>
      <t>PB Finland</t>
    </r>
  </si>
  <si>
    <r>
      <rPr>
        <sz val="8"/>
        <color rgb="FF000000"/>
        <rFont val="Arial"/>
        <family val="2"/>
      </rPr>
      <t>PB Denmark</t>
    </r>
  </si>
  <si>
    <r>
      <rPr>
        <b/>
        <sz val="10"/>
        <color rgb="FF2F75B5"/>
        <rFont val="Arial"/>
        <family val="2"/>
      </rPr>
      <t>Private Banking - Lending</t>
    </r>
  </si>
  <si>
    <r>
      <rPr>
        <b/>
        <sz val="10"/>
        <color rgb="FF2F75B5"/>
        <rFont val="Arial"/>
        <family val="2"/>
      </rPr>
      <t>Private Banking - AuM</t>
    </r>
  </si>
  <si>
    <r>
      <rPr>
        <b/>
        <sz val="10"/>
        <color rgb="FF2F75B5"/>
        <rFont val="Arial"/>
        <family val="2"/>
      </rPr>
      <t>Private Banking - Net commission income</t>
    </r>
  </si>
  <si>
    <r>
      <rPr>
        <b/>
        <sz val="8"/>
        <color rgb="FF000000"/>
        <rFont val="Arial"/>
        <family val="2"/>
      </rPr>
      <t>Profit Traditional Products</t>
    </r>
  </si>
  <si>
    <r>
      <rPr>
        <b/>
        <sz val="8"/>
        <color rgb="FF000000"/>
        <rFont val="Arial"/>
        <family val="2"/>
      </rPr>
      <t>Profit drivers</t>
    </r>
  </si>
  <si>
    <r>
      <rPr>
        <b/>
        <sz val="8"/>
        <color rgb="FF000000"/>
        <rFont val="Arial"/>
        <family val="2"/>
      </rPr>
      <t>Q1/20</t>
    </r>
  </si>
  <si>
    <t>Nordea Direct Boligkreditt AS</t>
  </si>
  <si>
    <t xml:space="preserve"> - Private Banking</t>
  </si>
  <si>
    <t xml:space="preserve"> - Asset Management</t>
  </si>
  <si>
    <t>4.0</t>
  </si>
  <si>
    <t>2.8</t>
  </si>
  <si>
    <t>3.5</t>
  </si>
  <si>
    <t>5.0</t>
  </si>
  <si>
    <t>1.3</t>
  </si>
  <si>
    <t>Q2/20</t>
  </si>
  <si>
    <t>Matti Ahokas, Head of IR</t>
  </si>
  <si>
    <t>matti.ahokas@nordea.com</t>
  </si>
  <si>
    <t>+358 405 759 178</t>
  </si>
  <si>
    <t>Q220</t>
  </si>
  <si>
    <r>
      <rPr>
        <b/>
        <sz val="7"/>
        <color rgb="FF000000"/>
        <rFont val="Arial"/>
        <family val="2"/>
      </rPr>
      <t>Total Deposits</t>
    </r>
  </si>
  <si>
    <r>
      <rPr>
        <b/>
        <sz val="7"/>
        <color rgb="FF000000"/>
        <rFont val="Arial"/>
        <family val="2"/>
      </rPr>
      <t>Total Lending</t>
    </r>
  </si>
  <si>
    <r>
      <rPr>
        <sz val="7"/>
        <color rgb="FF000000"/>
        <rFont val="Arial"/>
        <family val="2"/>
      </rPr>
      <t>Number of employees (FTEs)</t>
    </r>
  </si>
  <si>
    <r>
      <rPr>
        <i/>
        <sz val="7"/>
        <color rgb="FF000000"/>
        <rFont val="Arial"/>
        <family val="2"/>
      </rPr>
      <t xml:space="preserve"> </t>
    </r>
  </si>
  <si>
    <r>
      <rPr>
        <sz val="7"/>
        <color rgb="FF000000"/>
        <rFont val="Arial"/>
        <family val="2"/>
      </rPr>
      <t>Risk exposure amount (REA)</t>
    </r>
  </si>
  <si>
    <r>
      <rPr>
        <sz val="7"/>
        <color rgb="FF000000"/>
        <rFont val="Arial"/>
        <family val="2"/>
      </rPr>
      <t>Economic capital (EC)</t>
    </r>
  </si>
  <si>
    <r>
      <rPr>
        <b/>
        <sz val="7"/>
        <color rgb="FF000000"/>
        <rFont val="Arial"/>
        <family val="2"/>
      </rPr>
      <t>Operating profit</t>
    </r>
  </si>
  <si>
    <r>
      <rPr>
        <b/>
        <sz val="7"/>
        <color rgb="FF000000"/>
        <rFont val="Arial"/>
        <family val="2"/>
      </rPr>
      <t xml:space="preserve">Total operating expenses  </t>
    </r>
  </si>
  <si>
    <r>
      <rPr>
        <b/>
        <sz val="7"/>
        <color rgb="FF000000"/>
        <rFont val="Arial"/>
        <family val="2"/>
      </rPr>
      <t xml:space="preserve">Total operating income  </t>
    </r>
  </si>
  <si>
    <r>
      <rPr>
        <sz val="7"/>
        <color rgb="FF000000"/>
        <rFont val="Arial"/>
        <family val="2"/>
      </rPr>
      <t xml:space="preserve">Equity method &amp; other income </t>
    </r>
  </si>
  <si>
    <r>
      <rPr>
        <sz val="7"/>
        <color rgb="FF000000"/>
        <rFont val="Arial"/>
        <family val="2"/>
      </rPr>
      <t>Net result from items at fair value</t>
    </r>
  </si>
  <si>
    <r>
      <rPr>
        <sz val="7"/>
        <color rgb="FF000000"/>
        <rFont val="Arial"/>
        <family val="2"/>
      </rPr>
      <t>Net fee and commission income</t>
    </r>
  </si>
  <si>
    <r>
      <rPr>
        <sz val="7"/>
        <color rgb="FF000000"/>
        <rFont val="Arial"/>
        <family val="2"/>
      </rPr>
      <t xml:space="preserve">Net interest income </t>
    </r>
  </si>
  <si>
    <r>
      <rPr>
        <b/>
        <sz val="7"/>
        <color rgb="FF000000"/>
        <rFont val="Arial"/>
        <family val="2"/>
      </rPr>
      <t>EURm</t>
    </r>
  </si>
  <si>
    <r>
      <rPr>
        <b/>
        <i/>
        <sz val="7"/>
        <color rgb="FF000000"/>
        <rFont val="Arial"/>
        <family val="2"/>
      </rPr>
      <t>Chg</t>
    </r>
  </si>
  <si>
    <r>
      <rPr>
        <b/>
        <sz val="7"/>
        <color rgb="FF000000"/>
        <rFont val="Arial"/>
        <family val="2"/>
      </rPr>
      <t>Nordea Group</t>
    </r>
  </si>
  <si>
    <r>
      <rPr>
        <b/>
        <sz val="7"/>
        <color rgb="FF000000"/>
        <rFont val="Arial"/>
        <family val="2"/>
      </rPr>
      <t>Asset &amp; Wealth Management</t>
    </r>
  </si>
  <si>
    <r>
      <rPr>
        <b/>
        <sz val="7"/>
        <color rgb="FF000000"/>
        <rFont val="Arial"/>
        <family val="2"/>
      </rPr>
      <t>Large Corporates &amp; Institutions</t>
    </r>
  </si>
  <si>
    <r>
      <rPr>
        <b/>
        <sz val="7"/>
        <color rgb="FF000000"/>
        <rFont val="Arial"/>
        <family val="2"/>
      </rPr>
      <t>Business Banking</t>
    </r>
  </si>
  <si>
    <r>
      <rPr>
        <b/>
        <sz val="7"/>
        <color rgb="FF000000"/>
        <rFont val="Arial"/>
        <family val="2"/>
      </rPr>
      <t>Personal Banking</t>
    </r>
  </si>
  <si>
    <r>
      <rPr>
        <sz val="7"/>
        <color rgb="FF000000"/>
        <rFont val="Arial"/>
        <family val="2"/>
      </rPr>
      <t>0</t>
    </r>
  </si>
  <si>
    <r>
      <rPr>
        <b/>
        <sz val="7"/>
        <color rgb="FF000000"/>
        <rFont val="Arial"/>
        <family val="2"/>
      </rPr>
      <t xml:space="preserve"> </t>
    </r>
  </si>
  <si>
    <r>
      <rPr>
        <b/>
        <sz val="8"/>
        <color rgb="FF000000"/>
        <rFont val="Arial"/>
        <family val="2"/>
      </rPr>
      <t>Q220</t>
    </r>
  </si>
  <si>
    <t>41%</t>
  </si>
  <si>
    <t>17%</t>
  </si>
  <si>
    <t>18%</t>
  </si>
  <si>
    <r>
      <rPr>
        <sz val="8"/>
        <color rgb="FF000000"/>
        <rFont val="Arial"/>
        <family val="2"/>
      </rPr>
      <t>of which non-guaranteed *)</t>
    </r>
  </si>
  <si>
    <r>
      <rPr>
        <sz val="8"/>
        <color rgb="FF000000"/>
        <rFont val="Arial"/>
        <family val="2"/>
      </rPr>
      <t>of which 0 %</t>
    </r>
  </si>
  <si>
    <r>
      <rPr>
        <b/>
        <sz val="8"/>
        <color rgb="FF000000"/>
        <rFont val="Arial"/>
        <family val="2"/>
      </rPr>
      <t>Q2/20</t>
    </r>
  </si>
  <si>
    <r>
      <rPr>
        <sz val="7"/>
        <color rgb="FF000000"/>
        <rFont val="Arial"/>
        <family val="2"/>
      </rPr>
      <t xml:space="preserve">  Total net loan losses excluding items affecting comparability amounts to EUR 49m with net loan losses at EUR 11m in stage1, net reversals </t>
    </r>
    <r>
      <rPr>
        <sz val="7"/>
        <rFont val="Arial"/>
        <family val="2"/>
      </rPr>
      <t>at EUR -37m in stage 2 and net loan losses at EUR 75m in stage 3.</t>
    </r>
  </si>
  <si>
    <t xml:space="preserve">    of which fair value</t>
  </si>
  <si>
    <t>Outside Nordics</t>
  </si>
  <si>
    <t>Coverage ratio: Allowances stage 3 / Impaired loans</t>
  </si>
  <si>
    <t>Impairment ratio: Impaired loans / lending to the public, gross</t>
  </si>
  <si>
    <t>Impaired loans</t>
  </si>
  <si>
    <t>LC&amp;I Sweden</t>
  </si>
  <si>
    <t>LC&amp;I Norway</t>
  </si>
  <si>
    <t>LC&amp;I Finland</t>
  </si>
  <si>
    <t>LC&amp;I Denmark</t>
  </si>
  <si>
    <t>Business Banking Other</t>
  </si>
  <si>
    <t>Business Banking Sweden</t>
  </si>
  <si>
    <t>Business Banking Norway</t>
  </si>
  <si>
    <t>Business Banking Finland</t>
  </si>
  <si>
    <t>Business Banking Denmark</t>
  </si>
  <si>
    <t>PeB Other</t>
  </si>
  <si>
    <t>PeB Sweden</t>
  </si>
  <si>
    <t>PeB Norway</t>
  </si>
  <si>
    <t>PeB Finland</t>
  </si>
  <si>
    <t>PeB Denmark</t>
  </si>
  <si>
    <t>20%</t>
  </si>
  <si>
    <t>Senior Preferred (SP) issuances</t>
  </si>
  <si>
    <t>Senior Non-Preferred (SNP) issuances</t>
  </si>
  <si>
    <t>Short-term deposits</t>
  </si>
  <si>
    <t>Financial conglomerates capital adequacy ratio, %</t>
  </si>
  <si>
    <t>Financial conglomerates Own funds, EURm</t>
  </si>
  <si>
    <t>Leverage ratio, excluding profit, percentage</t>
  </si>
  <si>
    <t>Leverage ratio exposure, excluding profit, EURm</t>
  </si>
  <si>
    <t>Tier 1 capital, excluding profit EURm</t>
  </si>
  <si>
    <t>Leverage ratio, including profit, percentage</t>
  </si>
  <si>
    <t>Leverage ratio exposure, including profit, EURm</t>
  </si>
  <si>
    <t>Tier 1 capital, including profit, EURm</t>
  </si>
  <si>
    <t>Common Equity Tier 1 capital, excluding profit</t>
  </si>
  <si>
    <t>Pillar 2 Requirement</t>
  </si>
  <si>
    <t>Total Own Funds</t>
  </si>
  <si>
    <t>Own Funds excluding profit</t>
  </si>
  <si>
    <r>
      <t>Other items, net</t>
    </r>
    <r>
      <rPr>
        <vertAlign val="superscript"/>
        <sz val="8"/>
        <rFont val="Arial"/>
        <family val="2"/>
      </rPr>
      <t>1</t>
    </r>
  </si>
  <si>
    <t>Profit of the period</t>
  </si>
  <si>
    <t>Q2/20¹</t>
  </si>
  <si>
    <t>Loans to the public measured at amortised cost, broken down by sector and industry</t>
  </si>
  <si>
    <t xml:space="preserve"> - of which CDs &amp; CPs with original maturity over 1 year</t>
  </si>
  <si>
    <t>Issued CDs &amp; CPs where orig mat &gt;1yr</t>
  </si>
  <si>
    <t>Issued CPs where orig mat &lt;1yr</t>
  </si>
  <si>
    <t>Issued CDs where orig mat &lt;1yr</t>
  </si>
  <si>
    <t>Interest-bearing securities including Treasury bills</t>
  </si>
  <si>
    <t>-18%</t>
  </si>
  <si>
    <t>Loans, carrying amount</t>
  </si>
  <si>
    <t>Allowances for individually assessed impaired loans</t>
  </si>
  <si>
    <t>Profit inclusion</t>
  </si>
  <si>
    <t>Including profit</t>
  </si>
  <si>
    <t>Excluding profit</t>
  </si>
  <si>
    <t>7 Oct - 20 Oct 2021</t>
  </si>
  <si>
    <t>Third Quarter Report 2021</t>
  </si>
  <si>
    <t>21 October 2021</t>
  </si>
  <si>
    <t>Q3/20</t>
  </si>
  <si>
    <t>1.5</t>
  </si>
  <si>
    <t>2.1</t>
  </si>
  <si>
    <t>2.5</t>
  </si>
  <si>
    <t>4.5</t>
  </si>
  <si>
    <t>3.0</t>
  </si>
  <si>
    <t>2022E</t>
  </si>
  <si>
    <t>Leverage ratio excluding central bank exposures*, excluding profit, percentage</t>
  </si>
  <si>
    <t>Leverage ratio excluding central bank exposures*, including profit, percentage</t>
  </si>
  <si>
    <t>Retail mortgages</t>
  </si>
  <si>
    <t>Leverage ratio excluding central bank exposures*, percentage</t>
  </si>
  <si>
    <t>Pillar 2</t>
  </si>
  <si>
    <t>For Own Funds excluding profit, see table Own Funds excluding profit</t>
  </si>
  <si>
    <t>Q3/20¹</t>
  </si>
  <si>
    <t>Tier 1 capital,  EURm</t>
  </si>
  <si>
    <t>Q320</t>
  </si>
  <si>
    <t>28%</t>
  </si>
  <si>
    <r>
      <rPr>
        <b/>
        <sz val="7"/>
        <color rgb="FF000000"/>
        <rFont val="Arial"/>
        <family val="2"/>
      </rPr>
      <t>Group Functions</t>
    </r>
  </si>
  <si>
    <t>29%</t>
  </si>
  <si>
    <t>16%</t>
  </si>
  <si>
    <r>
      <rPr>
        <b/>
        <sz val="8"/>
        <color rgb="FF000000"/>
        <rFont val="Arial"/>
        <family val="2"/>
      </rPr>
      <t>Q320</t>
    </r>
  </si>
  <si>
    <r>
      <rPr>
        <b/>
        <sz val="10"/>
        <color rgb="FF2F75B5"/>
        <rFont val="Arial"/>
        <family val="2"/>
      </rPr>
      <t>Personal Banking - Financial highlights</t>
    </r>
  </si>
  <si>
    <r>
      <rPr>
        <b/>
        <sz val="10"/>
        <color rgb="FF2F75B5"/>
        <rFont val="Arial"/>
        <family val="2"/>
      </rPr>
      <t>Business Banking - Financial highlights</t>
    </r>
  </si>
  <si>
    <t>31%</t>
  </si>
  <si>
    <r>
      <rPr>
        <b/>
        <sz val="10"/>
        <color rgb="FF2F75B5"/>
        <rFont val="Arial"/>
        <family val="2"/>
      </rPr>
      <t>Nordea Finance - Financial highlights</t>
    </r>
  </si>
  <si>
    <r>
      <rPr>
        <b/>
        <sz val="10"/>
        <color rgb="FF2F75B5"/>
        <rFont val="Arial"/>
        <family val="2"/>
      </rPr>
      <t>Large Corporates &amp; Institutions - Financial highlights</t>
    </r>
  </si>
  <si>
    <t>38%</t>
  </si>
  <si>
    <t>22%</t>
  </si>
  <si>
    <r>
      <rPr>
        <b/>
        <sz val="10"/>
        <color rgb="FF2F75B5"/>
        <rFont val="Arial"/>
        <family val="2"/>
      </rPr>
      <t>Asset &amp; Wealth Management - Financial highlights</t>
    </r>
  </si>
  <si>
    <r>
      <rPr>
        <b/>
        <sz val="10"/>
        <color rgb="FF2F75B5"/>
        <rFont val="Arial"/>
        <family val="2"/>
      </rPr>
      <t>Asset Management - Financial highlights</t>
    </r>
  </si>
  <si>
    <r>
      <rPr>
        <b/>
        <sz val="10"/>
        <color rgb="FF2F75B5"/>
        <rFont val="Arial"/>
        <family val="2"/>
      </rPr>
      <t>Asset &amp; Wealth Management Other - Financial highlights</t>
    </r>
  </si>
  <si>
    <r>
      <rPr>
        <b/>
        <sz val="10"/>
        <color rgb="FF2F75B5"/>
        <rFont val="Arial"/>
        <family val="2"/>
      </rPr>
      <t>Wealth Management - Financial highlights</t>
    </r>
  </si>
  <si>
    <r>
      <rPr>
        <b/>
        <sz val="8"/>
        <color rgb="FF000000"/>
        <rFont val="Arial"/>
        <family val="2"/>
      </rPr>
      <t>Q3/20</t>
    </r>
  </si>
  <si>
    <t xml:space="preserve"> - Group Functions</t>
  </si>
  <si>
    <t>Scenarios and allowances/provisions</t>
  </si>
  <si>
    <r>
      <t>Economic capital</t>
    </r>
    <r>
      <rPr>
        <vertAlign val="superscript"/>
        <sz val="8"/>
        <color theme="1"/>
        <rFont val="Arial"/>
        <family val="2"/>
      </rPr>
      <t>2,5</t>
    </r>
    <r>
      <rPr>
        <sz val="8"/>
        <color theme="1"/>
        <rFont val="Arial"/>
        <family val="2"/>
      </rPr>
      <t xml:space="preserve">, EURbn </t>
    </r>
  </si>
  <si>
    <t>Investment properties</t>
  </si>
  <si>
    <t>Investments in associated undertakings and joint ventures</t>
  </si>
  <si>
    <t>ian.smith@nordea.com</t>
  </si>
  <si>
    <t>Large Corporates &amp; Institutions total</t>
  </si>
  <si>
    <t>Business Banking total</t>
  </si>
  <si>
    <t>Personal Banking total</t>
  </si>
  <si>
    <t>Oil services</t>
  </si>
  <si>
    <t>Floating production</t>
  </si>
  <si>
    <t>Supply vessels</t>
  </si>
  <si>
    <t>Drilling rigs</t>
  </si>
  <si>
    <t>Other shipping</t>
  </si>
  <si>
    <t>Car carriers</t>
  </si>
  <si>
    <t>Container ships</t>
  </si>
  <si>
    <t>RoRo vessels</t>
  </si>
  <si>
    <t>Gas tankers</t>
  </si>
  <si>
    <t>Dry cargo</t>
  </si>
  <si>
    <t>Allowances for individually assessed loans (stage 3)</t>
  </si>
  <si>
    <t>Financial calendar 2021</t>
  </si>
  <si>
    <t>For more detailed information regarding ratios and key figures definied as alternative performance measures, see http://www.nordea.com/en/investor-relations/.</t>
  </si>
  <si>
    <t>Deposit products</t>
  </si>
  <si>
    <t>Lending products</t>
  </si>
  <si>
    <t>Fidelity Investments</t>
  </si>
  <si>
    <t>Henderson Funds</t>
  </si>
  <si>
    <t>Q4/20</t>
  </si>
  <si>
    <t>Nordic policy rates, 2005-2022E</t>
  </si>
  <si>
    <t>Ian Smith, Group CFO</t>
  </si>
  <si>
    <t>Q420</t>
  </si>
  <si>
    <t>* Corresponding to a payout ratio of Legal Group profit:</t>
  </si>
  <si>
    <t>Q4/20¹</t>
  </si>
  <si>
    <t>Guarantees</t>
  </si>
  <si>
    <t>Cards</t>
  </si>
  <si>
    <t xml:space="preserve">Payments  </t>
  </si>
  <si>
    <t xml:space="preserve">Custody and issuer services
</t>
  </si>
  <si>
    <t>Life and pension commissions</t>
  </si>
  <si>
    <r>
      <rPr>
        <vertAlign val="superscript"/>
        <sz val="7"/>
        <color rgb="FF000000"/>
        <rFont val="Arial"/>
        <family val="2"/>
      </rPr>
      <t>1</t>
    </r>
    <r>
      <rPr>
        <sz val="7"/>
        <color rgb="FF000000"/>
        <rFont val="Arial"/>
        <family val="2"/>
      </rPr>
      <t xml:space="preserve"> Excluding items affecting comparability the loan loss ratio for third quarter 2019 is 8bp, with 2bp for stage 1, -6bp for stage 2 and 12bp for stage 3.</t>
    </r>
  </si>
  <si>
    <r>
      <t>Loan loss ratio, amortised cost, bp</t>
    </r>
    <r>
      <rPr>
        <vertAlign val="superscript"/>
        <sz val="8"/>
        <rFont val="Arial"/>
        <family val="2"/>
      </rPr>
      <t>1</t>
    </r>
  </si>
  <si>
    <t>Decrease in provisions to cover realised loan losses</t>
  </si>
  <si>
    <r>
      <rPr>
        <sz val="7"/>
        <color rgb="FF000000"/>
        <rFont val="Arial"/>
        <family val="2"/>
      </rPr>
      <t>Net loan losses and similar net result</t>
    </r>
  </si>
  <si>
    <t>26%</t>
  </si>
  <si>
    <t>32%</t>
  </si>
  <si>
    <r>
      <rPr>
        <b/>
        <sz val="8"/>
        <color rgb="FF000000"/>
        <rFont val="Arial"/>
        <family val="2"/>
      </rPr>
      <t>Q420</t>
    </r>
  </si>
  <si>
    <r>
      <rPr>
        <sz val="8"/>
        <color rgb="FF000000"/>
        <rFont val="Arial"/>
        <family val="2"/>
      </rPr>
      <t>Cost-to-income ratio</t>
    </r>
    <r>
      <rPr>
        <vertAlign val="superscript"/>
        <sz val="8"/>
        <color rgb="FF000000"/>
        <rFont val="Arial"/>
        <family val="2"/>
      </rPr>
      <t>1</t>
    </r>
    <r>
      <rPr>
        <sz val="8"/>
        <color rgb="FF000000"/>
        <rFont val="Arial"/>
        <family val="2"/>
      </rPr>
      <t>, %</t>
    </r>
  </si>
  <si>
    <r>
      <rPr>
        <sz val="8"/>
        <color rgb="FF000000"/>
        <rFont val="Arial"/>
        <family val="2"/>
      </rPr>
      <t>Net loan losses and similar net result</t>
    </r>
  </si>
  <si>
    <r>
      <rPr>
        <b/>
        <sz val="10"/>
        <color rgb="FF2F75B5"/>
        <rFont val="Arial"/>
        <family val="2"/>
      </rPr>
      <t>Personal Banking - Net loan losses and similar net result</t>
    </r>
  </si>
  <si>
    <t>27%</t>
  </si>
  <si>
    <r>
      <rPr>
        <b/>
        <sz val="10"/>
        <color rgb="FF2F75B5"/>
        <rFont val="Arial"/>
        <family val="2"/>
      </rPr>
      <t>Business Banking - Net loan losses and similar net result</t>
    </r>
  </si>
  <si>
    <t>25%</t>
  </si>
  <si>
    <r>
      <rPr>
        <b/>
        <sz val="10"/>
        <color rgb="FF2F75B5"/>
        <rFont val="Arial"/>
        <family val="2"/>
      </rPr>
      <t>Large Corporates &amp; Institutions - Net loan losses and similar net result</t>
    </r>
  </si>
  <si>
    <r>
      <rPr>
        <sz val="8"/>
        <color rgb="FF000000"/>
        <rFont val="Arial"/>
        <family val="2"/>
      </rPr>
      <t>Return on capital at risk</t>
    </r>
    <r>
      <rPr>
        <vertAlign val="superscript"/>
        <sz val="8"/>
        <color rgb="FF000000"/>
        <rFont val="Arial"/>
        <family val="2"/>
      </rPr>
      <t>1</t>
    </r>
    <r>
      <rPr>
        <sz val="8"/>
        <color rgb="FF000000"/>
        <rFont val="Arial"/>
        <family val="2"/>
      </rPr>
      <t>, %</t>
    </r>
  </si>
  <si>
    <r>
      <rPr>
        <sz val="8"/>
        <color rgb="FF000000"/>
        <rFont val="Arial"/>
        <family val="2"/>
      </rPr>
      <t xml:space="preserve">Cost-to-income ratio % </t>
    </r>
  </si>
  <si>
    <t>-25%</t>
  </si>
  <si>
    <r>
      <rPr>
        <sz val="8"/>
        <color rgb="FF000000"/>
        <rFont val="Arial"/>
        <family val="2"/>
      </rPr>
      <t>Profit risk products</t>
    </r>
  </si>
  <si>
    <r>
      <rPr>
        <sz val="8"/>
        <color rgb="FF000000"/>
        <rFont val="Arial"/>
        <family val="2"/>
      </rPr>
      <t>Profit market return products</t>
    </r>
  </si>
  <si>
    <r>
      <rPr>
        <sz val="8"/>
        <color rgb="FF000000"/>
        <rFont val="Arial"/>
        <family val="2"/>
      </rPr>
      <t>Profit traditional products</t>
    </r>
  </si>
  <si>
    <r>
      <rPr>
        <b/>
        <sz val="8"/>
        <color rgb="FF000000"/>
        <rFont val="Arial"/>
        <family val="2"/>
      </rPr>
      <t>Q4/20</t>
    </r>
  </si>
  <si>
    <r>
      <rPr>
        <b/>
        <sz val="10"/>
        <color rgb="FF2F75B5"/>
        <rFont val="Arial"/>
        <family val="2"/>
      </rPr>
      <t>Net flow</t>
    </r>
  </si>
  <si>
    <r>
      <rPr>
        <b/>
        <sz val="8"/>
        <color rgb="FF000000"/>
        <rFont val="Arial"/>
        <family val="2"/>
      </rPr>
      <t>Total operating income</t>
    </r>
  </si>
  <si>
    <r>
      <rPr>
        <vertAlign val="superscript"/>
        <sz val="8"/>
        <rFont val="Arial"/>
        <family val="2"/>
      </rPr>
      <t>1</t>
    </r>
    <r>
      <rPr>
        <sz val="8"/>
        <rFont val="Arial"/>
        <family val="2"/>
      </rPr>
      <t xml:space="preserve"> Figures are only restated for 2019.</t>
    </r>
  </si>
  <si>
    <r>
      <rPr>
        <vertAlign val="superscript"/>
        <sz val="7"/>
        <rFont val="Arial"/>
        <family val="2"/>
      </rPr>
      <t>7</t>
    </r>
    <r>
      <rPr>
        <sz val="7"/>
        <rFont val="Arial"/>
        <family val="2"/>
      </rPr>
      <t xml:space="preserve"> The capital ratios for 2018 have not been restated due to the changed recognition and presentation of resolution fees (see Note 1 for more information).</t>
    </r>
  </si>
  <si>
    <r>
      <rPr>
        <vertAlign val="superscript"/>
        <sz val="7"/>
        <rFont val="Arial"/>
        <family val="2"/>
      </rPr>
      <t>6</t>
    </r>
    <r>
      <rPr>
        <sz val="7"/>
        <rFont val="Arial"/>
        <family val="2"/>
      </rPr>
      <t xml:space="preserve"> For more detailed information see chapter Other information. </t>
    </r>
  </si>
  <si>
    <r>
      <rPr>
        <vertAlign val="superscript"/>
        <sz val="7"/>
        <rFont val="Arial"/>
        <family val="2"/>
      </rPr>
      <t>5</t>
    </r>
    <r>
      <rPr>
        <sz val="7"/>
        <rFont val="Arial"/>
        <family val="2"/>
      </rPr>
      <t xml:space="preserve"> Return on capital at risk restated Q4 2015 due to changed definition.</t>
    </r>
  </si>
  <si>
    <r>
      <rPr>
        <vertAlign val="superscript"/>
        <sz val="7"/>
        <rFont val="Arial"/>
        <family val="2"/>
      </rPr>
      <t>4</t>
    </r>
    <r>
      <rPr>
        <sz val="7"/>
        <rFont val="Arial"/>
        <family val="2"/>
      </rPr>
      <t xml:space="preserve"> Including the result for the period.</t>
    </r>
  </si>
  <si>
    <r>
      <rPr>
        <vertAlign val="superscript"/>
        <sz val="7"/>
        <rFont val="Arial"/>
        <family val="2"/>
      </rPr>
      <t>3</t>
    </r>
    <r>
      <rPr>
        <sz val="7"/>
        <rFont val="Arial"/>
        <family val="2"/>
      </rPr>
      <t xml:space="preserve"> Including Loans to the public reported in Assets held for sale.</t>
    </r>
  </si>
  <si>
    <r>
      <rPr>
        <vertAlign val="superscript"/>
        <sz val="7"/>
        <rFont val="Arial"/>
        <family val="2"/>
      </rPr>
      <t>2</t>
    </r>
    <r>
      <rPr>
        <sz val="7"/>
        <rFont val="Arial"/>
        <family val="2"/>
      </rPr>
      <t xml:space="preserve"> End of period.</t>
    </r>
  </si>
  <si>
    <t>¹ Excl Items affecting comparability in Q4 2019: EUR 138m tax free gain related to sale of LR Realkredit. In Q3 2019: EUR 735 expense related to impairment of capitalised IT systems (EUR 559m after tax), EUR 204m expense related to restructuring (EUR 155m after tax), EUR 75m non-deductible expense related to sale of Luminor and EUR 282m loss related to loan loss provisions due to model updates and dialogue with the ECB reflecting a more subdued outlook in certain sectors (EUR 214m after tax). In Q1 2019: EUR 95m non-deductible expense related to provision for ongoing AML-related matters. Q4 2018: EUR 50m gain from revaluation of Euroclear, EUR 38m after tax, EUR 36m gain related to sale of Eijendomme and EUR 141m loss from goodwill depreciation in Russia. Q2 2018: tax free gain related to divestment of shares in UC EUR 87m and tax free gain related to the sale of  Nordea Liv &amp; Pension Denmark EUR 262m. In Q1 2018: EUR 135m gain (EUR 105m after tax) from valuation model update in Denmark. Q4 2016: additional gain related to VISA of EUR 22m before tax, Q4 2016: change in pension agreement in Norway of EUR 86m before tax, Q2 2016: gain related to Visa Inc,'s aquisition of Visa Europe amounting to EUR 151m net of tax, Q4 2015: gain from divestment of Nordea's merchant acquiring business to Nets of EUR 176m berfore tax and restructuring charge of EUR 263m before tax.</t>
  </si>
  <si>
    <r>
      <t>Return on capital at risk</t>
    </r>
    <r>
      <rPr>
        <vertAlign val="superscript"/>
        <sz val="8"/>
        <rFont val="Arial"/>
        <family val="2"/>
      </rPr>
      <t>1,5</t>
    </r>
    <r>
      <rPr>
        <sz val="8"/>
        <rFont val="Arial"/>
        <family val="2"/>
      </rPr>
      <t xml:space="preserve">, % </t>
    </r>
  </si>
  <si>
    <r>
      <t>Number of employees (FTEs)</t>
    </r>
    <r>
      <rPr>
        <vertAlign val="superscript"/>
        <sz val="8"/>
        <rFont val="Arial"/>
        <family val="2"/>
      </rPr>
      <t>2</t>
    </r>
  </si>
  <si>
    <r>
      <t>Risk Exposure Amount, incl, Basel I floor</t>
    </r>
    <r>
      <rPr>
        <vertAlign val="superscript"/>
        <sz val="8"/>
        <rFont val="Arial"/>
        <family val="2"/>
      </rPr>
      <t>4</t>
    </r>
    <r>
      <rPr>
        <sz val="8"/>
        <rFont val="Arial"/>
        <family val="2"/>
      </rPr>
      <t>, EURbn</t>
    </r>
  </si>
  <si>
    <r>
      <t>Return on capital at risk</t>
    </r>
    <r>
      <rPr>
        <vertAlign val="superscript"/>
        <sz val="8"/>
        <rFont val="Arial"/>
        <family val="2"/>
      </rPr>
      <t>1</t>
    </r>
    <r>
      <rPr>
        <sz val="8"/>
        <rFont val="Arial"/>
        <family val="2"/>
      </rPr>
      <t xml:space="preserve">, % </t>
    </r>
  </si>
  <si>
    <r>
      <t>Risk Exposure Amount, excl, Basel I floor</t>
    </r>
    <r>
      <rPr>
        <vertAlign val="superscript"/>
        <sz val="8"/>
        <rFont val="Arial"/>
        <family val="2"/>
      </rPr>
      <t>4</t>
    </r>
    <r>
      <rPr>
        <sz val="8"/>
        <rFont val="Arial"/>
        <family val="2"/>
      </rPr>
      <t>, EURbn</t>
    </r>
  </si>
  <si>
    <r>
      <t>Tier 1 capital</t>
    </r>
    <r>
      <rPr>
        <vertAlign val="superscript"/>
        <sz val="8"/>
        <rFont val="Arial"/>
        <family val="2"/>
      </rPr>
      <t>2,4</t>
    </r>
    <r>
      <rPr>
        <sz val="8"/>
        <rFont val="Arial"/>
        <family val="2"/>
      </rPr>
      <t>, EURm</t>
    </r>
  </si>
  <si>
    <r>
      <t>Total capital ratio, excl, Basel I floor</t>
    </r>
    <r>
      <rPr>
        <vertAlign val="superscript"/>
        <sz val="8"/>
        <rFont val="Arial"/>
        <family val="2"/>
      </rPr>
      <t>2,4,6,7</t>
    </r>
    <r>
      <rPr>
        <sz val="8"/>
        <rFont val="Arial"/>
        <family val="2"/>
      </rPr>
      <t xml:space="preserve"> , %</t>
    </r>
  </si>
  <si>
    <r>
      <t>Tier 1 capital ratio, excl, Basel I floor</t>
    </r>
    <r>
      <rPr>
        <vertAlign val="superscript"/>
        <sz val="8"/>
        <rFont val="Arial"/>
        <family val="2"/>
      </rPr>
      <t>2,4,6,7</t>
    </r>
    <r>
      <rPr>
        <sz val="8"/>
        <rFont val="Arial"/>
        <family val="2"/>
      </rPr>
      <t xml:space="preserve"> , %</t>
    </r>
  </si>
  <si>
    <r>
      <t>Common Equity Tier 1 capital ratio, excl, Basel I floor</t>
    </r>
    <r>
      <rPr>
        <vertAlign val="superscript"/>
        <sz val="8"/>
        <rFont val="Arial"/>
        <family val="2"/>
      </rPr>
      <t>2,4,6,7</t>
    </r>
    <r>
      <rPr>
        <sz val="8"/>
        <rFont val="Arial"/>
        <family val="2"/>
      </rPr>
      <t xml:space="preserve"> , %</t>
    </r>
  </si>
  <si>
    <r>
      <t>Loan loss ratio, basis points</t>
    </r>
    <r>
      <rPr>
        <vertAlign val="superscript"/>
        <sz val="8"/>
        <rFont val="Arial"/>
        <family val="2"/>
      </rPr>
      <t>3</t>
    </r>
  </si>
  <si>
    <r>
      <t>Equity per share</t>
    </r>
    <r>
      <rPr>
        <vertAlign val="superscript"/>
        <sz val="8"/>
        <rFont val="Arial"/>
        <family val="2"/>
      </rPr>
      <t>2</t>
    </r>
    <r>
      <rPr>
        <sz val="8"/>
        <rFont val="Arial"/>
        <family val="2"/>
      </rPr>
      <t>, EUR</t>
    </r>
  </si>
  <si>
    <r>
      <t>Share price</t>
    </r>
    <r>
      <rPr>
        <vertAlign val="superscript"/>
        <sz val="8"/>
        <rFont val="Arial"/>
        <family val="2"/>
      </rPr>
      <t>2</t>
    </r>
    <r>
      <rPr>
        <sz val="8"/>
        <rFont val="Arial"/>
        <family val="2"/>
      </rPr>
      <t>, EUR</t>
    </r>
  </si>
  <si>
    <r>
      <t>Prepaid expenses and accrued income</t>
    </r>
    <r>
      <rPr>
        <vertAlign val="superscript"/>
        <sz val="8"/>
        <rFont val="Arial"/>
        <family val="2"/>
      </rPr>
      <t>1</t>
    </r>
    <r>
      <rPr>
        <sz val="8"/>
        <rFont val="Arial"/>
        <family val="2"/>
      </rPr>
      <t xml:space="preserve"> </t>
    </r>
  </si>
  <si>
    <r>
      <t>Operating profit, excl, non-recurring items</t>
    </r>
    <r>
      <rPr>
        <b/>
        <vertAlign val="superscript"/>
        <sz val="8"/>
        <rFont val="Arial"/>
        <family val="2"/>
      </rPr>
      <t>1,2</t>
    </r>
  </si>
  <si>
    <t>Net loan losses and similar net result</t>
  </si>
  <si>
    <r>
      <t>Total operating expenses,  excl, non-recurring items</t>
    </r>
    <r>
      <rPr>
        <b/>
        <vertAlign val="superscript"/>
        <sz val="8"/>
        <rFont val="Arial"/>
        <family val="2"/>
      </rPr>
      <t>2</t>
    </r>
  </si>
  <si>
    <r>
      <t>Total operating income, excl, non-recurring items</t>
    </r>
    <r>
      <rPr>
        <b/>
        <vertAlign val="superscript"/>
        <sz val="8"/>
        <rFont val="Arial"/>
        <family val="2"/>
      </rPr>
      <t>1</t>
    </r>
  </si>
  <si>
    <r>
      <t>Loans to the public</t>
    </r>
    <r>
      <rPr>
        <vertAlign val="superscript"/>
        <sz val="8"/>
        <rFont val="Arial"/>
        <family val="2"/>
      </rPr>
      <t>1</t>
    </r>
    <r>
      <rPr>
        <sz val="8"/>
        <rFont val="Arial"/>
        <family val="2"/>
      </rPr>
      <t xml:space="preserve"> </t>
    </r>
  </si>
  <si>
    <r>
      <t>Loans to credit institutions</t>
    </r>
    <r>
      <rPr>
        <vertAlign val="superscript"/>
        <sz val="8"/>
        <rFont val="Arial"/>
        <family val="2"/>
      </rPr>
      <t xml:space="preserve">1 </t>
    </r>
  </si>
  <si>
    <t>+45 615 011 92</t>
  </si>
  <si>
    <t>31 Dec 2020</t>
  </si>
  <si>
    <t>Net result on loans held at fair value</t>
  </si>
  <si>
    <t>Oil Services</t>
  </si>
  <si>
    <t>Floating Production</t>
  </si>
  <si>
    <t>Supply Vessels</t>
  </si>
  <si>
    <t>Drilling Rigs</t>
  </si>
  <si>
    <t>Other Shipping</t>
  </si>
  <si>
    <t>Car Carriers</t>
  </si>
  <si>
    <t>Container Ships</t>
  </si>
  <si>
    <t>RoRo Vessels</t>
  </si>
  <si>
    <t>Gas Tankers</t>
  </si>
  <si>
    <t>Dry Cargo</t>
  </si>
  <si>
    <t>Lending to the public by country total</t>
  </si>
  <si>
    <t>AT1 in September 2014 issue rating</t>
  </si>
  <si>
    <t>Nordea Direct Bank ASA</t>
  </si>
  <si>
    <r>
      <t>Loan loss ratio including loans held at fair value, bp</t>
    </r>
    <r>
      <rPr>
        <vertAlign val="superscript"/>
        <sz val="8"/>
        <rFont val="Arial"/>
        <family val="2"/>
      </rPr>
      <t>3</t>
    </r>
  </si>
  <si>
    <t>7.6</t>
  </si>
  <si>
    <t>9.0</t>
  </si>
  <si>
    <t>1.4</t>
  </si>
  <si>
    <t>4.2</t>
  </si>
  <si>
    <t>0.5</t>
  </si>
  <si>
    <t>0.3</t>
  </si>
  <si>
    <t>Net loan losses excluding net result on loans held at fair value</t>
  </si>
  <si>
    <t>Assets in pooled schemes and unit-linked investment contracts</t>
  </si>
  <si>
    <r>
      <t>Net loan losses and similar net result</t>
    </r>
    <r>
      <rPr>
        <vertAlign val="superscript"/>
        <sz val="8"/>
        <rFont val="Arial"/>
        <family val="2"/>
      </rPr>
      <t>9</t>
    </r>
  </si>
  <si>
    <t xml:space="preserve">¹ Excl Items affecting comparability in Q4 2019: EUR 138m tax free gain related to sale of LR Realkredit. In Q3 2019: EUR 735 expense related to impairment of capitalised IT systems (EUR 559m after tax), EUR 204m expense related to restructuring (EUR 155m after tax), EUR 75m non-deductible expense related to sale of Luminor and EUR 282m loss related to loan loss provisions due to model updates and dialogue with the ECB reflecting a more subdued outlook in certain sectors (EUR 214m after tax). In Q1 2019: EUR 95m non-deductible expense related to provision for ongoing AML-related matters. Q4 2018: EUR 50m gain from revaluation of Euroclear, EUR 38m after tax, EUR 36m gain related to sale of Eijendomme and EUR 141m loss from goodwill depreciation in Russia. Q2 2018: tax free gain related to divestment of shares in UC EUR 87m and tax free gain related to the sale of  Nordea Liv &amp; Pension Denmark EUR 262m,. In Q1 2018: EUR 135m gain (EUR 105m after tax) from valuation model update in Denmark. </t>
  </si>
  <si>
    <t>Q1/21</t>
  </si>
  <si>
    <t>Nordic household debt to disposable income developments, annually 2002-2020</t>
  </si>
  <si>
    <t>7.8</t>
  </si>
  <si>
    <t>-4.7</t>
  </si>
  <si>
    <t>-4.9</t>
  </si>
  <si>
    <t>-2.8</t>
  </si>
  <si>
    <t>-2.5</t>
  </si>
  <si>
    <t>-2.7</t>
  </si>
  <si>
    <t>State Street Global Advisors</t>
  </si>
  <si>
    <t>Q121</t>
  </si>
  <si>
    <t>AA-</t>
  </si>
  <si>
    <t>A</t>
  </si>
  <si>
    <t>A-</t>
  </si>
  <si>
    <t>BBB</t>
  </si>
  <si>
    <t>***Unsolicited rating</t>
  </si>
  <si>
    <t>DBRS***</t>
  </si>
  <si>
    <r>
      <rPr>
        <vertAlign val="superscript"/>
        <sz val="7"/>
        <rFont val="Arial"/>
        <family val="2"/>
      </rPr>
      <t>9</t>
    </r>
    <r>
      <rPr>
        <sz val="7"/>
        <rFont val="Arial"/>
        <family val="2"/>
      </rPr>
      <t xml:space="preserve"> Figures are only restated for 2019.</t>
    </r>
  </si>
  <si>
    <r>
      <t>Common Equity Tier 1 capital ratio</t>
    </r>
    <r>
      <rPr>
        <vertAlign val="superscript"/>
        <sz val="8"/>
        <rFont val="Arial"/>
        <family val="2"/>
      </rPr>
      <t xml:space="preserve">2,4,5,6 </t>
    </r>
    <r>
      <rPr>
        <sz val="8"/>
        <rFont val="Arial"/>
        <family val="2"/>
      </rPr>
      <t>, %</t>
    </r>
  </si>
  <si>
    <t xml:space="preserve">Properties and equipment </t>
  </si>
  <si>
    <t>50%</t>
  </si>
  <si>
    <t>75%</t>
  </si>
  <si>
    <t>48%</t>
  </si>
  <si>
    <r>
      <rPr>
        <b/>
        <sz val="7"/>
        <color rgb="FF000000"/>
        <rFont val="Arial"/>
        <family val="2"/>
      </rPr>
      <t>2021</t>
    </r>
  </si>
  <si>
    <r>
      <rPr>
        <b/>
        <sz val="7"/>
        <color rgb="FF000000"/>
        <rFont val="Arial"/>
        <family val="2"/>
      </rPr>
      <t>Q1</t>
    </r>
  </si>
  <si>
    <r>
      <rPr>
        <b/>
        <sz val="8"/>
        <color rgb="FF000000"/>
        <rFont val="Arial"/>
        <family val="2"/>
      </rPr>
      <t>Q121</t>
    </r>
  </si>
  <si>
    <r>
      <rPr>
        <b/>
        <sz val="8"/>
        <color rgb="FF000000"/>
        <rFont val="Arial"/>
        <family val="2"/>
      </rPr>
      <t xml:space="preserve">Total operating income </t>
    </r>
  </si>
  <si>
    <t>30%</t>
  </si>
  <si>
    <t>39%</t>
  </si>
  <si>
    <r>
      <rPr>
        <b/>
        <sz val="8"/>
        <color rgb="FF000000"/>
        <rFont val="Arial"/>
        <family val="2"/>
      </rPr>
      <t xml:space="preserve">Total opeating income </t>
    </r>
  </si>
  <si>
    <r>
      <rPr>
        <b/>
        <sz val="10"/>
        <color rgb="FF2F75B5"/>
        <rFont val="Arial"/>
        <family val="2"/>
      </rPr>
      <t>Large Corporates &amp; Institutions - Deposits</t>
    </r>
    <r>
      <rPr>
        <b/>
        <vertAlign val="superscript"/>
        <sz val="10"/>
        <color rgb="FF2F75B5"/>
        <rFont val="Arial"/>
        <family val="2"/>
      </rPr>
      <t>1</t>
    </r>
  </si>
  <si>
    <t>52%</t>
  </si>
  <si>
    <r>
      <rPr>
        <b/>
        <sz val="10"/>
        <color rgb="FF2F75B5"/>
        <rFont val="Arial"/>
        <family val="2"/>
      </rPr>
      <t>Large Corporates &amp; Institutions - Volumes</t>
    </r>
    <r>
      <rPr>
        <b/>
        <vertAlign val="superscript"/>
        <sz val="10"/>
        <color rgb="FF2F75B5"/>
        <rFont val="Arial"/>
        <family val="2"/>
      </rPr>
      <t>1</t>
    </r>
  </si>
  <si>
    <r>
      <rPr>
        <b/>
        <sz val="8"/>
        <color rgb="FF000000"/>
        <rFont val="Arial"/>
        <family val="2"/>
      </rPr>
      <t xml:space="preserve"> </t>
    </r>
  </si>
  <si>
    <t>34%</t>
  </si>
  <si>
    <t>89%</t>
  </si>
  <si>
    <r>
      <rPr>
        <b/>
        <sz val="8"/>
        <color rgb="FF000000"/>
        <rFont val="Arial"/>
        <family val="2"/>
      </rPr>
      <t>Q1/21</t>
    </r>
  </si>
  <si>
    <t>Private Banking</t>
  </si>
  <si>
    <t>Assets under Management and Net flow</t>
  </si>
  <si>
    <r>
      <rPr>
        <b/>
        <sz val="10"/>
        <color rgb="FF2F75B5"/>
        <rFont val="Arial"/>
        <family val="2"/>
      </rPr>
      <t xml:space="preserve">Group Functions </t>
    </r>
  </si>
  <si>
    <t>Loans carrying amount to the public, by segment - 7 years</t>
  </si>
  <si>
    <t>Loans related to respectively Russia (EUR 229m) and the Baltics (EUR 308m), legally booked in Sweden are moved from Sweden to Russia and outside Nordic.</t>
  </si>
  <si>
    <t>Loans carrying amount to the public, by country, segment and industry, Q1 2021</t>
  </si>
  <si>
    <t xml:space="preserve">Net loan loss ratio including fair value loans, basis points </t>
  </si>
  <si>
    <t>Coverage ratio,  %</t>
  </si>
  <si>
    <t xml:space="preserve"> Impairment rate, gross, bp</t>
  </si>
  <si>
    <t>Net loan loss ratio including loans held at fair value, bp</t>
  </si>
  <si>
    <t>Loans carrying amount and impairment to the public, by business area, Q1 2021</t>
  </si>
  <si>
    <t>Impaired loans (stage 3), by country, segment and industry, Q1 2021</t>
  </si>
  <si>
    <t>Household customers</t>
  </si>
  <si>
    <t>Past due carrying amounts amortised cost and fair value to the public in stages 1, 2 and 3, Q1 2021</t>
  </si>
  <si>
    <t>Allowances for collectively assessed loans (stages 1 &amp; 2)</t>
  </si>
  <si>
    <t>Total allowances / Impaired loans gross individually assessed, %</t>
  </si>
  <si>
    <t xml:space="preserve">   Deposit volume</t>
  </si>
  <si>
    <t xml:space="preserve">   Lending volume</t>
  </si>
  <si>
    <t xml:space="preserve">   Deposit margin</t>
  </si>
  <si>
    <t xml:space="preserve">   Lending margin</t>
  </si>
  <si>
    <t xml:space="preserve">   Cost of funds</t>
  </si>
  <si>
    <t>Q1/21¹</t>
  </si>
  <si>
    <t xml:space="preserve"> - 12 years overview Income statement</t>
  </si>
  <si>
    <t xml:space="preserve"> - 12 years overview Ratios and key figures</t>
  </si>
  <si>
    <t xml:space="preserve"> - Quarterly development Income statement</t>
  </si>
  <si>
    <t xml:space="preserve"> - Quarterly development Ratios and key figures</t>
  </si>
  <si>
    <t xml:space="preserve"> - Wealth Management and A&amp;WM Other</t>
  </si>
  <si>
    <r>
      <t>Ratios and key figures</t>
    </r>
    <r>
      <rPr>
        <b/>
        <vertAlign val="superscript"/>
        <sz val="8"/>
        <color theme="4" tint="-0.249977111117893"/>
        <rFont val="Arial"/>
        <family val="2"/>
      </rPr>
      <t>1</t>
    </r>
  </si>
  <si>
    <r>
      <rPr>
        <vertAlign val="superscript"/>
        <sz val="6.5"/>
        <color rgb="FF000000"/>
        <rFont val="Arial"/>
        <family val="2"/>
      </rPr>
      <t>1</t>
    </r>
    <r>
      <rPr>
        <sz val="6.5"/>
        <color rgb="FF000000"/>
        <rFont val="Arial"/>
        <family val="2"/>
      </rPr>
      <t xml:space="preserve"> With amortised resolution fees.</t>
    </r>
  </si>
  <si>
    <r>
      <rPr>
        <vertAlign val="superscript"/>
        <sz val="7"/>
        <color rgb="FF000000"/>
        <rFont val="Arial"/>
        <family val="2"/>
      </rPr>
      <t>1</t>
    </r>
    <r>
      <rPr>
        <sz val="7"/>
        <color rgb="FF000000"/>
        <rFont val="Arial"/>
        <family val="2"/>
      </rPr>
      <t xml:space="preserve"> With amortised resolution fees.</t>
    </r>
  </si>
  <si>
    <t>Corporate - Large Corporates &amp; Institutions</t>
  </si>
  <si>
    <t>Nordea Kredit Capital Centre 1 cover pool (Denmark)</t>
  </si>
  <si>
    <t>Nordea Kredit Capital Centre 2 cover pool (Denmark)</t>
  </si>
  <si>
    <t xml:space="preserve">Return on capital at risk with amortised resolution fees, % </t>
  </si>
  <si>
    <r>
      <rPr>
        <vertAlign val="superscript"/>
        <sz val="7"/>
        <color rgb="FF000000"/>
        <rFont val="Arial"/>
        <family val="2"/>
      </rPr>
      <t>1</t>
    </r>
    <r>
      <rPr>
        <sz val="7"/>
        <color rgb="FF000000"/>
        <rFont val="Arial"/>
        <family val="2"/>
      </rPr>
      <t xml:space="preserve"> For definitions, see Glossary.</t>
    </r>
  </si>
  <si>
    <r>
      <rPr>
        <sz val="7"/>
        <color rgb="FF000000"/>
        <rFont val="Arial"/>
        <family val="2"/>
      </rPr>
      <t>Allowances in relation to loans in stages 1 and 2, basis points</t>
    </r>
  </si>
  <si>
    <r>
      <rPr>
        <sz val="7"/>
        <color rgb="FF000000"/>
        <rFont val="Arial"/>
        <family val="2"/>
      </rPr>
      <t>Allowances in relation to impaired loans (stage 3), %</t>
    </r>
  </si>
  <si>
    <r>
      <rPr>
        <sz val="7"/>
        <color rgb="FF000000"/>
        <rFont val="Arial"/>
        <family val="2"/>
      </rPr>
      <t>Total allowance rate (stages 1, 2 and 3), basis points</t>
    </r>
  </si>
  <si>
    <r>
      <rPr>
        <sz val="7"/>
        <color rgb="FF000000"/>
        <rFont val="Arial"/>
        <family val="2"/>
      </rPr>
      <t>Impairment rate (stage 3), net, basis points</t>
    </r>
  </si>
  <si>
    <r>
      <rPr>
        <sz val="7"/>
        <color rgb="FF000000"/>
        <rFont val="Arial"/>
        <family val="2"/>
      </rPr>
      <t>Impairment rate (stage 3), gross, basis points</t>
    </r>
  </si>
  <si>
    <r>
      <rPr>
        <sz val="7"/>
        <color rgb="FF000000"/>
        <rFont val="Arial"/>
        <family val="2"/>
      </rPr>
      <t>Translation differences</t>
    </r>
  </si>
  <si>
    <r>
      <rPr>
        <sz val="7"/>
        <color rgb="FF000000"/>
        <rFont val="Arial"/>
        <family val="2"/>
      </rPr>
      <t>Write-off through decrease in allowance account</t>
    </r>
  </si>
  <si>
    <r>
      <rPr>
        <sz val="7"/>
        <color rgb="FF000000"/>
        <rFont val="Arial"/>
        <family val="2"/>
      </rPr>
      <t>Changes due to repayments and disposals</t>
    </r>
  </si>
  <si>
    <r>
      <rPr>
        <sz val="7"/>
        <color rgb="FF000000"/>
        <rFont val="Arial"/>
        <family val="2"/>
      </rPr>
      <t>Changes due to change in credit risk (net)</t>
    </r>
  </si>
  <si>
    <r>
      <rPr>
        <sz val="7"/>
        <color rgb="FF000000"/>
        <rFont val="Arial"/>
        <family val="2"/>
      </rPr>
      <t>Transfer from stage 3 to stage 2</t>
    </r>
  </si>
  <si>
    <r>
      <rPr>
        <sz val="7"/>
        <color rgb="FF000000"/>
        <rFont val="Arial"/>
        <family val="2"/>
      </rPr>
      <t>Transfer from stage 3 to stage 1</t>
    </r>
  </si>
  <si>
    <r>
      <rPr>
        <sz val="7"/>
        <color rgb="FF000000"/>
        <rFont val="Arial"/>
        <family val="2"/>
      </rPr>
      <t>Transfer from stage 2 to stage 3</t>
    </r>
  </si>
  <si>
    <r>
      <rPr>
        <sz val="7"/>
        <color rgb="FF000000"/>
        <rFont val="Arial"/>
        <family val="2"/>
      </rPr>
      <t>Transfer from stage 2 to stage 1</t>
    </r>
  </si>
  <si>
    <r>
      <rPr>
        <sz val="7"/>
        <color rgb="FF000000"/>
        <rFont val="Arial"/>
        <family val="2"/>
      </rPr>
      <t>Transfer from stage 1 to stage 3</t>
    </r>
  </si>
  <si>
    <r>
      <rPr>
        <sz val="7"/>
        <color rgb="FF000000"/>
        <rFont val="Arial"/>
        <family val="2"/>
      </rPr>
      <t>Transfer from stage 1 to stage 2</t>
    </r>
  </si>
  <si>
    <r>
      <rPr>
        <sz val="7"/>
        <color rgb="FF000000"/>
        <rFont val="Arial"/>
        <family val="2"/>
      </rPr>
      <t>Changes due to origination and acquisition</t>
    </r>
  </si>
  <si>
    <r>
      <rPr>
        <b/>
        <sz val="7"/>
        <color rgb="FF000000"/>
        <rFont val="Arial"/>
        <family val="2"/>
      </rPr>
      <t>Balance as at 1 Jan 2020</t>
    </r>
  </si>
  <si>
    <t>45%</t>
  </si>
  <si>
    <r>
      <rPr>
        <b/>
        <sz val="6"/>
        <color rgb="FF000000"/>
        <rFont val="Arial"/>
        <family val="2"/>
      </rPr>
      <t>Total</t>
    </r>
  </si>
  <si>
    <r>
      <rPr>
        <vertAlign val="superscript"/>
        <sz val="6"/>
        <color rgb="FF000000"/>
        <rFont val="Arial"/>
        <family val="2"/>
      </rPr>
      <t>1</t>
    </r>
    <r>
      <rPr>
        <sz val="6"/>
        <color rgb="FF000000"/>
        <rFont val="Arial"/>
        <family val="2"/>
      </rPr>
      <t xml:space="preserve"> The table shows net loan losses related to on- and off-balance sheet exposures for the full year 2020.</t>
    </r>
  </si>
  <si>
    <t>Cost-to-income ratio, %  - excl. items affecting comparability</t>
  </si>
  <si>
    <t>Loan loss ratio including loans held at fair value, excl. items affecting comparability</t>
  </si>
  <si>
    <t>Cost-to-income ratio, % - excl. items affecting comparability</t>
  </si>
  <si>
    <t>Life &amp; Pension - Financial highlights</t>
  </si>
  <si>
    <t>Life &amp; Pension - Gross written premiums by market</t>
  </si>
  <si>
    <t>Life &amp; Pension - Asset allocation</t>
  </si>
  <si>
    <t>Life &amp; Pension</t>
  </si>
  <si>
    <r>
      <rPr>
        <sz val="7"/>
        <color rgb="FF000000"/>
        <rFont val="Arial"/>
        <family val="2"/>
      </rPr>
      <t>Personal Banking</t>
    </r>
  </si>
  <si>
    <r>
      <rPr>
        <sz val="7"/>
        <color rgb="FF000000"/>
        <rFont val="Arial"/>
        <family val="2"/>
      </rPr>
      <t>Business Banking</t>
    </r>
  </si>
  <si>
    <r>
      <rPr>
        <sz val="7"/>
        <color rgb="FF000000"/>
        <rFont val="Arial"/>
        <family val="2"/>
      </rPr>
      <t>Large Corporates &amp; Institutions</t>
    </r>
  </si>
  <si>
    <r>
      <rPr>
        <sz val="7"/>
        <color rgb="FF000000"/>
        <rFont val="Arial"/>
        <family val="2"/>
      </rPr>
      <t>Other</t>
    </r>
  </si>
  <si>
    <r>
      <rPr>
        <b/>
        <sz val="7"/>
        <color rgb="FF000000"/>
        <rFont val="Arial"/>
        <family val="2"/>
      </rPr>
      <t>Group</t>
    </r>
  </si>
  <si>
    <t>Recognised provisions</t>
  </si>
  <si>
    <t>Provisions if one notch downgrade</t>
  </si>
  <si>
    <t>-29%</t>
  </si>
  <si>
    <r>
      <rPr>
        <b/>
        <sz val="8"/>
        <color rgb="FF000000"/>
        <rFont val="Arial"/>
        <family val="2"/>
      </rPr>
      <t>Life Group</t>
    </r>
  </si>
  <si>
    <r>
      <rPr>
        <b/>
        <sz val="8"/>
        <color rgb="FF000000"/>
        <rFont val="Arial"/>
        <family val="2"/>
      </rPr>
      <t>% of provisions</t>
    </r>
  </si>
  <si>
    <t>Of which result on loans held at fair value</t>
  </si>
  <si>
    <t>Allowances individually assessed / Impaired loans gross (%)</t>
  </si>
  <si>
    <t xml:space="preserve"> - Life &amp; Pension</t>
  </si>
  <si>
    <t xml:space="preserve">Forbearance </t>
  </si>
  <si>
    <t xml:space="preserve">Sensitivities </t>
  </si>
  <si>
    <r>
      <t>Return on equity with amortised resolution fees, % - excl items affecting comparabiltiy</t>
    </r>
    <r>
      <rPr>
        <vertAlign val="superscript"/>
        <sz val="8"/>
        <color theme="1"/>
        <rFont val="Arial"/>
        <family val="2"/>
      </rPr>
      <t>1</t>
    </r>
    <r>
      <rPr>
        <sz val="8"/>
        <color theme="1"/>
        <rFont val="Arial"/>
        <family val="2"/>
      </rPr>
      <t xml:space="preserve"> </t>
    </r>
  </si>
  <si>
    <t>Nordea Mortgage Bank cover pool (Finland)</t>
  </si>
  <si>
    <t>70-100%</t>
  </si>
  <si>
    <t>**LTV unindexed distribution where a loan is reported in the highest bucket</t>
  </si>
  <si>
    <t>***LTV current property value distribution where a single loan can exist in multiple buckets, with continuous distribution</t>
  </si>
  <si>
    <t>Mortgage loans EURbn**</t>
  </si>
  <si>
    <t xml:space="preserve">Cost-to-income ratio, % - excl. items affecting comparability with amortised resolution fees </t>
  </si>
  <si>
    <r>
      <rPr>
        <vertAlign val="superscript"/>
        <sz val="7"/>
        <rFont val="Arial"/>
        <family val="2"/>
      </rPr>
      <t xml:space="preserve">8  </t>
    </r>
    <r>
      <rPr>
        <sz val="7"/>
        <rFont val="Arial"/>
        <family val="2"/>
      </rPr>
      <t>A</t>
    </r>
    <r>
      <rPr>
        <vertAlign val="superscript"/>
        <sz val="7"/>
        <rFont val="Arial"/>
        <family val="2"/>
      </rPr>
      <t xml:space="preserve"> </t>
    </r>
    <r>
      <rPr>
        <sz val="7"/>
        <rFont val="Arial"/>
        <family val="2"/>
      </rPr>
      <t>dividend of EUR 0.07 per share has been distributed on 1st March 2021, and the AGM has authorised the Board of Directors to decide on a later dividend payment of a maximum of EUR 0.72 per share (including the remaining part of the 2019 dividend and the 2020 dividend).</t>
    </r>
  </si>
  <si>
    <t xml:space="preserve">Forward-looking information </t>
  </si>
  <si>
    <r>
      <rPr>
        <b/>
        <sz val="8"/>
        <color rgb="FF000000"/>
        <rFont val="Arial"/>
        <family val="2"/>
      </rPr>
      <t>Denmark</t>
    </r>
  </si>
  <si>
    <r>
      <rPr>
        <sz val="8"/>
        <color rgb="FF000000"/>
        <rFont val="Arial"/>
        <family val="2"/>
      </rPr>
      <t>Favourable scenario</t>
    </r>
  </si>
  <si>
    <r>
      <rPr>
        <sz val="8"/>
        <color rgb="FF000000"/>
        <rFont val="Arial"/>
        <family val="2"/>
      </rPr>
      <t>Baseline scenario</t>
    </r>
  </si>
  <si>
    <r>
      <rPr>
        <sz val="8"/>
        <color rgb="FF000000"/>
        <rFont val="Arial"/>
        <family val="2"/>
      </rPr>
      <t>Adverse scenario</t>
    </r>
  </si>
  <si>
    <r>
      <rPr>
        <sz val="8"/>
        <color rgb="FF000000"/>
        <rFont val="Arial"/>
        <family val="2"/>
      </rPr>
      <t>Non-Nordic</t>
    </r>
  </si>
  <si>
    <r>
      <rPr>
        <sz val="7"/>
        <color rgb="FF000000"/>
        <rFont val="Arial"/>
        <family val="2"/>
      </rPr>
      <t>GDP growth, %</t>
    </r>
  </si>
  <si>
    <r>
      <rPr>
        <sz val="7"/>
        <color rgb="FF000000"/>
        <rFont val="Arial"/>
        <family val="2"/>
      </rPr>
      <t>Unemployment, %</t>
    </r>
  </si>
  <si>
    <r>
      <rPr>
        <sz val="7"/>
        <color rgb="FF000000"/>
        <rFont val="Arial"/>
        <family val="2"/>
      </rPr>
      <t>Change in household consumption, %</t>
    </r>
  </si>
  <si>
    <r>
      <rPr>
        <sz val="7"/>
        <color rgb="FF000000"/>
        <rFont val="Arial"/>
        <family val="2"/>
      </rPr>
      <t>Change in house prices, %</t>
    </r>
  </si>
  <si>
    <r>
      <rPr>
        <sz val="7"/>
        <color rgb="FF000000"/>
        <rFont val="Arial"/>
        <family val="2"/>
      </rPr>
      <t>Adjustments to</t>
    </r>
  </si>
  <si>
    <r>
      <rPr>
        <sz val="7"/>
        <color rgb="FF000000"/>
        <rFont val="Arial"/>
        <family val="2"/>
      </rPr>
      <t>Model-based</t>
    </r>
  </si>
  <si>
    <r>
      <rPr>
        <sz val="7"/>
        <color rgb="FF000000"/>
        <rFont val="Arial"/>
        <family val="2"/>
      </rPr>
      <t>model-based</t>
    </r>
  </si>
  <si>
    <r>
      <rPr>
        <sz val="7"/>
        <color rgb="FF000000"/>
        <rFont val="Arial"/>
        <family val="2"/>
      </rPr>
      <t>Individual</t>
    </r>
  </si>
  <si>
    <r>
      <rPr>
        <sz val="7"/>
        <color rgb="FF000000"/>
        <rFont val="Arial"/>
        <family val="2"/>
      </rPr>
      <t>Total</t>
    </r>
  </si>
  <si>
    <r>
      <rPr>
        <sz val="7"/>
        <color rgb="FF000000"/>
        <rFont val="Arial"/>
        <family val="2"/>
      </rPr>
      <t>Unweighted</t>
    </r>
  </si>
  <si>
    <r>
      <rPr>
        <sz val="7"/>
        <color rgb="FF000000"/>
        <rFont val="Arial"/>
        <family val="2"/>
      </rPr>
      <t>allowances/</t>
    </r>
  </si>
  <si>
    <r>
      <rPr>
        <sz val="7"/>
        <color rgb="FF000000"/>
        <rFont val="Arial"/>
        <family val="2"/>
      </rPr>
      <t>ECL</t>
    </r>
  </si>
  <si>
    <r>
      <rPr>
        <sz val="7"/>
        <color rgb="FF000000"/>
        <rFont val="Arial"/>
        <family val="2"/>
      </rPr>
      <t>Probability</t>
    </r>
  </si>
  <si>
    <r>
      <rPr>
        <sz val="7"/>
        <color rgb="FF000000"/>
        <rFont val="Arial"/>
        <family val="2"/>
      </rPr>
      <t>provisions</t>
    </r>
  </si>
  <si>
    <r>
      <rPr>
        <sz val="7"/>
        <color rgb="FF000000"/>
        <rFont val="Arial"/>
        <family val="2"/>
      </rPr>
      <t>EURm</t>
    </r>
  </si>
  <si>
    <r>
      <rPr>
        <sz val="7"/>
        <color rgb="FF000000"/>
        <rFont val="Arial"/>
        <family val="2"/>
      </rPr>
      <t>weight</t>
    </r>
  </si>
  <si>
    <r>
      <rPr>
        <sz val="7"/>
        <color rgb="FF000000"/>
        <rFont val="Arial"/>
        <family val="2"/>
      </rPr>
      <t xml:space="preserve">GDP growth, % </t>
    </r>
  </si>
  <si>
    <r>
      <rPr>
        <sz val="7"/>
        <color rgb="FF000000"/>
        <rFont val="Arial"/>
        <family val="2"/>
      </rPr>
      <t xml:space="preserve">Unemployment, % </t>
    </r>
  </si>
  <si>
    <t xml:space="preserve">Forbearance refers to eased terms or restructuring of credit terms and conditions due to the borrower experiencing financial difficulties. The intention of granting forbearance for a limited period of time is to ensure full repayment of the outstanding debt. Examples of eased terms are changes to amortisation profile, repayment schedule and customer margin, or eased financial covenants. Forbearance is undertaken on an individual basis, according to internal guidelines, and followed by impairment testing. Forborne exposures can be performing or non-performing. Loan loss provisions are recognised if necessary. Customers with forbearance measures are transferred to stage 2, unless already identified as credit impaired (stage 3). </t>
  </si>
  <si>
    <t>The macroeconomic scenarios are provided by Group Risk and Compliance in Nordea, based on the Oxford Economics Model. The forecast is a combination of modelling and expert judgement, subject to thorough checks and quality control processes. The model has been built to give a good description of the historical relationships between economic variables and to capture the key linkages between those variables. The forecast period in the model is ten years. For periods beyond, a long-term average is used in the ECL calculations.</t>
  </si>
  <si>
    <t>Credit Valuation Adjustment Risk</t>
  </si>
  <si>
    <t>Nordea Eiendomskreditt cover pool (Norway)</t>
  </si>
  <si>
    <t>Q2/21</t>
  </si>
  <si>
    <t>Chg Q2/Q2</t>
  </si>
  <si>
    <t>Nordic unemployment rates, Jan 2007-June 2021</t>
  </si>
  <si>
    <t>Private consumption development index, quarterly 2007-2021 Q1</t>
  </si>
  <si>
    <t>Nordic households credit development index, monthly Jan 2007-May 2021</t>
  </si>
  <si>
    <t>Nordic house price development index, monthly Jan 2007-May 2021</t>
  </si>
  <si>
    <t>Nordic GDP index, quarterly 2007-2022</t>
  </si>
  <si>
    <t>Source: Nordea Markets, Economic Outlook Q2 2021</t>
  </si>
  <si>
    <t>7.0</t>
  </si>
  <si>
    <t>8.0</t>
  </si>
  <si>
    <t>8.5</t>
  </si>
  <si>
    <t>3.4</t>
  </si>
  <si>
    <t>3.6</t>
  </si>
  <si>
    <t>4.7</t>
  </si>
  <si>
    <t>5.5</t>
  </si>
  <si>
    <t>4.9</t>
  </si>
  <si>
    <t>-7.6</t>
  </si>
  <si>
    <t>1.6</t>
  </si>
  <si>
    <t>3.9</t>
  </si>
  <si>
    <t>0.7</t>
  </si>
  <si>
    <t>-1.9</t>
  </si>
  <si>
    <t>0.4</t>
  </si>
  <si>
    <t>-3.1</t>
  </si>
  <si>
    <t>End of Q2 2021</t>
  </si>
  <si>
    <t>AA (low)</t>
  </si>
  <si>
    <t xml:space="preserve">**Negative outlook </t>
  </si>
  <si>
    <t>Q221</t>
  </si>
  <si>
    <t>YTD Jun/Jun</t>
  </si>
  <si>
    <t>Q2 2021</t>
  </si>
  <si>
    <t>For Nordea Eiendomskreditt AS combined LCR, as specified by Delegated Act, was 179% and NOK LCR 179%.</t>
  </si>
  <si>
    <t>Percent end Q2</t>
  </si>
  <si>
    <t>Household savings, 2002-Q1 2021</t>
  </si>
  <si>
    <t>Reverse repurchase agreements</t>
  </si>
  <si>
    <t>Loans related to respectively Russia (EUR 183m) and the Baltics (EUR 240m), legally booked in Sweden are moved from Sweden to Russia and outside Nordic.</t>
  </si>
  <si>
    <t>Loans carrying amount to the public, by country, segment and industry, Q2 2021</t>
  </si>
  <si>
    <t xml:space="preserve">Loans, carrying amount </t>
  </si>
  <si>
    <t>Impairment rate, gross, bp</t>
  </si>
  <si>
    <t>Loans carrying amount and impairment to the public, by business area, Q2 2021</t>
  </si>
  <si>
    <t>Shipping, offshore and oil services - loan portfolio</t>
  </si>
  <si>
    <t>Impaired loans (stage 3), by country, segment and industry, Q2 2021</t>
  </si>
  <si>
    <t>Past due carrying amounts amortised cost and fair value to the public in stages 1, 2 and 3, Q2 2021</t>
  </si>
  <si>
    <t xml:space="preserve">Q2/19 </t>
  </si>
  <si>
    <t xml:space="preserve">Q3/19 </t>
  </si>
  <si>
    <t xml:space="preserve">Q4/19 </t>
  </si>
  <si>
    <t xml:space="preserve">Q1/20 </t>
  </si>
  <si>
    <t xml:space="preserve">Q2/20 </t>
  </si>
  <si>
    <t xml:space="preserve">Q3/20 </t>
  </si>
  <si>
    <t xml:space="preserve">Q4/20 </t>
  </si>
  <si>
    <t xml:space="preserve">Q1/21 </t>
  </si>
  <si>
    <t xml:space="preserve">Q2/21 </t>
  </si>
  <si>
    <t>Impaired loans and individually (stage 3) and collectively assessed allowances (stages 1 and 2), loans at amortised cost</t>
  </si>
  <si>
    <t>Net loan losses and similar result quarterly, Q1 2014 - Q2 2021</t>
  </si>
  <si>
    <t>Outstanding volume of short-term funding EUR 35.7bn</t>
  </si>
  <si>
    <t>-14%</t>
  </si>
  <si>
    <r>
      <rPr>
        <b/>
        <sz val="7"/>
        <color rgb="FF000000"/>
        <rFont val="Arial"/>
        <family val="2"/>
      </rPr>
      <t>Volumes, EURbn</t>
    </r>
    <r>
      <rPr>
        <b/>
        <vertAlign val="superscript"/>
        <sz val="7"/>
        <color rgb="FF000000"/>
        <rFont val="Arial"/>
        <family val="2"/>
      </rPr>
      <t>2</t>
    </r>
    <r>
      <rPr>
        <b/>
        <sz val="7"/>
        <color rgb="FF000000"/>
        <rFont val="Arial"/>
        <family val="2"/>
      </rPr>
      <t>:</t>
    </r>
  </si>
  <si>
    <t>-19%</t>
  </si>
  <si>
    <r>
      <rPr>
        <sz val="7"/>
        <color rgb="FF000000"/>
        <rFont val="Arial"/>
        <family val="2"/>
      </rPr>
      <t>Return on capital at risk</t>
    </r>
    <r>
      <rPr>
        <vertAlign val="superscript"/>
        <sz val="7"/>
        <color rgb="FF000000"/>
        <rFont val="Arial"/>
        <family val="2"/>
      </rPr>
      <t>1</t>
    </r>
    <r>
      <rPr>
        <sz val="7"/>
        <color rgb="FF000000"/>
        <rFont val="Arial"/>
        <family val="2"/>
      </rPr>
      <t>, %</t>
    </r>
  </si>
  <si>
    <r>
      <rPr>
        <sz val="7"/>
        <color rgb="FF000000"/>
        <rFont val="Arial"/>
        <family val="2"/>
      </rPr>
      <t>Cost-to-income ratio</t>
    </r>
    <r>
      <rPr>
        <vertAlign val="superscript"/>
        <sz val="7"/>
        <color rgb="FF000000"/>
        <rFont val="Arial"/>
        <family val="2"/>
      </rPr>
      <t>1</t>
    </r>
    <r>
      <rPr>
        <sz val="7"/>
        <color rgb="FF000000"/>
        <rFont val="Arial"/>
        <family val="2"/>
      </rPr>
      <t>, %</t>
    </r>
  </si>
  <si>
    <t>85%</t>
  </si>
  <si>
    <t>33%</t>
  </si>
  <si>
    <t>-82%</t>
  </si>
  <si>
    <r>
      <rPr>
        <b/>
        <i/>
        <sz val="7"/>
        <color rgb="FF000000"/>
        <rFont val="Arial"/>
        <family val="2"/>
      </rPr>
      <t>Chg.</t>
    </r>
  </si>
  <si>
    <r>
      <rPr>
        <b/>
        <sz val="7"/>
        <color rgb="FF000000"/>
        <rFont val="Arial"/>
        <family val="2"/>
      </rPr>
      <t>Jan-Jun</t>
    </r>
  </si>
  <si>
    <t>-24%</t>
  </si>
  <si>
    <t>-35%</t>
  </si>
  <si>
    <t>-17%</t>
  </si>
  <si>
    <t>-12%</t>
  </si>
  <si>
    <r>
      <rPr>
        <b/>
        <sz val="7"/>
        <color rgb="FF000000"/>
        <rFont val="Arial"/>
        <family val="2"/>
      </rPr>
      <t>Q2</t>
    </r>
  </si>
  <si>
    <t xml:space="preserve">Change in Net interest income </t>
  </si>
  <si>
    <r>
      <rPr>
        <b/>
        <sz val="8"/>
        <color rgb="FF000000"/>
        <rFont val="Arial"/>
        <family val="2"/>
      </rPr>
      <t>Q2/Q1</t>
    </r>
  </si>
  <si>
    <r>
      <rPr>
        <b/>
        <sz val="8"/>
        <color rgb="FF000000"/>
        <rFont val="Arial"/>
        <family val="2"/>
      </rPr>
      <t>Q2/Q2</t>
    </r>
  </si>
  <si>
    <r>
      <rPr>
        <b/>
        <sz val="8"/>
        <color rgb="FF000000"/>
        <rFont val="Arial"/>
        <family val="2"/>
      </rPr>
      <t>Q221</t>
    </r>
  </si>
  <si>
    <r>
      <rPr>
        <b/>
        <sz val="10"/>
        <color rgb="FF2F75B5"/>
        <rFont val="Arial"/>
        <family val="2"/>
      </rPr>
      <t>Chg local curr. %</t>
    </r>
  </si>
  <si>
    <r>
      <rPr>
        <b/>
        <sz val="10"/>
        <color rgb="FF2F75B5"/>
        <rFont val="Arial"/>
        <family val="2"/>
      </rPr>
      <t>Chg %</t>
    </r>
  </si>
  <si>
    <t>-31%</t>
  </si>
  <si>
    <r>
      <rPr>
        <b/>
        <sz val="10"/>
        <color rgb="FF2F75B5"/>
        <rFont val="Arial"/>
        <family val="2"/>
      </rPr>
      <t>Personal Banking - Net fee and commission income</t>
    </r>
  </si>
  <si>
    <t>-16%</t>
  </si>
  <si>
    <r>
      <rPr>
        <b/>
        <sz val="10"/>
        <color rgb="FF2F75B5"/>
        <rFont val="Arial"/>
        <family val="2"/>
      </rPr>
      <t>Business Banking - Net fee and commission income</t>
    </r>
  </si>
  <si>
    <r>
      <rPr>
        <sz val="8"/>
        <color rgb="FF000000"/>
        <rFont val="Arial"/>
        <family val="2"/>
      </rPr>
      <t>Bank Channel</t>
    </r>
    <r>
      <rPr>
        <sz val="8"/>
        <rFont val="Arial"/>
        <family val="2"/>
      </rPr>
      <t>:</t>
    </r>
  </si>
  <si>
    <r>
      <rPr>
        <sz val="8"/>
        <color rgb="FF000000"/>
        <rFont val="Arial"/>
        <family val="2"/>
      </rPr>
      <t>Sales Finance</t>
    </r>
    <r>
      <rPr>
        <sz val="8"/>
        <rFont val="Arial"/>
        <family val="2"/>
      </rPr>
      <t>:</t>
    </r>
  </si>
  <si>
    <t>Nordea Finance - New business volume by concept</t>
  </si>
  <si>
    <t>Nordea Finance - Volumes by product class</t>
  </si>
  <si>
    <t>Personal Banking, Business Banking and Large Corporates &amp; Institutions</t>
  </si>
  <si>
    <t>Nordea Finance is a product responsible unit where the result is included in the business areas</t>
  </si>
  <si>
    <r>
      <t>Large Corporates &amp; Institutions - Lending</t>
    </r>
    <r>
      <rPr>
        <b/>
        <vertAlign val="superscript"/>
        <sz val="10"/>
        <color rgb="FF2F75B5"/>
        <rFont val="Arial"/>
        <family val="2"/>
      </rPr>
      <t>1</t>
    </r>
  </si>
  <si>
    <t>Large Corporates &amp; Institutions - Net fee and commission income</t>
  </si>
  <si>
    <t>-54%</t>
  </si>
  <si>
    <t>61%</t>
  </si>
  <si>
    <t>Total lending</t>
  </si>
  <si>
    <t>Assets under Management (AuM)</t>
  </si>
  <si>
    <t>81%</t>
  </si>
  <si>
    <t>-22%</t>
  </si>
  <si>
    <t>Net inflow, ext. inst. &amp; 3rd part. distr., EURbn</t>
  </si>
  <si>
    <t>Net inflow, Nordic sales channels incl. Life, EURbn</t>
  </si>
  <si>
    <t>AuM, ext. inst. &amp; 3rd part. distr., EURbn</t>
  </si>
  <si>
    <t>AuM, Nordic sales channels incl. Life, EURbn</t>
  </si>
  <si>
    <t>57%</t>
  </si>
  <si>
    <t>98%</t>
  </si>
  <si>
    <r>
      <rPr>
        <b/>
        <sz val="8"/>
        <color rgb="FF000000"/>
        <rFont val="Arial"/>
        <family val="2"/>
      </rPr>
      <t>Private Banking</t>
    </r>
    <r>
      <rPr>
        <b/>
        <sz val="8"/>
        <rFont val="Arial"/>
        <family val="2"/>
      </rPr>
      <t xml:space="preserve"> total</t>
    </r>
  </si>
  <si>
    <t>Private Banking total</t>
  </si>
  <si>
    <t>74%</t>
  </si>
  <si>
    <t>Total Assets under Management</t>
  </si>
  <si>
    <r>
      <rPr>
        <b/>
        <sz val="10"/>
        <color rgb="FF2F75B5"/>
        <rFont val="Arial"/>
        <family val="2"/>
      </rPr>
      <t>Life &amp; Pension - Solvency sensitivity as of June 30, 2021</t>
    </r>
  </si>
  <si>
    <r>
      <rPr>
        <b/>
        <sz val="10"/>
        <color rgb="FF2F75B5"/>
        <rFont val="Arial"/>
        <family val="2"/>
      </rPr>
      <t>Life &amp; Pension - Solvency position as of June 30, 2021</t>
    </r>
  </si>
  <si>
    <r>
      <rPr>
        <b/>
        <sz val="8"/>
        <color rgb="FF000000"/>
        <rFont val="Arial"/>
        <family val="2"/>
      </rPr>
      <t>Q2/21</t>
    </r>
  </si>
  <si>
    <t>Nordic retail funds</t>
  </si>
  <si>
    <t>*) The divestment of the majority stake in Nordea Life &amp; Pension Denmark has reduced Assets under Management by EUR 13bn in Q2 2018.</t>
  </si>
  <si>
    <r>
      <rPr>
        <b/>
        <sz val="10"/>
        <color rgb="FF2F75B5"/>
        <rFont val="Arial"/>
        <family val="2"/>
      </rPr>
      <t>Chg%</t>
    </r>
  </si>
  <si>
    <t>Loans measured at fair value</t>
  </si>
  <si>
    <t>Loans measured at amortised cost, not impaired (stages 1 and 2)</t>
  </si>
  <si>
    <t>Impaired loans (stage 3)</t>
  </si>
  <si>
    <t>- of which servicing</t>
  </si>
  <si>
    <t>- of which non-servicing</t>
  </si>
  <si>
    <t>Loans before allowances</t>
  </si>
  <si>
    <t>- of which central banks and credit institutions</t>
  </si>
  <si>
    <t>Allowances for individually assessed impaired loans (stage 3)</t>
  </si>
  <si>
    <t>Allowances for collectively assessed impaired loans (stages 1 and 2)</t>
  </si>
  <si>
    <t>Allowances</t>
  </si>
  <si>
    <t>Loans to central banks, credit institutions and the public</t>
  </si>
  <si>
    <r>
      <t>Interest-bearing securities</t>
    </r>
    <r>
      <rPr>
        <vertAlign val="superscript"/>
        <sz val="7"/>
        <color rgb="FF000000"/>
        <rFont val="Arial"/>
        <family val="2"/>
      </rPr>
      <t>1</t>
    </r>
  </si>
  <si>
    <r>
      <t>1</t>
    </r>
    <r>
      <rPr>
        <sz val="7"/>
        <color rgb="FF000000"/>
        <rFont val="Arial"/>
        <family val="2"/>
      </rPr>
      <t xml:space="preserve"> Of which EUR 0m relates to the balance sheet item Financial instruments pledged as collateral.</t>
    </r>
  </si>
  <si>
    <r>
      <t>1</t>
    </r>
    <r>
      <rPr>
        <sz val="7"/>
        <color rgb="FF000000"/>
        <rFont val="Arial"/>
        <family val="2"/>
      </rPr>
      <t xml:space="preserve"> Of which EUR 805m relates to the balance sheet item Financial instruments pledged as collateral.</t>
    </r>
  </si>
  <si>
    <t>Provisions for off-balance sheet items</t>
  </si>
  <si>
    <t>Balance as at 1 Jan 2021</t>
  </si>
  <si>
    <t>Balance as at 30 Jun 2021</t>
  </si>
  <si>
    <t>Balance as at 30 Jun 2020</t>
  </si>
  <si>
    <t>Recognised     provisions</t>
  </si>
  <si>
    <t>The provisions are sensitive to rating migration even if staging triggers are not reached. The table below shows the impact on provisions of a one-notch downgrade on all exposures in the bank. It includes both the impact of the higher risk for all exposures and the impact of transferring exposures that reach the trigger from stage 1 to stage 2. It also includes the impact of exposures with one rating grade above default becoming default, which is estimated at EUR 154m (EUR 139m at the end of December 2020 and EUR 134m at the end of March 2021). This figure is based on calculations using the statistical model rather than individual estimates, as would be the case in reality for material defaulted loans.</t>
  </si>
  <si>
    <t>The estimation was supported by the use of the internal stress testing model, adjusted for the impact of government support schemes. For the retail portfolio, the most important public sector actions have been the various forms of labour market support schemes, which have significantly decreased expected defaults and losses among households. Due to the wide scope of these schemes, Nordea decreased the modelled development of new defaults originally predicted by the internal stress testing models, leading to lower predicted loan losses. These models are based on historical observations and correlations. Thus, they do not replicate the impact of the current government support schemes.</t>
  </si>
  <si>
    <t xml:space="preserve">With regard to the expected rating migration in the corporate portfolio, Nordea took into consideration the positive impact of the various government guarantee and support schemes, primarily addressing the liquidity shock caused by the lockdowns and quarantines. At the same time, additional negative rating migration was assumed for industries affected by COVID-19. This was based on an updated view of particularly sensitive industries (e.g. Retail trade, Accommodation and leisure, and Air transportation), and incorporated the main findings into the scenario projections.
</t>
  </si>
  <si>
    <t>The stress test model-based scenario simulations support the loan loss forecasts made by the business areas, and help Nordea ensure that its loan loss projections are appropriate.</t>
  </si>
  <si>
    <t>30 Jun 2021</t>
  </si>
  <si>
    <t>Allowances and provisions</t>
  </si>
  <si>
    <t>A3</t>
  </si>
  <si>
    <t>AA</t>
  </si>
  <si>
    <t>BBB+</t>
  </si>
  <si>
    <r>
      <t>Proposed/actual dividend per share</t>
    </r>
    <r>
      <rPr>
        <vertAlign val="superscript"/>
        <sz val="8"/>
        <rFont val="Arial"/>
        <family val="2"/>
      </rPr>
      <t>8</t>
    </r>
    <r>
      <rPr>
        <sz val="8"/>
        <rFont val="Arial"/>
        <family val="2"/>
      </rPr>
      <t>, EUR</t>
    </r>
  </si>
  <si>
    <t xml:space="preserve">Net loan losses until 2017 (from 2018, see page 11, due to the implementation of IFRS9) </t>
  </si>
  <si>
    <t>Net flow</t>
  </si>
  <si>
    <t>Insti-tutional sales</t>
  </si>
  <si>
    <t>Nordic Retail Funds</t>
  </si>
  <si>
    <t>Q1/18*</t>
  </si>
  <si>
    <r>
      <t>Own Funds &amp; Capital ratios (Financial conglomerate)</t>
    </r>
    <r>
      <rPr>
        <b/>
        <vertAlign val="superscript"/>
        <sz val="10"/>
        <color rgb="FF2F75B5"/>
        <rFont val="Arial"/>
        <family val="2"/>
      </rPr>
      <t>1</t>
    </r>
  </si>
  <si>
    <t>* From Q3 2020 to Q1 2021 calculated in accordance with the derogation in Article 500b of Regulation (EU) 575/2013 of the European Parliament and of the Council (CRR) and Decision (EU) 2020/1306 of the European Central Bank. This derogation terminated 27 June 2021. The derogation based on Article 429b (5) valid from 27 june 2021 is not applied in Q2 2021.</t>
  </si>
  <si>
    <t xml:space="preserve">   and corresponding to a payout ratio of Banking Group profit:</t>
  </si>
  <si>
    <t>Total Risk Exposure Amount (REA)</t>
  </si>
  <si>
    <t>Proposed/actual dividend, based on Nordea legal group profit*</t>
  </si>
  <si>
    <t>Own Funds including profit (Banking Group)</t>
  </si>
  <si>
    <t xml:space="preserve">       - foundation</t>
  </si>
  <si>
    <t xml:space="preserve">       - advanced</t>
  </si>
  <si>
    <t>Credit Valuation Adjustment risk</t>
  </si>
  <si>
    <t xml:space="preserve">      End Q2/2020</t>
  </si>
  <si>
    <t xml:space="preserve">      End Q4/2020</t>
  </si>
  <si>
    <t xml:space="preserve">      End Q2/2021</t>
  </si>
  <si>
    <t xml:space="preserve">            Total</t>
  </si>
  <si>
    <t xml:space="preserve">            Banking book</t>
  </si>
  <si>
    <t xml:space="preserve">            Trading book</t>
  </si>
  <si>
    <r>
      <t>Capital requirements for market risk (Banking Group)</t>
    </r>
    <r>
      <rPr>
        <b/>
        <vertAlign val="superscript"/>
        <sz val="10"/>
        <color rgb="FF2F75B5"/>
        <rFont val="Arial"/>
        <family val="2"/>
      </rPr>
      <t>1</t>
    </r>
  </si>
  <si>
    <r>
      <rPr>
        <vertAlign val="superscript"/>
        <sz val="7"/>
        <rFont val="Arial"/>
        <family val="2"/>
      </rPr>
      <t>1</t>
    </r>
    <r>
      <rPr>
        <sz val="7"/>
        <rFont val="Arial"/>
        <family val="2"/>
      </rPr>
      <t>This table describes in text how profit has been included in the regulatory reporting of Own Funds to ECB for the relevant reporting periods</t>
    </r>
  </si>
  <si>
    <t>Including Q1 profit, Excluding Q2 profit (pending application).</t>
  </si>
  <si>
    <r>
      <t>Own Funds reported to ECB</t>
    </r>
    <r>
      <rPr>
        <b/>
        <vertAlign val="superscript"/>
        <sz val="10"/>
        <color rgb="FF2F75B5"/>
        <rFont val="Arial"/>
        <family val="2"/>
      </rPr>
      <t>1</t>
    </r>
  </si>
  <si>
    <r>
      <rPr>
        <vertAlign val="superscript"/>
        <sz val="7"/>
        <rFont val="Arial"/>
        <family val="2"/>
      </rPr>
      <t>1</t>
    </r>
    <r>
      <rPr>
        <sz val="7"/>
        <rFont val="Arial"/>
        <family val="2"/>
      </rPr>
      <t xml:space="preserve"> Including Q1 profit ,excluding Q2 profit</t>
    </r>
  </si>
  <si>
    <t>Q2/21¹</t>
  </si>
  <si>
    <r>
      <rPr>
        <vertAlign val="superscript"/>
        <sz val="7"/>
        <rFont val="Arial"/>
        <family val="2"/>
      </rPr>
      <t>1</t>
    </r>
    <r>
      <rPr>
        <sz val="7"/>
        <rFont val="Arial"/>
        <family val="2"/>
      </rPr>
      <t xml:space="preserve"> Other items, net' based on profit inclusion</t>
    </r>
  </si>
  <si>
    <r>
      <t>Capital requirements for market risk (Nordea Bank Abp)</t>
    </r>
    <r>
      <rPr>
        <b/>
        <vertAlign val="superscript"/>
        <sz val="10"/>
        <color rgb="FF2F75B5"/>
        <rFont val="Arial"/>
        <family val="2"/>
      </rPr>
      <t>1</t>
    </r>
  </si>
  <si>
    <t>-0</t>
  </si>
  <si>
    <t>0</t>
  </si>
  <si>
    <t>53%</t>
  </si>
  <si>
    <t>-15%</t>
  </si>
  <si>
    <t>-33%</t>
  </si>
  <si>
    <r>
      <rPr>
        <b/>
        <sz val="7"/>
        <color rgb="FF000000"/>
        <rFont val="Arial"/>
        <family val="2"/>
      </rPr>
      <t>226</t>
    </r>
  </si>
  <si>
    <r>
      <rPr>
        <b/>
        <sz val="7"/>
        <color rgb="FF000000"/>
        <rFont val="Arial"/>
        <family val="2"/>
      </rPr>
      <t>339</t>
    </r>
  </si>
  <si>
    <r>
      <rPr>
        <b/>
        <sz val="7"/>
        <color rgb="FF000000"/>
        <rFont val="Arial"/>
        <family val="2"/>
      </rPr>
      <t>-259</t>
    </r>
  </si>
  <si>
    <r>
      <rPr>
        <b/>
        <sz val="7"/>
        <color rgb="FF000000"/>
        <rFont val="Arial"/>
        <family val="2"/>
      </rPr>
      <t>-245</t>
    </r>
  </si>
  <si>
    <r>
      <rPr>
        <b/>
        <sz val="7"/>
        <color rgb="FF000000"/>
        <rFont val="Arial"/>
        <family val="2"/>
      </rPr>
      <t>487</t>
    </r>
  </si>
  <si>
    <r>
      <rPr>
        <sz val="7"/>
        <color rgb="FF000000"/>
        <rFont val="Arial"/>
        <family val="2"/>
      </rPr>
      <t>62</t>
    </r>
  </si>
  <si>
    <r>
      <rPr>
        <sz val="7"/>
        <color rgb="FF000000"/>
        <rFont val="Arial"/>
        <family val="2"/>
      </rPr>
      <t>67</t>
    </r>
  </si>
  <si>
    <r>
      <rPr>
        <sz val="7"/>
        <color rgb="FF000000"/>
        <rFont val="Arial"/>
        <family val="2"/>
      </rPr>
      <t>386</t>
    </r>
  </si>
  <si>
    <r>
      <rPr>
        <sz val="7"/>
        <color rgb="FF000000"/>
        <rFont val="Arial"/>
        <family val="2"/>
      </rPr>
      <t>35</t>
    </r>
  </si>
  <si>
    <t>Life &amp; Pension -  Guaranteed client returns per category</t>
  </si>
  <si>
    <t>159%</t>
  </si>
  <si>
    <t>157%</t>
  </si>
  <si>
    <t>193%</t>
  </si>
  <si>
    <t>174%</t>
  </si>
  <si>
    <t>150%</t>
  </si>
  <si>
    <t>148%</t>
  </si>
  <si>
    <t>166%</t>
  </si>
  <si>
    <t>153%</t>
  </si>
  <si>
    <t>142%</t>
  </si>
  <si>
    <t>192%</t>
  </si>
  <si>
    <t>156%</t>
  </si>
  <si>
    <t>146%</t>
  </si>
  <si>
    <t>182%</t>
  </si>
  <si>
    <t>162%</t>
  </si>
  <si>
    <t>Q221/Q121</t>
  </si>
  <si>
    <t>Q121/Q420</t>
  </si>
  <si>
    <t>Q420/Q320</t>
  </si>
  <si>
    <t>Q320/Q220</t>
  </si>
  <si>
    <t>Q220/Q120</t>
  </si>
  <si>
    <t>The loan book measured at fair value is included in the distribution of impaired loans, impairment rate and loans, carrying amount. As the loan book measured at fair value is accounted for under IFRS13 and not IFRS9, the net loan losses, net loan loss ratio and allowances are excluding the fair value loan book. Net loan losses and net loan loss ratio including loans held at fair value is shown in a separate line.</t>
  </si>
  <si>
    <t>Net loan loss and net loan loss ratio are for amortised cost except last lines where both net loan losses and similar result are included.</t>
  </si>
  <si>
    <t>Net loan loss ratio: Net loan losses (annualised), divided by quarterly closing balance of loans carrying amount to the public (lending). Covering items measured at amortised cost and fair value.</t>
  </si>
  <si>
    <t>Coverage ratio: Allowances for impaired loans (stage 3) divided by impaired loans (stage 3) before allowances. Covering items measured at amortised cost.</t>
  </si>
  <si>
    <t>Impairment rate: Impaired loans (Stage 3) before allowances divided by total loans before allowances. Covering items measured at amortised cost and fair value.</t>
  </si>
  <si>
    <t>Net result on loans at fair value</t>
  </si>
  <si>
    <t>Reversed repurchase agreements</t>
  </si>
  <si>
    <t>Allowances (Stage 2)</t>
  </si>
  <si>
    <t>Coverage ratio, %</t>
  </si>
  <si>
    <t>Allowances Stage 3</t>
  </si>
  <si>
    <t>Allowances Stage 2</t>
  </si>
  <si>
    <t>Allowances Stage 1</t>
  </si>
  <si>
    <t>Net loan loss ratio, bp</t>
  </si>
  <si>
    <t>Loans carrying amount and impairment to the public, by segment and industry, Q1 2021</t>
  </si>
  <si>
    <t>Loans carrying amount and impairment to the public, by segment and industry, Q2 2021</t>
  </si>
  <si>
    <r>
      <rPr>
        <vertAlign val="superscript"/>
        <sz val="6"/>
        <color rgb="FF000000"/>
        <rFont val="Arial"/>
        <family val="2"/>
      </rPr>
      <t>1</t>
    </r>
    <r>
      <rPr>
        <sz val="6"/>
        <color rgb="FF000000"/>
        <rFont val="Arial"/>
        <family val="2"/>
      </rPr>
      <t xml:space="preserve"> The table shows net loan losses related to on- and off-balance sheet exposures for June 2021, year-to-date.</t>
    </r>
  </si>
  <si>
    <r>
      <rPr>
        <vertAlign val="superscript"/>
        <sz val="6.5"/>
        <color rgb="FF000000"/>
        <rFont val="Arial"/>
        <family val="2"/>
      </rPr>
      <t xml:space="preserve">2 </t>
    </r>
    <r>
      <rPr>
        <sz val="6.5"/>
        <color rgb="FF000000"/>
        <rFont val="Arial"/>
        <family val="2"/>
      </rPr>
      <t>Excluding repurchase and securities lending/borrowing agreements.</t>
    </r>
  </si>
  <si>
    <r>
      <t xml:space="preserve">2 </t>
    </r>
    <r>
      <rPr>
        <sz val="6.5"/>
        <color rgb="FF000000"/>
        <rFont val="Arial"/>
        <family val="2"/>
      </rPr>
      <t>Excluding repurchase and securities lending/borrowing agreements.</t>
    </r>
  </si>
  <si>
    <t>Reverse securities lending (securities borrowing) is included with EUR 5,450m in the fair value loans (corporate loans).</t>
  </si>
  <si>
    <t>Reverse securities lending (securities borrowing) is included with EUR 5,773m in the fair value loans (corporate loans).</t>
  </si>
  <si>
    <r>
      <rPr>
        <sz val="8"/>
        <color rgb="FF000000"/>
        <rFont val="Arial"/>
        <family val="2"/>
      </rPr>
      <t>Financial institutions</t>
    </r>
  </si>
  <si>
    <r>
      <rPr>
        <sz val="8"/>
        <color rgb="FF000000"/>
        <rFont val="Arial"/>
        <family val="2"/>
      </rPr>
      <t>Agriculture</t>
    </r>
  </si>
  <si>
    <r>
      <rPr>
        <sz val="8"/>
        <color rgb="FF000000"/>
        <rFont val="Arial"/>
        <family val="2"/>
      </rPr>
      <t xml:space="preserve">     Crops, plantations and hunting</t>
    </r>
  </si>
  <si>
    <r>
      <rPr>
        <sz val="8"/>
        <color rgb="FF000000"/>
        <rFont val="Arial"/>
        <family val="2"/>
      </rPr>
      <t xml:space="preserve">     Animal husbandry</t>
    </r>
  </si>
  <si>
    <r>
      <rPr>
        <sz val="8"/>
        <color rgb="FF000000"/>
        <rFont val="Arial"/>
        <family val="2"/>
      </rPr>
      <t xml:space="preserve">     Fishing and aquaculture</t>
    </r>
  </si>
  <si>
    <r>
      <rPr>
        <sz val="8"/>
        <color rgb="FF000000"/>
        <rFont val="Arial"/>
        <family val="2"/>
      </rPr>
      <t>Natural resources</t>
    </r>
  </si>
  <si>
    <r>
      <rPr>
        <sz val="8"/>
        <color rgb="FF000000"/>
        <rFont val="Arial"/>
        <family val="2"/>
      </rPr>
      <t xml:space="preserve">     Paper and forest products</t>
    </r>
  </si>
  <si>
    <r>
      <rPr>
        <sz val="8"/>
        <color rgb="FF000000"/>
        <rFont val="Arial"/>
        <family val="2"/>
      </rPr>
      <t xml:space="preserve">     Mining and supporting activities</t>
    </r>
  </si>
  <si>
    <r>
      <rPr>
        <sz val="8"/>
        <color rgb="FF000000"/>
        <rFont val="Arial"/>
        <family val="2"/>
      </rPr>
      <t xml:space="preserve">     Oil, gas and offshore</t>
    </r>
  </si>
  <si>
    <r>
      <rPr>
        <sz val="8"/>
        <color rgb="FF000000"/>
        <rFont val="Arial"/>
        <family val="2"/>
      </rPr>
      <t>Consumer staples</t>
    </r>
  </si>
  <si>
    <r>
      <rPr>
        <sz val="8"/>
        <color rgb="FF000000"/>
        <rFont val="Arial"/>
        <family val="2"/>
      </rPr>
      <t xml:space="preserve">     Food processing and beverages</t>
    </r>
  </si>
  <si>
    <r>
      <rPr>
        <sz val="8"/>
        <color rgb="FF000000"/>
        <rFont val="Arial"/>
        <family val="2"/>
      </rPr>
      <t xml:space="preserve">     Household and personal products</t>
    </r>
  </si>
  <si>
    <r>
      <rPr>
        <sz val="8"/>
        <color rgb="FF000000"/>
        <rFont val="Arial"/>
        <family val="2"/>
      </rPr>
      <t xml:space="preserve">     Healthcare</t>
    </r>
  </si>
  <si>
    <r>
      <rPr>
        <sz val="8"/>
        <color rgb="FF000000"/>
        <rFont val="Arial"/>
        <family val="2"/>
      </rPr>
      <t>Consumer discretionary and services</t>
    </r>
  </si>
  <si>
    <r>
      <rPr>
        <sz val="8"/>
        <color rgb="FF000000"/>
        <rFont val="Arial"/>
        <family val="2"/>
      </rPr>
      <t xml:space="preserve">     Consumer durables</t>
    </r>
  </si>
  <si>
    <r>
      <rPr>
        <sz val="8"/>
        <color rgb="FF000000"/>
        <rFont val="Arial"/>
        <family val="2"/>
      </rPr>
      <t xml:space="preserve">     Media and entertainment</t>
    </r>
  </si>
  <si>
    <r>
      <rPr>
        <sz val="8"/>
        <color rgb="FF000000"/>
        <rFont val="Arial"/>
        <family val="2"/>
      </rPr>
      <t xml:space="preserve">     Retail trade</t>
    </r>
  </si>
  <si>
    <r>
      <rPr>
        <sz val="8"/>
        <color rgb="FF000000"/>
        <rFont val="Arial"/>
        <family val="2"/>
      </rPr>
      <t xml:space="preserve">     Air transportation</t>
    </r>
  </si>
  <si>
    <r>
      <rPr>
        <sz val="8"/>
        <color rgb="FF000000"/>
        <rFont val="Arial"/>
        <family val="2"/>
      </rPr>
      <t xml:space="preserve">     Accommodation and leisure</t>
    </r>
  </si>
  <si>
    <r>
      <rPr>
        <sz val="8"/>
        <color rgb="FF000000"/>
        <rFont val="Arial"/>
        <family val="2"/>
      </rPr>
      <t xml:space="preserve">     Telecommunication services</t>
    </r>
  </si>
  <si>
    <r>
      <rPr>
        <sz val="8"/>
        <color rgb="FF000000"/>
        <rFont val="Arial"/>
        <family val="2"/>
      </rPr>
      <t>Industrials</t>
    </r>
  </si>
  <si>
    <r>
      <rPr>
        <sz val="8"/>
        <color rgb="FF000000"/>
        <rFont val="Arial"/>
        <family val="2"/>
      </rPr>
      <t xml:space="preserve">     Materials</t>
    </r>
  </si>
  <si>
    <r>
      <rPr>
        <sz val="8"/>
        <color rgb="FF000000"/>
        <rFont val="Arial"/>
        <family val="2"/>
      </rPr>
      <t xml:space="preserve">     Capital goods</t>
    </r>
  </si>
  <si>
    <r>
      <rPr>
        <sz val="8"/>
        <color rgb="FF000000"/>
        <rFont val="Arial"/>
        <family val="2"/>
      </rPr>
      <t xml:space="preserve">     Commercial and professional services</t>
    </r>
  </si>
  <si>
    <r>
      <rPr>
        <sz val="8"/>
        <color rgb="FF000000"/>
        <rFont val="Arial"/>
        <family val="2"/>
      </rPr>
      <t xml:space="preserve">     Construction</t>
    </r>
  </si>
  <si>
    <r>
      <rPr>
        <sz val="8"/>
        <color rgb="FF000000"/>
        <rFont val="Arial"/>
        <family val="2"/>
      </rPr>
      <t xml:space="preserve">     Wholesale trade</t>
    </r>
  </si>
  <si>
    <r>
      <rPr>
        <sz val="8"/>
        <color rgb="FF000000"/>
        <rFont val="Arial"/>
        <family val="2"/>
      </rPr>
      <t xml:space="preserve">     Land transportation</t>
    </r>
  </si>
  <si>
    <r>
      <rPr>
        <sz val="8"/>
        <color rgb="FF000000"/>
        <rFont val="Arial"/>
        <family val="2"/>
      </rPr>
      <t xml:space="preserve">     IT services</t>
    </r>
  </si>
  <si>
    <r>
      <rPr>
        <sz val="8"/>
        <color rgb="FF000000"/>
        <rFont val="Arial"/>
        <family val="2"/>
      </rPr>
      <t>Maritime</t>
    </r>
  </si>
  <si>
    <r>
      <rPr>
        <sz val="8"/>
        <color rgb="FF000000"/>
        <rFont val="Arial"/>
        <family val="2"/>
      </rPr>
      <t xml:space="preserve">     Ship building</t>
    </r>
  </si>
  <si>
    <r>
      <rPr>
        <sz val="8"/>
        <color rgb="FF000000"/>
        <rFont val="Arial"/>
        <family val="2"/>
      </rPr>
      <t xml:space="preserve">     Shipping</t>
    </r>
  </si>
  <si>
    <r>
      <rPr>
        <sz val="8"/>
        <color rgb="FF000000"/>
        <rFont val="Arial"/>
        <family val="2"/>
      </rPr>
      <t xml:space="preserve">     Maritime services</t>
    </r>
  </si>
  <si>
    <r>
      <rPr>
        <sz val="8"/>
        <color rgb="FF000000"/>
        <rFont val="Arial"/>
        <family val="2"/>
      </rPr>
      <t>Utilities and public service</t>
    </r>
  </si>
  <si>
    <r>
      <rPr>
        <sz val="8"/>
        <color rgb="FF000000"/>
        <rFont val="Arial"/>
        <family val="2"/>
      </rPr>
      <t xml:space="preserve">     Utilities distribution</t>
    </r>
  </si>
  <si>
    <r>
      <rPr>
        <sz val="8"/>
        <color rgb="FF000000"/>
        <rFont val="Arial"/>
        <family val="2"/>
      </rPr>
      <t xml:space="preserve">     Power production</t>
    </r>
  </si>
  <si>
    <r>
      <rPr>
        <sz val="8"/>
        <color rgb="FF000000"/>
        <rFont val="Arial"/>
        <family val="2"/>
      </rPr>
      <t xml:space="preserve">     Public services</t>
    </r>
  </si>
  <si>
    <r>
      <rPr>
        <sz val="8"/>
        <color rgb="FF000000"/>
        <rFont val="Arial"/>
        <family val="2"/>
      </rPr>
      <t>Real estate</t>
    </r>
  </si>
  <si>
    <r>
      <rPr>
        <sz val="8"/>
        <color rgb="FF000000"/>
        <rFont val="Arial"/>
        <family val="2"/>
      </rPr>
      <t>Other industries and reimbursement rights</t>
    </r>
  </si>
  <si>
    <r>
      <rPr>
        <b/>
        <sz val="8"/>
        <color rgb="FF000000"/>
        <rFont val="Arial"/>
        <family val="2"/>
      </rPr>
      <t>Total Corporate</t>
    </r>
  </si>
  <si>
    <r>
      <rPr>
        <sz val="8"/>
        <color rgb="FF000000"/>
        <rFont val="Arial"/>
        <family val="2"/>
      </rPr>
      <t xml:space="preserve">   Housing loans</t>
    </r>
  </si>
  <si>
    <r>
      <rPr>
        <sz val="8"/>
        <color rgb="FF000000"/>
        <rFont val="Arial"/>
        <family val="2"/>
      </rPr>
      <t xml:space="preserve">   Collateralised lending</t>
    </r>
  </si>
  <si>
    <r>
      <rPr>
        <sz val="8"/>
        <color rgb="FF000000"/>
        <rFont val="Arial"/>
        <family val="2"/>
      </rPr>
      <t xml:space="preserve">   Non-collateralised lending</t>
    </r>
  </si>
  <si>
    <r>
      <rPr>
        <b/>
        <sz val="8"/>
        <color rgb="FF000000"/>
        <rFont val="Arial"/>
        <family val="2"/>
      </rPr>
      <t>Household</t>
    </r>
  </si>
  <si>
    <r>
      <rPr>
        <b/>
        <sz val="8"/>
        <color rgb="FF000000"/>
        <rFont val="Arial"/>
        <family val="2"/>
      </rPr>
      <t>Public sector</t>
    </r>
  </si>
  <si>
    <r>
      <rPr>
        <b/>
        <sz val="8"/>
        <color rgb="FF000000"/>
        <rFont val="Arial"/>
        <family val="2"/>
      </rPr>
      <t>Lending to the public</t>
    </r>
  </si>
  <si>
    <r>
      <rPr>
        <b/>
        <sz val="8"/>
        <color rgb="FF000000"/>
        <rFont val="Arial"/>
        <family val="2"/>
      </rPr>
      <t>Lending to central banks and credit institutions</t>
    </r>
  </si>
  <si>
    <r>
      <rPr>
        <sz val="7"/>
        <color rgb="FF000000"/>
        <rFont val="Arial"/>
        <family val="2"/>
      </rPr>
      <t>Gross</t>
    </r>
  </si>
  <si>
    <r>
      <rPr>
        <sz val="7"/>
        <color rgb="FF000000"/>
        <rFont val="Arial"/>
        <family val="2"/>
      </rPr>
      <t>Allowances</t>
    </r>
  </si>
  <si>
    <r>
      <rPr>
        <sz val="7"/>
        <color rgb="FF000000"/>
        <rFont val="Arial"/>
        <family val="2"/>
      </rPr>
      <t>Stage 1</t>
    </r>
  </si>
  <si>
    <r>
      <rPr>
        <sz val="7"/>
        <color rgb="FF000000"/>
        <rFont val="Arial"/>
        <family val="2"/>
      </rPr>
      <t>Stage 2</t>
    </r>
  </si>
  <si>
    <r>
      <rPr>
        <sz val="7"/>
        <color rgb="FF000000"/>
        <rFont val="Arial"/>
        <family val="2"/>
      </rPr>
      <t>Stage 3</t>
    </r>
  </si>
  <si>
    <r>
      <rPr>
        <sz val="7"/>
        <color rgb="FF000000"/>
        <rFont val="Arial"/>
        <family val="2"/>
      </rPr>
      <t>Loans carrying amount</t>
    </r>
  </si>
  <si>
    <r>
      <t>Net loan losses</t>
    </r>
    <r>
      <rPr>
        <vertAlign val="superscript"/>
        <sz val="7"/>
        <color rgb="FF000000"/>
        <rFont val="Arial"/>
        <family val="2"/>
      </rPr>
      <t>1</t>
    </r>
  </si>
  <si>
    <t>Government of Japan Pension Fund</t>
  </si>
  <si>
    <r>
      <t>Loan loss ratio including loans held at fair value, excl. items affecting comparability</t>
    </r>
    <r>
      <rPr>
        <vertAlign val="superscript"/>
        <sz val="8"/>
        <rFont val="Arial"/>
        <family val="2"/>
      </rPr>
      <t>3</t>
    </r>
  </si>
  <si>
    <t>* Including securities lending from Q1 2018 and onwards</t>
  </si>
  <si>
    <r>
      <t>Corporate - Business Banking</t>
    </r>
    <r>
      <rPr>
        <b/>
        <sz val="7"/>
        <rFont val="Arial"/>
        <family val="2"/>
      </rPr>
      <t xml:space="preserve"> and </t>
    </r>
    <r>
      <rPr>
        <b/>
        <sz val="8"/>
        <rFont val="Arial"/>
        <family val="2"/>
      </rPr>
      <t>Personal Banking</t>
    </r>
  </si>
  <si>
    <t>Public finances, 2021 Estimate</t>
  </si>
  <si>
    <t>Mortgage lending</t>
  </si>
  <si>
    <t>Consumer lending</t>
  </si>
  <si>
    <t>Exposures measured at amortised cost and fair value through OCI, before allowances</t>
  </si>
  <si>
    <t>Movements of allowance accounts for loans measured at amortised cost</t>
  </si>
  <si>
    <r>
      <t>Key ratios</t>
    </r>
    <r>
      <rPr>
        <b/>
        <vertAlign val="superscript"/>
        <sz val="8"/>
        <color theme="4" tint="-0.249977111117893"/>
        <rFont val="Arial"/>
        <family val="2"/>
      </rPr>
      <t>1</t>
    </r>
  </si>
  <si>
    <t>Change in house prices, %</t>
  </si>
  <si>
    <t>Allowances in relation to loans in stage 1 and 2 , basis points</t>
  </si>
  <si>
    <t>Summary of items included in own funds including profit (Banking Group)</t>
  </si>
  <si>
    <t>Currency distribution, market value in EUR bn</t>
  </si>
  <si>
    <t>From March 2020 to October 2020 Nordea supported customers affected by the COVID-19 crisis by offering instalment-free periods. At the end of the second quarter of 2021 the carrying amount of loans on which Nordea had granted COVID-19-related instalment-free periods was EUR 17.2bn, of which 90.8% was classified as stage 1, 8.0% as stage 2 and 1.2% as stage 3 (EUR 18.6bn, of which 91.2% was classified as stage 1, 7.7% as stage 2 and 1.1% as stage 3 at the end of December 2020). Loans corresponding to EUR 8.0bn (of the aforementioned EUR 17.2bn) were still subject to instalment-free periods at the end of the quarter. The majority of the loans which still have COVID-19 instalment-free periods relate to the Swedish mortgage portfolio (due to regulatory requirements, the instalment-free periods on these loans can last until the end of August 2021). The instalment-free periods have thus expired on more than half of the total carrying amount of loans on which they were originally granted, and customers have returned to normal payment schedules.</t>
  </si>
  <si>
    <t>Forward-looking information is used both for assessing significant increases in credit risk and calculating expected credit losses. Nordea uses three macroeconomic scenarios: a baseline scenario, a favourable scenario and an adverse scenario. For the second quarter of 2021, the scenarios were weighted into the final expected credit losses (ECL) as follows: baseline 60%, adverse 20% and favourable 20% (baseline 50%, adverse 45% and favourable 5% at the end of both December 2020 and March 2021). The change in weighting reflects reduced uncertainty regarding the impact of the pandemic, reduced downside risks following progress in COVID-19 vaccination programmes, and the ongoing easing of restrictions in society and the economy.</t>
  </si>
  <si>
    <t>The macroeconomic scenarios reflect Nordea’s view of how the COVID-19 virus and lockdowns will potentially impact the economic outlook. The scenarios also reflect the macroeconomic effects of government and central bank support measures. When developing the scenarios, Nordea took into account projections made by Nordic governments and central banks, Nordea Research and the European Central Bank’s macroeconomic forecasts for the euro area.</t>
  </si>
  <si>
    <t>Economic projections from the Nordic central banks and the European Central Bank are used as a basis for the baseline scenario. Activity in the Nordic economies picked up strongly after the sharp fall in the spring of 2020, but higher COVID-19 infection rates and stricter containment measures held back the recovery at the beginning of 2021. In recent months infection rates have declined, the pace of vaccination has accelerated and society has begun to reopen. As a result, economic activity has picked up again, although some service industries remain under pressure. There is still substantial uncertainty surrounding the recovery ahead, but expansionary fiscal and monetary policy, high household savings and pent-up demand provide a sound basis for a sharp further increase in activity when the economies are less constrained by restrictions. Activity is expected to have recovered towards the end of 2021. Following strong housing market activity over the past year, the development of house prices is expected to become more subdued in the future.</t>
  </si>
  <si>
    <t>At the end of the second quarter of 2021 adjustments to model-based allowances/provisions amounted to EUR 605m, including management judgements. The management judgements cover expected credit losses not yet covered by the IFRS 9 model. The cyclical reserve amounted to EUR 455m at the end of the second quarter of 2021 (EUR 455m at the end of the first quarter of 2021) and the reserve covering issues identified in the IFRS 9 model to be later covered in model updates (structural reserve) amounted to EUR 155m (EUR 195m at the end of the first quarter of 2021). The cyclical reserve was supported by additional portfolio modelling and was triggered by the substantial uncertainty in the macroeconomic development, as well as the need to account for future rating downgrades potentially underestimated by the IFRS 9 model through the updated macroeconomic scenarios.</t>
  </si>
  <si>
    <r>
      <rPr>
        <vertAlign val="superscript"/>
        <sz val="6.5"/>
        <color rgb="FF000000"/>
        <rFont val="Arial"/>
        <family val="2"/>
      </rPr>
      <t xml:space="preserve">1 </t>
    </r>
    <r>
      <rPr>
        <sz val="6.5"/>
        <color rgb="FF000000"/>
        <rFont val="Arial"/>
        <family val="2"/>
      </rPr>
      <t>Excluding repurchase and reverse securities lending/borrowing agreements.</t>
    </r>
  </si>
  <si>
    <t>As of 21 July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</si>
</sst>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 _k_r_-;\-* #,##0.00\ _k_r_-;_-* &quot;-&quot;??\ _k_r_-;_-@_-"/>
    <numFmt numFmtId="165" formatCode="0.0%"/>
    <numFmt numFmtId="166" formatCode="#,##0.0"/>
    <numFmt numFmtId="167" formatCode="0.0"/>
    <numFmt numFmtId="168" formatCode="#,##0.000"/>
    <numFmt numFmtId="169" formatCode="#,##0.0000"/>
    <numFmt numFmtId="170" formatCode="_-* #,##0\ _k_r_-;\-* #,##0\ _k_r_-;_-* &quot;-&quot;??\ _k_r_-;_-@_-"/>
    <numFmt numFmtId="171" formatCode="#,##0_ ;\-#,##0\ "/>
    <numFmt numFmtId="172" formatCode="_(* #,##0.00_);_(* \(#,##0.00\);_(* &quot;-&quot;??_);_(@_)"/>
    <numFmt numFmtId="173" formatCode="_-* #,##0.0\ _k_r_-;\-* #,##0.0\ _k_r_-;_-* &quot;-&quot;??\ _k_r_-;_-@_-"/>
    <numFmt numFmtId="174" formatCode="#,##0.0_ ;\-#,##0.0\ "/>
    <numFmt numFmtId="175" formatCode="0.00000"/>
    <numFmt numFmtId="176" formatCode="_-* #,##0_-;\-* #,##0_-;_-* &quot;-&quot;??_-;_-@_-"/>
    <numFmt numFmtId="177" formatCode="_ * #,##0.00_ ;_ * \-#,##0.00_ ;_ * &quot;-&quot;??_ ;_ @_ "/>
    <numFmt numFmtId="178" formatCode="_(* #,##0.0_);_(* \(#,##0.0\);_(* &quot;-&quot;??_);_(@_)"/>
    <numFmt numFmtId="179" formatCode="##,##0;\ \-##,##0;\ ;@"/>
    <numFmt numFmtId="180" formatCode="dd/mm/yyyy;@"/>
    <numFmt numFmtId="181" formatCode="###,000"/>
    <numFmt numFmtId="182" formatCode="_(* #,##0_);_(* \(#,##0\);_(* &quot;-&quot;??_);_(@_)"/>
  </numFmts>
  <fonts count="162">
    <font>
      <sz val="11"/>
      <color theme="1"/>
      <name val="Calibri"/>
      <family val="2"/>
      <scheme val="minor"/>
    </font>
    <font>
      <sz val="8"/>
      <color theme="1"/>
      <name val="Arial"/>
      <family val="2"/>
    </font>
    <font>
      <sz val="8"/>
      <color theme="1"/>
      <name val="Arial"/>
      <family val="2"/>
    </font>
    <font>
      <sz val="11"/>
      <color theme="1"/>
      <name val="Calibri"/>
      <family val="2"/>
      <scheme val="minor"/>
    </font>
    <font>
      <sz val="11"/>
      <color rgb="FFFF0000"/>
      <name val="Calibri"/>
      <family val="2"/>
      <scheme val="minor"/>
    </font>
    <font>
      <sz val="8"/>
      <color theme="1"/>
      <name val="Arial"/>
      <family val="2"/>
    </font>
    <font>
      <sz val="8"/>
      <name val="Arial"/>
      <family val="2"/>
    </font>
    <font>
      <b/>
      <sz val="9"/>
      <color theme="1"/>
      <name val="Arial"/>
      <family val="2"/>
    </font>
    <font>
      <sz val="9"/>
      <color theme="1"/>
      <name val="Arial"/>
      <family val="2"/>
    </font>
    <font>
      <b/>
      <sz val="8"/>
      <name val="Arial"/>
      <family val="2"/>
    </font>
    <font>
      <b/>
      <sz val="9"/>
      <name val="Arial"/>
      <family val="2"/>
    </font>
    <font>
      <sz val="8"/>
      <color rgb="FFFF0000"/>
      <name val="Arial"/>
      <family val="2"/>
    </font>
    <font>
      <sz val="10"/>
      <color theme="1"/>
      <name val="Arial"/>
      <family val="2"/>
    </font>
    <font>
      <b/>
      <sz val="10"/>
      <color theme="4" tint="-0.249977111117893"/>
      <name val="Arial"/>
      <family val="2"/>
    </font>
    <font>
      <b/>
      <sz val="10"/>
      <color theme="1"/>
      <name val="Arial"/>
      <family val="2"/>
    </font>
    <font>
      <b/>
      <sz val="10"/>
      <color theme="3"/>
      <name val="Arial"/>
      <family val="2"/>
    </font>
    <font>
      <b/>
      <sz val="9"/>
      <color theme="4" tint="-0.249977111117893"/>
      <name val="Arial"/>
      <family val="2"/>
    </font>
    <font>
      <sz val="8"/>
      <color theme="0" tint="-0.499984740745262"/>
      <name val="Arial"/>
      <family val="2"/>
    </font>
    <font>
      <b/>
      <sz val="8"/>
      <color theme="1"/>
      <name val="Arial"/>
      <family val="2"/>
    </font>
    <font>
      <b/>
      <sz val="8"/>
      <color theme="1" tint="4.9989318521683403E-2"/>
      <name val="Arial"/>
      <family val="2"/>
    </font>
    <font>
      <b/>
      <sz val="28"/>
      <color theme="1"/>
      <name val="Arial"/>
      <family val="2"/>
    </font>
    <font>
      <sz val="6"/>
      <color theme="1"/>
      <name val="Arial"/>
      <family val="2"/>
    </font>
    <font>
      <sz val="6"/>
      <color rgb="FFFF0000"/>
      <name val="Arial"/>
      <family val="2"/>
    </font>
    <font>
      <sz val="10"/>
      <name val="Arial"/>
      <family val="2"/>
    </font>
    <font>
      <sz val="7"/>
      <color theme="1"/>
      <name val="Arial"/>
      <family val="2"/>
    </font>
    <font>
      <sz val="9"/>
      <name val="Calibri Light"/>
      <family val="2"/>
      <scheme val="major"/>
    </font>
    <font>
      <b/>
      <sz val="7"/>
      <name val="Arial"/>
      <family val="2"/>
    </font>
    <font>
      <sz val="10"/>
      <name val="Times New Roman"/>
      <family val="1"/>
    </font>
    <font>
      <b/>
      <sz val="7"/>
      <color theme="1"/>
      <name val="Arial"/>
      <family val="2"/>
    </font>
    <font>
      <sz val="7"/>
      <name val="Arial"/>
      <family val="2"/>
    </font>
    <font>
      <sz val="8"/>
      <color theme="1" tint="4.9989318521683403E-2"/>
      <name val="Arial"/>
      <family val="2"/>
    </font>
    <font>
      <sz val="7"/>
      <color rgb="FF000000"/>
      <name val="Arial"/>
      <family val="2"/>
    </font>
    <font>
      <vertAlign val="superscript"/>
      <sz val="7"/>
      <color rgb="FF000000"/>
      <name val="Arial"/>
      <family val="2"/>
    </font>
    <font>
      <b/>
      <sz val="8"/>
      <color theme="4" tint="-0.249977111117893"/>
      <name val="Arial"/>
      <family val="2"/>
    </font>
    <font>
      <vertAlign val="superscript"/>
      <sz val="8"/>
      <color theme="1"/>
      <name val="Arial"/>
      <family val="2"/>
    </font>
    <font>
      <vertAlign val="superscript"/>
      <sz val="8"/>
      <name val="Arial"/>
      <family val="2"/>
    </font>
    <font>
      <b/>
      <sz val="10"/>
      <name val="Arial"/>
      <family val="2"/>
    </font>
    <font>
      <sz val="8"/>
      <color theme="0"/>
      <name val="Arial"/>
      <family val="2"/>
    </font>
    <font>
      <sz val="8"/>
      <color theme="3"/>
      <name val="Arial"/>
      <family val="2"/>
    </font>
    <font>
      <b/>
      <sz val="8"/>
      <color theme="0"/>
      <name val="Arial"/>
      <family val="2"/>
    </font>
    <font>
      <sz val="10"/>
      <name val="Times New Roman"/>
      <family val="2"/>
    </font>
    <font>
      <sz val="8"/>
      <color rgb="FF000000"/>
      <name val="Arial"/>
      <family val="2"/>
    </font>
    <font>
      <vertAlign val="superscript"/>
      <sz val="8"/>
      <color rgb="FF000000"/>
      <name val="Arial"/>
      <family val="2"/>
    </font>
    <font>
      <b/>
      <sz val="8"/>
      <color rgb="FF000000"/>
      <name val="Arial"/>
      <family val="2"/>
    </font>
    <font>
      <sz val="9"/>
      <color rgb="FFFF0000"/>
      <name val="Arial"/>
      <family val="2"/>
    </font>
    <font>
      <sz val="9"/>
      <name val="Arial"/>
      <family val="2"/>
    </font>
    <font>
      <sz val="11"/>
      <color theme="1"/>
      <name val="Arial"/>
      <family val="2"/>
    </font>
    <font>
      <vertAlign val="superscript"/>
      <sz val="9"/>
      <name val="Arial"/>
      <family val="2"/>
    </font>
    <font>
      <sz val="8"/>
      <color theme="1"/>
      <name val="Calibri"/>
      <family val="2"/>
      <scheme val="minor"/>
    </font>
    <font>
      <b/>
      <sz val="9"/>
      <color theme="3"/>
      <name val="Arial"/>
      <family val="2"/>
    </font>
    <font>
      <sz val="8"/>
      <color rgb="FF00B050"/>
      <name val="Arial"/>
      <family val="2"/>
    </font>
    <font>
      <sz val="8"/>
      <color rgb="FF191919"/>
      <name val="Arial"/>
      <family val="2"/>
    </font>
    <font>
      <sz val="6"/>
      <color theme="1"/>
      <name val="Calibri"/>
      <family val="2"/>
      <scheme val="minor"/>
    </font>
    <font>
      <b/>
      <sz val="8"/>
      <color rgb="FFFF0000"/>
      <name val="Arial"/>
      <family val="2"/>
    </font>
    <font>
      <i/>
      <sz val="8"/>
      <color theme="1"/>
      <name val="Arial"/>
      <family val="2"/>
    </font>
    <font>
      <i/>
      <sz val="8"/>
      <name val="Arial"/>
      <family val="2"/>
    </font>
    <font>
      <b/>
      <sz val="10"/>
      <color rgb="FFFF0000"/>
      <name val="Arial"/>
      <family val="2"/>
    </font>
    <font>
      <sz val="11"/>
      <name val="Calibri"/>
      <family val="2"/>
      <scheme val="minor"/>
    </font>
    <font>
      <sz val="9"/>
      <color theme="1"/>
      <name val="Calibri"/>
      <family val="2"/>
    </font>
    <font>
      <vertAlign val="superscript"/>
      <sz val="7"/>
      <name val="Arial"/>
      <family val="2"/>
    </font>
    <font>
      <b/>
      <sz val="9"/>
      <color indexed="10"/>
      <name val="Arial"/>
      <family val="2"/>
    </font>
    <font>
      <sz val="9"/>
      <color indexed="10"/>
      <name val="Arial"/>
      <family val="2"/>
    </font>
    <font>
      <b/>
      <sz val="8"/>
      <name val="Calibri"/>
      <family val="2"/>
    </font>
    <font>
      <sz val="7"/>
      <color rgb="FFFF0000"/>
      <name val="Arial"/>
      <family val="2"/>
    </font>
    <font>
      <b/>
      <sz val="7"/>
      <color theme="1" tint="4.9989318521683403E-2"/>
      <name val="Arial"/>
      <family val="2"/>
    </font>
    <font>
      <vertAlign val="superscript"/>
      <sz val="7"/>
      <color theme="1"/>
      <name val="Arial"/>
      <family val="2"/>
    </font>
    <font>
      <b/>
      <sz val="8"/>
      <color theme="1" tint="0.14999847407452621"/>
      <name val="Arial"/>
      <family val="2"/>
    </font>
    <font>
      <sz val="7"/>
      <color theme="1"/>
      <name val="Calibri"/>
      <family val="2"/>
      <scheme val="minor"/>
    </font>
    <font>
      <b/>
      <sz val="20"/>
      <name val="Arial"/>
      <family val="2"/>
    </font>
    <font>
      <b/>
      <sz val="12"/>
      <name val="Arial"/>
      <family val="2"/>
    </font>
    <font>
      <sz val="7"/>
      <color theme="1" tint="4.9989318521683403E-2"/>
      <name val="Arial"/>
      <family val="2"/>
    </font>
    <font>
      <sz val="6"/>
      <color theme="0" tint="-0.499984740745262"/>
      <name val="Arial"/>
      <family val="2"/>
    </font>
    <font>
      <i/>
      <sz val="8"/>
      <color rgb="FF000000"/>
      <name val="Arial"/>
      <family val="2"/>
    </font>
    <font>
      <b/>
      <sz val="10"/>
      <color theme="1" tint="4.9989318521683403E-2"/>
      <name val="Arial"/>
      <family val="2"/>
    </font>
    <font>
      <u/>
      <sz val="10"/>
      <color indexed="18"/>
      <name val="Arial"/>
      <family val="2"/>
    </font>
    <font>
      <b/>
      <vertAlign val="superscript"/>
      <sz val="8"/>
      <name val="Arial"/>
      <family val="2"/>
    </font>
    <font>
      <b/>
      <vertAlign val="superscript"/>
      <sz val="8"/>
      <color theme="1" tint="4.9989318521683403E-2"/>
      <name val="Arial"/>
      <family val="2"/>
    </font>
    <font>
      <sz val="11"/>
      <color theme="1"/>
      <name val="Calibri"/>
      <family val="2"/>
    </font>
    <font>
      <b/>
      <i/>
      <sz val="7"/>
      <color theme="1"/>
      <name val="Arial"/>
      <family val="2"/>
    </font>
    <font>
      <i/>
      <sz val="7"/>
      <color theme="1"/>
      <name val="Arial"/>
      <family val="2"/>
    </font>
    <font>
      <b/>
      <sz val="11"/>
      <color theme="1"/>
      <name val="Arial"/>
      <family val="2"/>
    </font>
    <font>
      <b/>
      <sz val="10"/>
      <color rgb="FF0000A0"/>
      <name val="Arial"/>
      <family val="2"/>
    </font>
    <font>
      <sz val="11"/>
      <color theme="0" tint="-0.14999847407452621"/>
      <name val="Calibri"/>
      <family val="2"/>
      <scheme val="minor"/>
    </font>
    <font>
      <sz val="8"/>
      <name val="Calibri"/>
      <family val="2"/>
      <scheme val="minor"/>
    </font>
    <font>
      <sz val="9"/>
      <color rgb="FF000000"/>
      <name val="Arial"/>
      <family val="2"/>
    </font>
    <font>
      <b/>
      <sz val="11"/>
      <color theme="1"/>
      <name val="Calibri"/>
      <family val="2"/>
      <scheme val="minor"/>
    </font>
    <font>
      <sz val="11"/>
      <color rgb="FF000000"/>
      <name val="Calibri"/>
      <family val="2"/>
      <scheme val="minor"/>
    </font>
    <font>
      <b/>
      <sz val="11"/>
      <color rgb="FF000000"/>
      <name val="Calibri"/>
      <family val="2"/>
      <scheme val="minor"/>
    </font>
    <font>
      <i/>
      <sz val="8"/>
      <color theme="1"/>
      <name val="Calibri"/>
      <family val="2"/>
      <scheme val="minor"/>
    </font>
    <font>
      <sz val="11"/>
      <color theme="0" tint="-0.249977111117893"/>
      <name val="Calibri"/>
      <family val="2"/>
      <scheme val="minor"/>
    </font>
    <font>
      <b/>
      <sz val="10"/>
      <color rgb="FF2F75B5"/>
      <name val="Arial"/>
      <family val="2"/>
    </font>
    <font>
      <sz val="6.5"/>
      <name val="Arial"/>
      <family val="2"/>
    </font>
    <font>
      <vertAlign val="superscript"/>
      <sz val="8"/>
      <color theme="0" tint="-0.499984740745262"/>
      <name val="Arial"/>
      <family val="2"/>
    </font>
    <font>
      <vertAlign val="superscript"/>
      <sz val="8"/>
      <color rgb="FFFF0000"/>
      <name val="Arial"/>
      <family val="2"/>
    </font>
    <font>
      <sz val="8"/>
      <color theme="0" tint="-0.14999847407452621"/>
      <name val="Arial"/>
      <family val="2"/>
    </font>
    <font>
      <u/>
      <sz val="8"/>
      <name val="Arial"/>
      <family val="2"/>
    </font>
    <font>
      <b/>
      <sz val="7"/>
      <color rgb="FF2F75B5"/>
      <name val="Arial"/>
      <family val="2"/>
    </font>
    <font>
      <b/>
      <sz val="10"/>
      <name val="Calibri"/>
      <family val="2"/>
      <scheme val="minor"/>
    </font>
    <font>
      <sz val="6.5"/>
      <color rgb="FF000000"/>
      <name val="Arial"/>
      <family val="2"/>
    </font>
    <font>
      <sz val="11"/>
      <name val="Arial"/>
      <family val="2"/>
    </font>
    <font>
      <vertAlign val="superscript"/>
      <sz val="6.5"/>
      <color rgb="FF000000"/>
      <name val="Arial"/>
      <family val="2"/>
    </font>
    <font>
      <sz val="48"/>
      <color rgb="FFFF0000"/>
      <name val="Calibri"/>
      <family val="2"/>
      <scheme val="minor"/>
    </font>
    <font>
      <vertAlign val="superscript"/>
      <sz val="6.5"/>
      <name val="Arial"/>
      <family val="2"/>
    </font>
    <font>
      <b/>
      <sz val="7"/>
      <color rgb="FF000000"/>
      <name val="Arial"/>
      <family val="2"/>
    </font>
    <font>
      <i/>
      <sz val="7"/>
      <name val="Arial"/>
      <family val="2"/>
    </font>
    <font>
      <i/>
      <sz val="7"/>
      <color rgb="FF000000"/>
      <name val="Arial"/>
      <family val="2"/>
    </font>
    <font>
      <sz val="7"/>
      <color rgb="FF191919"/>
      <name val="Arial"/>
      <family val="2"/>
    </font>
    <font>
      <b/>
      <i/>
      <sz val="7"/>
      <color rgb="FF0000A0"/>
      <name val="Arial"/>
      <family val="2"/>
    </font>
    <font>
      <b/>
      <sz val="7"/>
      <color rgb="FF0000A0"/>
      <name val="Arial"/>
      <family val="2"/>
    </font>
    <font>
      <b/>
      <i/>
      <sz val="7"/>
      <name val="Arial"/>
      <family val="2"/>
    </font>
    <font>
      <b/>
      <i/>
      <sz val="7"/>
      <color rgb="FF000000"/>
      <name val="Arial"/>
      <family val="2"/>
    </font>
    <font>
      <b/>
      <sz val="24"/>
      <color rgb="FF0000A0"/>
      <name val="Arial"/>
      <family val="2"/>
    </font>
    <font>
      <b/>
      <sz val="12"/>
      <color rgb="FF2F75B5"/>
      <name val="Arial"/>
      <family val="2"/>
    </font>
    <font>
      <sz val="8"/>
      <color theme="0" tint="-0.249977111117893"/>
      <name val="Arial"/>
      <family val="2"/>
    </font>
    <font>
      <b/>
      <sz val="6"/>
      <name val="Arial"/>
      <family val="2"/>
    </font>
    <font>
      <sz val="6"/>
      <name val="Arial"/>
      <family val="2"/>
    </font>
    <font>
      <sz val="7"/>
      <name val="Nordea Sans Large"/>
      <family val="3"/>
    </font>
    <font>
      <vertAlign val="superscript"/>
      <sz val="11"/>
      <color theme="1"/>
      <name val="Calibri"/>
      <family val="2"/>
      <scheme val="minor"/>
    </font>
    <font>
      <u/>
      <sz val="11"/>
      <color theme="1"/>
      <name val="Calibri"/>
      <family val="2"/>
      <scheme val="minor"/>
    </font>
    <font>
      <sz val="72"/>
      <color rgb="FFFF0000"/>
      <name val="Calibri"/>
      <family val="2"/>
      <scheme val="minor"/>
    </font>
    <font>
      <sz val="8"/>
      <color rgb="FF1F497D"/>
      <name val="Verdana"/>
      <family val="2"/>
    </font>
    <font>
      <b/>
      <sz val="7"/>
      <color rgb="FFFF0000"/>
      <name val="Arial"/>
      <family val="2"/>
    </font>
    <font>
      <sz val="24"/>
      <color rgb="FFFF0000"/>
      <name val="Calibri"/>
      <family val="2"/>
      <scheme val="minor"/>
    </font>
    <font>
      <sz val="16"/>
      <color rgb="FFFF0000"/>
      <name val="Calibri"/>
      <family val="2"/>
      <scheme val="minor"/>
    </font>
    <font>
      <sz val="9"/>
      <color rgb="FFFF0000"/>
      <name val="Calibri"/>
      <family val="2"/>
      <scheme val="minor"/>
    </font>
    <font>
      <sz val="8"/>
      <color rgb="FFFF0000"/>
      <name val="Calibri"/>
      <family val="2"/>
      <scheme val="minor"/>
    </font>
    <font>
      <sz val="7.5"/>
      <color theme="1"/>
      <name val="Arial"/>
      <family val="2"/>
    </font>
    <font>
      <b/>
      <sz val="10"/>
      <color theme="1"/>
      <name val="Calibri"/>
      <family val="2"/>
      <scheme val="minor"/>
    </font>
    <font>
      <b/>
      <sz val="11"/>
      <color rgb="FFFF0000"/>
      <name val="Calibri"/>
      <family val="2"/>
      <scheme val="minor"/>
    </font>
    <font>
      <u/>
      <sz val="8"/>
      <color rgb="FFFF0000"/>
      <name val="Arial"/>
      <family val="2"/>
    </font>
    <font>
      <sz val="9"/>
      <color theme="0" tint="-0.249977111117893"/>
      <name val="Arial"/>
      <family val="2"/>
    </font>
    <font>
      <b/>
      <sz val="8"/>
      <color theme="0" tint="-0.499984740745262"/>
      <name val="Arial"/>
      <family val="2"/>
    </font>
    <font>
      <sz val="11"/>
      <color rgb="FFFF0000"/>
      <name val="Arial"/>
      <family val="2"/>
    </font>
    <font>
      <sz val="9"/>
      <color theme="0" tint="-0.249977111117893"/>
      <name val="Calibri"/>
      <family val="2"/>
      <scheme val="minor"/>
    </font>
    <font>
      <b/>
      <sz val="8"/>
      <color theme="0" tint="-0.14999847407452621"/>
      <name val="Arial"/>
      <family val="2"/>
    </font>
    <font>
      <b/>
      <sz val="9"/>
      <color theme="0" tint="-0.249977111117893"/>
      <name val="Arial"/>
      <family val="2"/>
    </font>
    <font>
      <b/>
      <i/>
      <sz val="16"/>
      <color theme="3"/>
      <name val="Arial"/>
      <family val="2"/>
    </font>
    <font>
      <b/>
      <vertAlign val="superscript"/>
      <sz val="7"/>
      <color rgb="FF000000"/>
      <name val="Arial"/>
      <family val="2"/>
    </font>
    <font>
      <sz val="6.5"/>
      <color theme="1"/>
      <name val="Arial"/>
      <family val="2"/>
    </font>
    <font>
      <b/>
      <vertAlign val="superscript"/>
      <sz val="10"/>
      <color rgb="FF2F75B5"/>
      <name val="Arial"/>
      <family val="2"/>
    </font>
    <font>
      <b/>
      <vertAlign val="superscript"/>
      <sz val="8"/>
      <color theme="4" tint="-0.249977111117893"/>
      <name val="Arial"/>
      <family val="2"/>
    </font>
    <font>
      <sz val="11"/>
      <color theme="4" tint="-0.249977111117893"/>
      <name val="Calibri"/>
      <family val="2"/>
      <scheme val="minor"/>
    </font>
    <font>
      <b/>
      <sz val="7"/>
      <color theme="4" tint="-0.249977111117893"/>
      <name val="Arial"/>
      <family val="2"/>
    </font>
    <font>
      <sz val="10"/>
      <color theme="4" tint="-0.249977111117893"/>
      <name val="Arial"/>
      <family val="2"/>
    </font>
    <font>
      <sz val="6"/>
      <name val="Arial"/>
      <family val="1"/>
    </font>
    <font>
      <sz val="6"/>
      <color rgb="FF000000"/>
      <name val="Arial"/>
      <family val="2"/>
    </font>
    <font>
      <b/>
      <sz val="6"/>
      <color rgb="FF000000"/>
      <name val="Arial"/>
      <family val="2"/>
    </font>
    <font>
      <vertAlign val="superscript"/>
      <sz val="6"/>
      <color rgb="FF000000"/>
      <name val="Arial"/>
      <family val="2"/>
    </font>
    <font>
      <sz val="10"/>
      <color theme="4" tint="-0.249977111117893"/>
      <name val="Calibri"/>
      <family val="2"/>
      <scheme val="minor"/>
    </font>
    <font>
      <b/>
      <sz val="10"/>
      <color rgb="FF4472C4"/>
      <name val="Arial"/>
      <family val="2"/>
    </font>
    <font>
      <sz val="8"/>
      <color theme="4" tint="-0.249977111117893"/>
      <name val="Arial"/>
      <family val="2"/>
    </font>
    <font>
      <b/>
      <sz val="8"/>
      <color rgb="FF0000A0"/>
      <name val="Arial"/>
      <family val="2"/>
    </font>
    <font>
      <b/>
      <sz val="9"/>
      <color theme="4"/>
      <name val="Arial"/>
      <family val="2"/>
    </font>
    <font>
      <sz val="10"/>
      <color rgb="FF000000"/>
      <name val="Arial"/>
      <family val="2"/>
    </font>
    <font>
      <b/>
      <sz val="10"/>
      <color rgb="FF000000"/>
      <name val="Arial"/>
      <family val="2"/>
    </font>
    <font>
      <sz val="7"/>
      <color theme="4" tint="-0.249977111117893"/>
      <name val="Arial"/>
      <family val="2"/>
    </font>
    <font>
      <sz val="8"/>
      <name val="Nordea Sans Large"/>
      <family val="3"/>
    </font>
    <font>
      <sz val="11"/>
      <color theme="0" tint="-0.499984740745262"/>
      <name val="Arial"/>
      <family val="2"/>
    </font>
    <font>
      <sz val="11"/>
      <color theme="0" tint="-0.249977111117893"/>
      <name val="Arial"/>
      <family val="2"/>
    </font>
    <font>
      <sz val="11"/>
      <color theme="0" tint="-0.499984740745262"/>
      <name val="Calibri"/>
      <family val="2"/>
      <scheme val="minor"/>
    </font>
    <font>
      <b/>
      <sz val="7"/>
      <color theme="0" tint="-0.499984740745262"/>
      <name val="Arial"/>
      <family val="2"/>
    </font>
    <font>
      <sz val="8"/>
      <name val="Arial"/>
      <family val="1"/>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2"/>
        <bgColor indexed="64"/>
      </patternFill>
    </fill>
    <fill>
      <patternFill patternType="solid">
        <fgColor rgb="FFF2F2F2"/>
        <bgColor indexed="64"/>
      </patternFill>
    </fill>
    <fill>
      <patternFill patternType="solid">
        <fgColor rgb="FFFFFFFF"/>
        <bgColor rgb="FF000000"/>
      </patternFill>
    </fill>
    <fill>
      <patternFill patternType="solid">
        <fgColor rgb="FFFFFFFF"/>
        <bgColor indexed="64"/>
      </patternFill>
    </fill>
    <fill>
      <patternFill patternType="solid">
        <fgColor rgb="FF92D050"/>
        <bgColor indexed="64"/>
      </patternFill>
    </fill>
    <fill>
      <patternFill patternType="solid">
        <fgColor theme="0" tint="-4.8158207953123568E-2"/>
        <bgColor indexed="64"/>
      </patternFill>
    </fill>
    <fill>
      <patternFill patternType="solid">
        <fgColor theme="0" tint="-4.8249763481551564E-2"/>
        <bgColor indexed="64"/>
      </patternFill>
    </fill>
    <fill>
      <patternFill patternType="solid">
        <fgColor theme="0" tint="-4.858546708578753E-2"/>
        <bgColor indexed="64"/>
      </patternFill>
    </fill>
    <fill>
      <patternFill patternType="solid">
        <fgColor theme="0" tint="-4.9806207464827418E-2"/>
        <bgColor indexed="64"/>
      </patternFill>
    </fill>
  </fills>
  <borders count="153">
    <border>
      <left/>
      <right/>
      <top/>
      <bottom/>
      <diagonal/>
    </border>
    <border>
      <left/>
      <right/>
      <top style="medium">
        <color theme="0" tint="-0.499984740745262"/>
      </top>
      <bottom/>
      <diagonal/>
    </border>
    <border>
      <left/>
      <right/>
      <top style="medium">
        <color theme="1" tint="0.499984740745262"/>
      </top>
      <bottom/>
      <diagonal/>
    </border>
    <border>
      <left/>
      <right/>
      <top/>
      <bottom style="medium">
        <color theme="0" tint="-0.499984740745262"/>
      </bottom>
      <diagonal/>
    </border>
    <border>
      <left/>
      <right/>
      <top/>
      <bottom style="medium">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
      <left style="thin">
        <color auto="1"/>
      </left>
      <right/>
      <top style="thin">
        <color auto="1"/>
      </top>
      <bottom/>
      <diagonal/>
    </border>
    <border>
      <left/>
      <right/>
      <top style="medium">
        <color theme="0" tint="-0.499984740745262"/>
      </top>
      <bottom style="medium">
        <color theme="0" tint="-0.499984740745262"/>
      </bottom>
      <diagonal/>
    </border>
    <border>
      <left style="medium">
        <color rgb="FFFFFFFF"/>
      </left>
      <right style="medium">
        <color rgb="FFFFFFFF"/>
      </right>
      <top style="medium">
        <color rgb="FFFFFFFF"/>
      </top>
      <bottom style="medium">
        <color theme="1" tint="0.499984740745262"/>
      </bottom>
      <diagonal/>
    </border>
    <border>
      <left style="medium">
        <color rgb="FFFFFFFF"/>
      </left>
      <right/>
      <top style="medium">
        <color rgb="FFFFFFFF"/>
      </top>
      <bottom style="medium">
        <color theme="1" tint="0.499984740745262"/>
      </bottom>
      <diagonal/>
    </border>
    <border>
      <left/>
      <right style="medium">
        <color rgb="FFFFFFFF"/>
      </right>
      <top style="medium">
        <color rgb="FFFFFFFF"/>
      </top>
      <bottom style="medium">
        <color theme="1" tint="0.499984740745262"/>
      </bottom>
      <diagonal/>
    </border>
    <border>
      <left/>
      <right/>
      <top/>
      <bottom style="medium">
        <color indexed="64"/>
      </bottom>
      <diagonal/>
    </border>
    <border>
      <left/>
      <right/>
      <top style="medium">
        <color theme="0" tint="-0.499984740745262"/>
      </top>
      <bottom style="thin">
        <color auto="1"/>
      </bottom>
      <diagonal/>
    </border>
    <border>
      <left style="medium">
        <color rgb="FFFFFFFF"/>
      </left>
      <right/>
      <top/>
      <bottom style="medium">
        <color theme="0" tint="-0.499984740745262"/>
      </bottom>
      <diagonal/>
    </border>
    <border>
      <left/>
      <right/>
      <top style="thin">
        <color auto="1"/>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rgb="FF808080"/>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medium">
        <color rgb="FF808080"/>
      </top>
      <bottom/>
      <diagonal/>
    </border>
    <border>
      <left/>
      <right/>
      <top style="medium">
        <color rgb="FF808080"/>
      </top>
      <bottom style="medium">
        <color rgb="FF808080"/>
      </bottom>
      <diagonal/>
    </border>
    <border>
      <left/>
      <right style="medium">
        <color rgb="FF808080"/>
      </right>
      <top/>
      <bottom/>
      <diagonal/>
    </border>
    <border>
      <left/>
      <right style="medium">
        <color rgb="FF808080"/>
      </right>
      <top style="medium">
        <color rgb="FF808080"/>
      </top>
      <bottom/>
      <diagonal/>
    </border>
    <border>
      <left style="medium">
        <color rgb="FF808080"/>
      </left>
      <right/>
      <top style="medium">
        <color rgb="FF808080"/>
      </top>
      <bottom/>
      <diagonal/>
    </border>
    <border>
      <left/>
      <right style="medium">
        <color rgb="FF808080"/>
      </right>
      <top/>
      <bottom style="medium">
        <color rgb="FF808080"/>
      </bottom>
      <diagonal/>
    </border>
    <border>
      <left/>
      <right/>
      <top style="medium">
        <color rgb="FF7F7F7F"/>
      </top>
      <bottom/>
      <diagonal/>
    </border>
    <border>
      <left style="medium">
        <color rgb="FFFFFFFF"/>
      </left>
      <right style="medium">
        <color rgb="FFFFFFFF"/>
      </right>
      <top/>
      <bottom style="medium">
        <color rgb="FF7F7F7F"/>
      </bottom>
      <diagonal/>
    </border>
    <border>
      <left/>
      <right/>
      <top/>
      <bottom style="medium">
        <color rgb="FFFFFFFF"/>
      </bottom>
      <diagonal/>
    </border>
    <border>
      <left style="medium">
        <color rgb="FF808080"/>
      </left>
      <right/>
      <top/>
      <bottom style="medium">
        <color rgb="FF808080"/>
      </bottom>
      <diagonal/>
    </border>
    <border>
      <left style="medium">
        <color rgb="FF808080"/>
      </left>
      <right/>
      <top/>
      <bottom/>
      <diagonal/>
    </border>
    <border>
      <left style="medium">
        <color rgb="FFFFFFFF"/>
      </left>
      <right style="medium">
        <color rgb="FFFFFFFF"/>
      </right>
      <top/>
      <bottom style="medium">
        <color theme="1" tint="0.49967955565050204"/>
      </bottom>
      <diagonal/>
    </border>
    <border>
      <left/>
      <right style="medium">
        <color rgb="FFFFFFFF"/>
      </right>
      <top style="medium">
        <color rgb="FFFFFFFF"/>
      </top>
      <bottom style="medium">
        <color theme="1" tint="0.49967955565050204"/>
      </bottom>
      <diagonal/>
    </border>
    <border>
      <left/>
      <right/>
      <top style="medium">
        <color theme="0" tint="-0.499984740745262"/>
      </top>
      <bottom style="medium">
        <color theme="0" tint="-0.3499862666707357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diagonal/>
    </border>
    <border>
      <left style="thin">
        <color auto="1"/>
      </left>
      <right style="thin">
        <color auto="1"/>
      </right>
      <top style="thin">
        <color auto="1"/>
      </top>
      <bottom style="medium">
        <color theme="1" tint="0.499984740745262"/>
      </bottom>
      <diagonal/>
    </border>
    <border>
      <left/>
      <right/>
      <top style="thin">
        <color indexed="64"/>
      </top>
      <bottom style="medium">
        <color theme="0" tint="-0.4999847407452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top/>
      <bottom style="medium">
        <color theme="0" tint="-0.49824518570513016"/>
      </bottom>
      <diagonal/>
    </border>
    <border>
      <left style="medium">
        <color rgb="FFFFFFFF"/>
      </left>
      <right/>
      <top/>
      <bottom/>
      <diagonal/>
    </border>
    <border>
      <left/>
      <right style="medium">
        <color rgb="FFFFFFFF"/>
      </right>
      <top/>
      <bottom style="medium">
        <color theme="1" tint="0.49967955565050204"/>
      </bottom>
      <diagonal/>
    </border>
    <border>
      <left style="medium">
        <color rgb="FFFFFFFF"/>
      </left>
      <right/>
      <top/>
      <bottom style="medium">
        <color theme="1" tint="0.49967955565050204"/>
      </bottom>
      <diagonal/>
    </border>
    <border>
      <left style="medium">
        <color rgb="FFFFFFFF"/>
      </left>
      <right style="medium">
        <color rgb="FFFFFFFF"/>
      </right>
      <top style="medium">
        <color rgb="FFFFFFFF"/>
      </top>
      <bottom style="medium">
        <color theme="1" tint="0.49967955565050204"/>
      </bottom>
      <diagonal/>
    </border>
    <border>
      <left style="medium">
        <color rgb="FFFFFFFF"/>
      </left>
      <right style="medium">
        <color rgb="FFFFFFFF"/>
      </right>
      <top style="medium">
        <color rgb="FF7F7F7F"/>
      </top>
      <bottom style="medium">
        <color rgb="FF7F7F7F"/>
      </bottom>
      <diagonal/>
    </border>
    <border>
      <left style="medium">
        <color rgb="FFFFFFFF"/>
      </left>
      <right/>
      <top style="medium">
        <color rgb="FFFFFFFF"/>
      </top>
      <bottom style="medium">
        <color theme="1" tint="0.49967955565050204"/>
      </bottom>
      <diagonal/>
    </border>
    <border>
      <left style="medium">
        <color rgb="FFFFFFFF"/>
      </left>
      <right style="medium">
        <color rgb="FFFFFFFF"/>
      </right>
      <top style="medium">
        <color rgb="FFFFFFFF"/>
      </top>
      <bottom style="medium">
        <color rgb="FF7F7F7F"/>
      </bottom>
      <diagonal/>
    </border>
    <border>
      <left/>
      <right style="medium">
        <color rgb="FFFFFFFF"/>
      </right>
      <top style="medium">
        <color rgb="FFFFFFFF"/>
      </top>
      <bottom style="medium">
        <color rgb="FF7F7F7F"/>
      </bottom>
      <diagonal/>
    </border>
    <border>
      <left/>
      <right/>
      <top style="medium">
        <color rgb="FFFFFFFF"/>
      </top>
      <bottom style="medium">
        <color theme="1" tint="0.49967955565050204"/>
      </bottom>
      <diagonal/>
    </border>
    <border>
      <left/>
      <right style="medium">
        <color theme="0" tint="-0.49815363017670217"/>
      </right>
      <top/>
      <bottom style="medium">
        <color theme="0" tint="-0.49815363017670217"/>
      </bottom>
      <diagonal/>
    </border>
    <border>
      <left style="medium">
        <color theme="0" tint="-0.49815363017670217"/>
      </left>
      <right/>
      <top/>
      <bottom style="medium">
        <color theme="0" tint="-0.49815363017670217"/>
      </bottom>
      <diagonal/>
    </border>
    <border>
      <left/>
      <right style="medium">
        <color theme="0" tint="-0.49815363017670217"/>
      </right>
      <top/>
      <bottom/>
      <diagonal/>
    </border>
    <border>
      <left style="medium">
        <color theme="0" tint="-0.49815363017670217"/>
      </left>
      <right/>
      <top/>
      <bottom/>
      <diagonal/>
    </border>
    <border>
      <left/>
      <right/>
      <top/>
      <bottom style="medium">
        <color theme="0" tint="-0.49815363017670217"/>
      </bottom>
      <diagonal/>
    </border>
    <border>
      <left/>
      <right style="medium">
        <color theme="0" tint="-0.49815363017670217"/>
      </right>
      <top style="medium">
        <color theme="0" tint="-0.49815363017670217"/>
      </top>
      <bottom/>
      <diagonal/>
    </border>
    <border>
      <left style="medium">
        <color theme="0" tint="-0.49815363017670217"/>
      </left>
      <right/>
      <top style="medium">
        <color theme="0" tint="-0.49815363017670217"/>
      </top>
      <bottom/>
      <diagonal/>
    </border>
    <border>
      <left/>
      <right/>
      <top style="medium">
        <color theme="0" tint="-0.49909970397045811"/>
      </top>
      <bottom/>
      <diagonal/>
    </border>
    <border>
      <left style="medium">
        <color theme="0" tint="-0.49766533402508623"/>
      </left>
      <right/>
      <top/>
      <bottom style="medium">
        <color theme="0" tint="-0.49909970397045811"/>
      </bottom>
      <diagonal/>
    </border>
    <border>
      <left/>
      <right style="medium">
        <color theme="0" tint="-0.49766533402508623"/>
      </right>
      <top/>
      <bottom/>
      <diagonal/>
    </border>
    <border>
      <left style="medium">
        <color theme="0" tint="-0.49766533402508623"/>
      </left>
      <right/>
      <top/>
      <bottom/>
      <diagonal/>
    </border>
    <border>
      <left/>
      <right/>
      <top/>
      <bottom style="medium">
        <color theme="0" tint="-0.49906918546098211"/>
      </bottom>
      <diagonal/>
    </border>
    <border>
      <left/>
      <right/>
      <top/>
      <bottom style="medium">
        <color theme="0" tint="-0.49766533402508623"/>
      </bottom>
      <diagonal/>
    </border>
    <border>
      <left/>
      <right style="medium">
        <color theme="0" tint="-0.49766533402508623"/>
      </right>
      <top/>
      <bottom style="medium">
        <color theme="0" tint="-0.49909970397045811"/>
      </bottom>
      <diagonal/>
    </border>
    <border>
      <left/>
      <right/>
      <top style="medium">
        <color theme="0" tint="-0.49906918546098211"/>
      </top>
      <bottom/>
      <diagonal/>
    </border>
    <border>
      <left/>
      <right style="medium">
        <color theme="0" tint="-0.49766533402508623"/>
      </right>
      <top/>
      <bottom style="medium">
        <color theme="0" tint="-0.49906918546098211"/>
      </bottom>
      <diagonal/>
    </border>
    <border>
      <left style="medium">
        <color theme="0" tint="-0.49766533402508623"/>
      </left>
      <right/>
      <top/>
      <bottom style="medium">
        <color theme="0" tint="-0.49906918546098211"/>
      </bottom>
      <diagonal/>
    </border>
    <border>
      <left/>
      <right style="medium">
        <color theme="0" tint="-0.49766533402508623"/>
      </right>
      <top/>
      <bottom style="medium">
        <color theme="0" tint="-0.49766533402508623"/>
      </bottom>
      <diagonal/>
    </border>
    <border>
      <left style="medium">
        <color theme="0" tint="-0.49766533402508623"/>
      </left>
      <right/>
      <top/>
      <bottom style="medium">
        <color theme="0" tint="-0.49766533402508623"/>
      </bottom>
      <diagonal/>
    </border>
    <border>
      <left/>
      <right style="medium">
        <color theme="0" tint="-0.49766533402508623"/>
      </right>
      <top style="medium">
        <color theme="0" tint="-0.49766533402508623"/>
      </top>
      <bottom/>
      <diagonal/>
    </border>
    <border>
      <left style="medium">
        <color theme="0" tint="-0.49766533402508623"/>
      </left>
      <right/>
      <top style="medium">
        <color theme="0" tint="-0.49766533402508623"/>
      </top>
      <bottom/>
      <diagonal/>
    </border>
    <border>
      <left/>
      <right style="medium">
        <color theme="0" tint="-0.49812311166722617"/>
      </right>
      <top/>
      <bottom style="medium">
        <color theme="0" tint="-0.49812311166722617"/>
      </bottom>
      <diagonal/>
    </border>
    <border>
      <left style="medium">
        <color theme="0" tint="-0.49812311166722617"/>
      </left>
      <right/>
      <top/>
      <bottom style="medium">
        <color theme="0" tint="-0.49812311166722617"/>
      </bottom>
      <diagonal/>
    </border>
    <border>
      <left/>
      <right style="medium">
        <color theme="0" tint="-0.49812311166722617"/>
      </right>
      <top/>
      <bottom/>
      <diagonal/>
    </border>
    <border>
      <left style="medium">
        <color theme="0" tint="-0.49812311166722617"/>
      </left>
      <right/>
      <top/>
      <bottom/>
      <diagonal/>
    </border>
    <border>
      <left/>
      <right/>
      <top/>
      <bottom style="medium">
        <color theme="0" tint="-0.49812311166722617"/>
      </bottom>
      <diagonal/>
    </border>
    <border>
      <left/>
      <right style="medium">
        <color theme="0" tint="-0.49812311166722617"/>
      </right>
      <top style="medium">
        <color theme="0" tint="-0.49812311166722617"/>
      </top>
      <bottom/>
      <diagonal/>
    </border>
    <border>
      <left style="medium">
        <color theme="0" tint="-0.49812311166722617"/>
      </left>
      <right/>
      <top style="medium">
        <color theme="0" tint="-0.49812311166722617"/>
      </top>
      <bottom/>
      <diagonal/>
    </border>
    <border>
      <left/>
      <right style="medium">
        <color theme="0" tint="-0.49769585253456222"/>
      </right>
      <top/>
      <bottom style="medium">
        <color theme="0" tint="-0.49769585253456222"/>
      </bottom>
      <diagonal/>
    </border>
    <border>
      <left style="medium">
        <color theme="0" tint="-0.49769585253456222"/>
      </left>
      <right/>
      <top/>
      <bottom style="medium">
        <color theme="0" tint="-0.49769585253456222"/>
      </bottom>
      <diagonal/>
    </border>
    <border>
      <left/>
      <right style="medium">
        <color theme="0" tint="-0.49769585253456222"/>
      </right>
      <top/>
      <bottom/>
      <diagonal/>
    </border>
    <border>
      <left style="medium">
        <color theme="0" tint="-0.49769585253456222"/>
      </left>
      <right/>
      <top/>
      <bottom/>
      <diagonal/>
    </border>
    <border>
      <left/>
      <right/>
      <top/>
      <bottom style="medium">
        <color theme="0" tint="-0.49769585253456222"/>
      </bottom>
      <diagonal/>
    </border>
    <border>
      <left/>
      <right style="medium">
        <color theme="0" tint="-0.49769585253456222"/>
      </right>
      <top style="medium">
        <color theme="0" tint="-0.49769585253456222"/>
      </top>
      <bottom/>
      <diagonal/>
    </border>
    <border>
      <left style="medium">
        <color theme="0" tint="-0.49769585253456222"/>
      </left>
      <right/>
      <top style="medium">
        <color theme="0" tint="-0.49769585253456222"/>
      </top>
      <bottom/>
      <diagonal/>
    </border>
    <border>
      <left/>
      <right style="medium">
        <color theme="0" tint="-0.49729911191137427"/>
      </right>
      <top/>
      <bottom style="medium">
        <color theme="0" tint="-0.49729911191137427"/>
      </bottom>
      <diagonal/>
    </border>
    <border>
      <left style="medium">
        <color theme="0" tint="-0.49729911191137427"/>
      </left>
      <right/>
      <top/>
      <bottom style="medium">
        <color theme="0" tint="-0.49729911191137427"/>
      </bottom>
      <diagonal/>
    </border>
    <border>
      <left/>
      <right style="medium">
        <color theme="0" tint="-0.49729911191137427"/>
      </right>
      <top/>
      <bottom/>
      <diagonal/>
    </border>
    <border>
      <left/>
      <right/>
      <top/>
      <bottom style="medium">
        <color theme="0" tint="-0.49729911191137427"/>
      </bottom>
      <diagonal/>
    </border>
    <border>
      <left/>
      <right style="medium">
        <color theme="0" tint="-0.49729911191137427"/>
      </right>
      <top style="medium">
        <color theme="0" tint="-0.49729911191137427"/>
      </top>
      <bottom/>
      <diagonal/>
    </border>
    <border>
      <left style="medium">
        <color theme="0" tint="-0.49729911191137427"/>
      </left>
      <right/>
      <top style="medium">
        <color theme="0" tint="-0.49729911191137427"/>
      </top>
      <bottom/>
      <diagonal/>
    </border>
    <border>
      <left style="medium">
        <color theme="0" tint="-0.49729911191137427"/>
      </left>
      <right/>
      <top/>
      <bottom/>
      <diagonal/>
    </border>
    <border>
      <left/>
      <right style="medium">
        <color theme="0" tint="-0.49739066743980226"/>
      </right>
      <top/>
      <bottom style="medium">
        <color theme="0" tint="-0.49739066743980226"/>
      </bottom>
      <diagonal/>
    </border>
    <border>
      <left style="medium">
        <color theme="0" tint="-0.49739066743980226"/>
      </left>
      <right/>
      <top/>
      <bottom style="medium">
        <color theme="0" tint="-0.49739066743980226"/>
      </bottom>
      <diagonal/>
    </border>
    <border>
      <left/>
      <right style="medium">
        <color theme="0" tint="-0.49739066743980226"/>
      </right>
      <top/>
      <bottom/>
      <diagonal/>
    </border>
    <border>
      <left style="medium">
        <color theme="0" tint="-0.49739066743980226"/>
      </left>
      <right/>
      <top/>
      <bottom/>
      <diagonal/>
    </border>
    <border>
      <left/>
      <right/>
      <top/>
      <bottom style="medium">
        <color theme="0" tint="-0.49739066743980226"/>
      </bottom>
      <diagonal/>
    </border>
    <border>
      <left/>
      <right style="medium">
        <color theme="0" tint="-0.49739066743980226"/>
      </right>
      <top style="medium">
        <color theme="0" tint="-0.49739066743980226"/>
      </top>
      <bottom/>
      <diagonal/>
    </border>
    <border>
      <left style="medium">
        <color theme="0" tint="-0.49739066743980226"/>
      </left>
      <right/>
      <top style="medium">
        <color theme="0" tint="-0.49739066743980226"/>
      </top>
      <bottom/>
      <diagonal/>
    </border>
    <border>
      <left/>
      <right style="medium">
        <color theme="0" tint="-0.49717703787347028"/>
      </right>
      <top/>
      <bottom style="medium">
        <color theme="0" tint="-0.49717703787347028"/>
      </bottom>
      <diagonal/>
    </border>
    <border>
      <left style="medium">
        <color theme="0" tint="-0.49717703787347028"/>
      </left>
      <right/>
      <top/>
      <bottom style="medium">
        <color theme="0" tint="-0.49717703787347028"/>
      </bottom>
      <diagonal/>
    </border>
    <border>
      <left/>
      <right style="medium">
        <color theme="0" tint="-0.49717703787347028"/>
      </right>
      <top/>
      <bottom/>
      <diagonal/>
    </border>
    <border>
      <left style="medium">
        <color theme="0" tint="-0.49717703787347028"/>
      </left>
      <right/>
      <top/>
      <bottom/>
      <diagonal/>
    </border>
    <border>
      <left/>
      <right/>
      <top/>
      <bottom style="medium">
        <color theme="0" tint="-0.49717703787347028"/>
      </bottom>
      <diagonal/>
    </border>
    <border>
      <left/>
      <right style="medium">
        <color theme="0" tint="-0.49717703787347028"/>
      </right>
      <top style="medium">
        <color theme="0" tint="-0.49717703787347028"/>
      </top>
      <bottom/>
      <diagonal/>
    </border>
    <border>
      <left style="medium">
        <color theme="0" tint="-0.49717703787347028"/>
      </left>
      <right/>
      <top style="medium">
        <color theme="0" tint="-0.49717703787347028"/>
      </top>
      <bottom/>
      <diagonal/>
    </border>
    <border>
      <left/>
      <right style="medium">
        <color theme="0" tint="-0.49803155613879818"/>
      </right>
      <top/>
      <bottom style="medium">
        <color theme="0" tint="-0.49803155613879818"/>
      </bottom>
      <diagonal/>
    </border>
    <border>
      <left style="medium">
        <color theme="0" tint="-0.49803155613879818"/>
      </left>
      <right/>
      <top/>
      <bottom style="medium">
        <color theme="0" tint="-0.49803155613879818"/>
      </bottom>
      <diagonal/>
    </border>
    <border>
      <left/>
      <right style="medium">
        <color theme="0" tint="-0.49803155613879818"/>
      </right>
      <top/>
      <bottom/>
      <diagonal/>
    </border>
    <border>
      <left style="medium">
        <color theme="0" tint="-0.49803155613879818"/>
      </left>
      <right/>
      <top/>
      <bottom/>
      <diagonal/>
    </border>
    <border>
      <left/>
      <right/>
      <top/>
      <bottom style="medium">
        <color theme="0" tint="-0.49803155613879818"/>
      </bottom>
      <diagonal/>
    </border>
    <border>
      <left/>
      <right style="medium">
        <color theme="0" tint="-0.49803155613879818"/>
      </right>
      <top style="medium">
        <color theme="0" tint="-0.49803155613879818"/>
      </top>
      <bottom/>
      <diagonal/>
    </border>
    <border>
      <left style="medium">
        <color theme="0" tint="-0.49803155613879818"/>
      </left>
      <right/>
      <top style="medium">
        <color theme="0" tint="-0.49803155613879818"/>
      </top>
      <bottom/>
      <diagonal/>
    </border>
    <border>
      <left/>
      <right/>
      <top/>
      <bottom style="medium">
        <color theme="0" tint="-0.49674977874080628"/>
      </bottom>
      <diagonal/>
    </border>
    <border>
      <left/>
      <right/>
      <top style="medium">
        <color theme="0" tint="-0.49955748161259805"/>
      </top>
      <bottom/>
      <diagonal/>
    </border>
    <border>
      <left/>
      <right style="medium">
        <color theme="0" tint="-0.49674977874080628"/>
      </right>
      <top/>
      <bottom style="medium">
        <color theme="0" tint="-0.49955748161259805"/>
      </bottom>
      <diagonal/>
    </border>
    <border>
      <left style="medium">
        <color theme="0" tint="-0.49674977874080628"/>
      </left>
      <right/>
      <top/>
      <bottom style="medium">
        <color theme="0" tint="-0.49955748161259805"/>
      </bottom>
      <diagonal/>
    </border>
    <border>
      <left/>
      <right style="medium">
        <color theme="0" tint="-0.49674977874080628"/>
      </right>
      <top/>
      <bottom/>
      <diagonal/>
    </border>
    <border>
      <left style="medium">
        <color theme="0" tint="-0.49674977874080628"/>
      </left>
      <right/>
      <top/>
      <bottom/>
      <diagonal/>
    </border>
    <border>
      <left/>
      <right style="medium">
        <color theme="0" tint="-0.49674977874080628"/>
      </right>
      <top/>
      <bottom style="medium">
        <color theme="0" tint="-0.49674977874080628"/>
      </bottom>
      <diagonal/>
    </border>
    <border>
      <left style="medium">
        <color theme="0" tint="-0.49674977874080628"/>
      </left>
      <right/>
      <top/>
      <bottom style="medium">
        <color theme="0" tint="-0.49674977874080628"/>
      </bottom>
      <diagonal/>
    </border>
    <border>
      <left/>
      <right style="medium">
        <color theme="0" tint="-0.49674977874080628"/>
      </right>
      <top style="medium">
        <color theme="0" tint="-0.49674977874080628"/>
      </top>
      <bottom/>
      <diagonal/>
    </border>
    <border>
      <left style="medium">
        <color theme="0" tint="-0.49674977874080628"/>
      </left>
      <right/>
      <top style="medium">
        <color theme="0" tint="-0.49674977874080628"/>
      </top>
      <bottom/>
      <diagonal/>
    </border>
    <border>
      <left/>
      <right/>
      <top/>
      <bottom style="medium">
        <color theme="0" tint="-0.49781792657246621"/>
      </bottom>
      <diagonal/>
    </border>
    <border>
      <left/>
      <right style="medium">
        <color theme="0" tint="-0.49909970397045811"/>
      </right>
      <top/>
      <bottom style="medium">
        <color theme="0" tint="-0.49909970397045811"/>
      </bottom>
      <diagonal/>
    </border>
    <border>
      <left style="medium">
        <color theme="0" tint="-0.49909970397045811"/>
      </left>
      <right/>
      <top/>
      <bottom style="medium">
        <color theme="0" tint="-0.49909970397045811"/>
      </bottom>
      <diagonal/>
    </border>
    <border>
      <left/>
      <right style="medium">
        <color theme="0" tint="-0.49909970397045811"/>
      </right>
      <top/>
      <bottom/>
      <diagonal/>
    </border>
    <border>
      <left style="medium">
        <color theme="0" tint="-0.49909970397045811"/>
      </left>
      <right/>
      <top/>
      <bottom/>
      <diagonal/>
    </border>
    <border>
      <left style="medium">
        <color theme="0" tint="-0.49952696310312206"/>
      </left>
      <right/>
      <top/>
      <bottom style="medium">
        <color theme="0" tint="-0.4970854823450423"/>
      </bottom>
      <diagonal/>
    </border>
    <border>
      <left/>
      <right/>
      <top/>
      <bottom style="medium">
        <color theme="0" tint="-0.4970854823450423"/>
      </bottom>
      <diagonal/>
    </border>
    <border>
      <left/>
      <right style="medium">
        <color theme="0" tint="-0.49909970397045811"/>
      </right>
      <top style="medium">
        <color theme="0" tint="-0.49909970397045811"/>
      </top>
      <bottom/>
      <diagonal/>
    </border>
    <border>
      <left style="medium">
        <color theme="0" tint="-0.49909970397045811"/>
      </left>
      <right/>
      <top style="medium">
        <color theme="0" tint="-0.49909970397045811"/>
      </top>
      <bottom/>
      <diagonal/>
    </border>
    <border>
      <left/>
      <right/>
      <top/>
      <bottom style="medium">
        <color theme="0" tint="-0.49909970397045811"/>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bottom style="thin">
        <color theme="1"/>
      </bottom>
      <diagonal/>
    </border>
    <border>
      <left/>
      <right/>
      <top style="thin">
        <color theme="1"/>
      </top>
      <bottom style="thin">
        <color theme="1"/>
      </bottom>
      <diagonal/>
    </border>
    <border>
      <left/>
      <right/>
      <top style="thin">
        <color indexed="64"/>
      </top>
      <bottom style="thin">
        <color theme="1"/>
      </bottom>
      <diagonal/>
    </border>
    <border>
      <left/>
      <right style="medium">
        <color theme="0" tint="-0.499984740745262"/>
      </right>
      <top/>
      <bottom style="medium">
        <color rgb="FF808080"/>
      </bottom>
      <diagonal/>
    </border>
    <border>
      <left/>
      <right style="medium">
        <color theme="0" tint="-0.499984740745262"/>
      </right>
      <top/>
      <bottom/>
      <diagonal/>
    </border>
    <border>
      <left/>
      <right/>
      <top/>
      <bottom style="medium">
        <color theme="0" tint="-0.34998626667073579"/>
      </bottom>
      <diagonal/>
    </border>
  </borders>
  <cellStyleXfs count="101">
    <xf numFmtId="0" fontId="0" fillId="0" borderId="0"/>
    <xf numFmtId="0" fontId="3" fillId="0" borderId="0"/>
    <xf numFmtId="0" fontId="5" fillId="0" borderId="0"/>
    <xf numFmtId="9" fontId="3" fillId="0" borderId="0" applyFont="0" applyFill="0" applyBorder="0" applyAlignment="0" applyProtection="0"/>
    <xf numFmtId="0" fontId="3" fillId="0" borderId="0"/>
    <xf numFmtId="0" fontId="23" fillId="0" borderId="0">
      <alignment vertical="top"/>
    </xf>
    <xf numFmtId="9" fontId="3"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0" fontId="3"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23" fillId="0" borderId="0"/>
    <xf numFmtId="0" fontId="3" fillId="0" borderId="0"/>
    <xf numFmtId="0" fontId="23" fillId="0" borderId="0"/>
    <xf numFmtId="9" fontId="5" fillId="0" borderId="0" applyFont="0" applyFill="0" applyBorder="0" applyAlignment="0" applyProtection="0"/>
    <xf numFmtId="0" fontId="3" fillId="0" borderId="0"/>
    <xf numFmtId="0" fontId="40" fillId="0" borderId="0">
      <alignment vertical="top"/>
    </xf>
    <xf numFmtId="0" fontId="3" fillId="0" borderId="0"/>
    <xf numFmtId="0" fontId="3" fillId="0" borderId="0"/>
    <xf numFmtId="0" fontId="3" fillId="0" borderId="0"/>
    <xf numFmtId="0" fontId="27" fillId="0" borderId="0">
      <alignment vertical="top"/>
    </xf>
    <xf numFmtId="0" fontId="27" fillId="0" borderId="0">
      <alignment vertical="top"/>
    </xf>
    <xf numFmtId="9" fontId="3" fillId="0" borderId="0" applyFont="0" applyFill="0" applyBorder="0" applyAlignment="0" applyProtection="0"/>
    <xf numFmtId="0" fontId="3" fillId="0" borderId="0"/>
    <xf numFmtId="172" fontId="2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23" fillId="0" borderId="0">
      <alignment vertical="center"/>
    </xf>
    <xf numFmtId="0" fontId="68" fillId="4" borderId="8" applyNumberFormat="0" applyFill="0" applyBorder="0" applyAlignment="0" applyProtection="0">
      <alignment horizontal="left"/>
    </xf>
    <xf numFmtId="0" fontId="69" fillId="0" borderId="0" applyNumberFormat="0" applyFill="0" applyBorder="0" applyAlignment="0" applyProtection="0"/>
    <xf numFmtId="3" fontId="23" fillId="6" borderId="5" applyFont="0">
      <alignment horizontal="right" vertical="center"/>
      <protection locked="0"/>
    </xf>
    <xf numFmtId="0" fontId="23" fillId="0" borderId="0">
      <alignment vertical="center"/>
    </xf>
    <xf numFmtId="0" fontId="36" fillId="4" borderId="6" applyFont="0" applyBorder="0">
      <alignment horizontal="center" wrapText="1"/>
    </xf>
    <xf numFmtId="9" fontId="3" fillId="0" borderId="0" applyFont="0" applyFill="0" applyBorder="0" applyAlignment="0" applyProtection="0"/>
    <xf numFmtId="0" fontId="3" fillId="0" borderId="0"/>
    <xf numFmtId="0" fontId="3" fillId="0" borderId="0"/>
    <xf numFmtId="0" fontId="74" fillId="0" borderId="0" applyNumberFormat="0" applyFill="0" applyBorder="0" applyAlignment="0" applyProtection="0">
      <alignment vertical="top"/>
      <protection locked="0"/>
    </xf>
    <xf numFmtId="0" fontId="40" fillId="0" borderId="0">
      <alignment vertical="top"/>
    </xf>
    <xf numFmtId="0" fontId="27" fillId="0" borderId="0">
      <alignment vertical="top"/>
    </xf>
    <xf numFmtId="0" fontId="3" fillId="0" borderId="0"/>
    <xf numFmtId="9" fontId="27" fillId="0" borderId="0" applyFont="0" applyFill="0" applyBorder="0" applyAlignment="0" applyProtection="0"/>
    <xf numFmtId="0" fontId="3" fillId="0" borderId="0"/>
    <xf numFmtId="9" fontId="3" fillId="0" borderId="0" applyFont="0" applyFill="0" applyBorder="0" applyAlignment="0" applyProtection="0"/>
    <xf numFmtId="3" fontId="23" fillId="6" borderId="25" applyFont="0">
      <alignment horizontal="right" vertical="center"/>
      <protection locked="0"/>
    </xf>
    <xf numFmtId="0" fontId="36" fillId="4" borderId="24" applyFont="0" applyBorder="0">
      <alignment horizontal="center" wrapText="1"/>
    </xf>
    <xf numFmtId="43" fontId="3" fillId="0" borderId="0" applyFont="0" applyFill="0" applyBorder="0" applyAlignment="0" applyProtection="0"/>
    <xf numFmtId="0" fontId="12" fillId="0" borderId="0"/>
    <xf numFmtId="177" fontId="3" fillId="0" borderId="0" applyFont="0" applyFill="0" applyBorder="0" applyAlignment="0" applyProtection="0"/>
    <xf numFmtId="9" fontId="2" fillId="0" borderId="0" applyFont="0" applyFill="0" applyBorder="0" applyAlignment="0" applyProtection="0"/>
    <xf numFmtId="0" fontId="2" fillId="0" borderId="0"/>
    <xf numFmtId="177" fontId="3" fillId="0" borderId="0" applyFont="0" applyFill="0" applyBorder="0" applyAlignment="0" applyProtection="0"/>
    <xf numFmtId="0" fontId="23" fillId="0" borderId="0">
      <alignment vertical="top"/>
    </xf>
    <xf numFmtId="0" fontId="23" fillId="0" borderId="0"/>
    <xf numFmtId="0" fontId="23" fillId="0" borderId="0"/>
    <xf numFmtId="0" fontId="23" fillId="0" borderId="0"/>
    <xf numFmtId="0" fontId="23" fillId="0" borderId="0"/>
    <xf numFmtId="0" fontId="3" fillId="0" borderId="0"/>
    <xf numFmtId="0" fontId="3" fillId="0" borderId="0"/>
    <xf numFmtId="0" fontId="23" fillId="0" borderId="0"/>
    <xf numFmtId="43" fontId="3" fillId="0" borderId="0" applyFont="0" applyFill="0" applyBorder="0" applyAlignment="0" applyProtection="0"/>
    <xf numFmtId="0" fontId="86" fillId="0" borderId="0"/>
    <xf numFmtId="0" fontId="3" fillId="0" borderId="0"/>
    <xf numFmtId="0" fontId="1" fillId="0" borderId="0"/>
    <xf numFmtId="9" fontId="1"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3" fillId="0" borderId="0" applyFont="0" applyFill="0" applyBorder="0" applyAlignment="0" applyProtection="0"/>
    <xf numFmtId="9" fontId="12" fillId="0" borderId="0" applyFont="0" applyFill="0" applyBorder="0" applyAlignment="0" applyProtection="0"/>
    <xf numFmtId="0" fontId="3" fillId="0" borderId="0"/>
    <xf numFmtId="0" fontId="40" fillId="0" borderId="0"/>
    <xf numFmtId="9" fontId="40" fillId="0" borderId="0" applyFont="0" applyFill="0" applyBorder="0" applyAlignment="0" applyProtection="0"/>
    <xf numFmtId="172" fontId="3" fillId="0" borderId="0" applyFont="0" applyFill="0" applyBorder="0" applyAlignment="0" applyProtection="0"/>
    <xf numFmtId="181" fontId="120" fillId="0" borderId="50" applyNumberFormat="0" applyProtection="0">
      <alignment horizontal="right" vertical="center"/>
    </xf>
    <xf numFmtId="172" fontId="23" fillId="0" borderId="0" applyFont="0" applyFill="0" applyBorder="0" applyAlignment="0" applyProtection="0"/>
  </cellStyleXfs>
  <cellXfs count="2202">
    <xf numFmtId="0" fontId="0" fillId="0" borderId="0" xfId="0"/>
    <xf numFmtId="0" fontId="3" fillId="0" borderId="0" xfId="1"/>
    <xf numFmtId="0" fontId="5" fillId="0" borderId="0" xfId="1" applyFont="1"/>
    <xf numFmtId="165" fontId="7" fillId="2" borderId="1" xfId="1" applyNumberFormat="1" applyFont="1" applyFill="1" applyBorder="1" applyAlignment="1">
      <alignment horizontal="left" vertical="center" indent="1"/>
    </xf>
    <xf numFmtId="166" fontId="7" fillId="2" borderId="2" xfId="1" applyNumberFormat="1" applyFont="1" applyFill="1" applyBorder="1" applyAlignment="1">
      <alignment horizontal="left" vertical="center"/>
    </xf>
    <xf numFmtId="166" fontId="7" fillId="2" borderId="2" xfId="1" applyNumberFormat="1" applyFont="1" applyFill="1" applyBorder="1" applyAlignment="1">
      <alignment horizontal="center" vertical="center"/>
    </xf>
    <xf numFmtId="166" fontId="8" fillId="0" borderId="3" xfId="1" applyNumberFormat="1" applyFont="1" applyBorder="1" applyAlignment="1">
      <alignment horizontal="center" vertical="center"/>
    </xf>
    <xf numFmtId="0" fontId="5" fillId="0" borderId="0" xfId="1" applyFont="1" applyBorder="1"/>
    <xf numFmtId="166" fontId="8" fillId="0" borderId="0" xfId="1" applyNumberFormat="1" applyFont="1" applyAlignment="1">
      <alignment horizontal="center" vertical="center"/>
    </xf>
    <xf numFmtId="165" fontId="5" fillId="0" borderId="0" xfId="3" applyNumberFormat="1" applyFont="1" applyBorder="1"/>
    <xf numFmtId="0" fontId="13" fillId="0" borderId="0" xfId="1" applyFont="1" applyAlignment="1">
      <alignment vertical="center"/>
    </xf>
    <xf numFmtId="166" fontId="8" fillId="0" borderId="1" xfId="1" applyNumberFormat="1" applyFont="1" applyBorder="1" applyAlignment="1">
      <alignment horizontal="center" vertical="center"/>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Border="1" applyAlignment="1">
      <alignment horizontal="center" vertical="center" wrapText="1"/>
    </xf>
    <xf numFmtId="0" fontId="16"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17" fillId="0" borderId="0" xfId="1" applyFont="1" applyAlignment="1">
      <alignment horizontal="right" vertical="top"/>
    </xf>
    <xf numFmtId="0" fontId="17" fillId="0" borderId="0" xfId="1" applyFont="1" applyAlignment="1">
      <alignment vertical="center"/>
    </xf>
    <xf numFmtId="0" fontId="17" fillId="0" borderId="0" xfId="1" applyFont="1"/>
    <xf numFmtId="0" fontId="5" fillId="0" borderId="0" xfId="1" applyFont="1" applyAlignment="1">
      <alignment vertical="center"/>
    </xf>
    <xf numFmtId="0" fontId="5" fillId="0" borderId="0" xfId="1" applyFont="1" applyAlignment="1">
      <alignment horizontal="left" vertical="center" wrapText="1" indent="1"/>
    </xf>
    <xf numFmtId="0" fontId="18" fillId="0" borderId="4" xfId="1" applyFont="1" applyBorder="1" applyAlignment="1">
      <alignment horizontal="center" vertical="center"/>
    </xf>
    <xf numFmtId="0" fontId="18" fillId="0" borderId="4" xfId="1" applyFont="1" applyBorder="1" applyAlignment="1">
      <alignment horizontal="right" vertical="center"/>
    </xf>
    <xf numFmtId="0" fontId="18" fillId="0" borderId="4" xfId="1" applyFont="1" applyBorder="1"/>
    <xf numFmtId="0" fontId="18" fillId="0" borderId="0" xfId="1" applyFont="1" applyAlignment="1">
      <alignment horizontal="center"/>
    </xf>
    <xf numFmtId="0" fontId="18" fillId="0" borderId="0" xfId="1" applyFont="1" applyAlignment="1">
      <alignment horizontal="right"/>
    </xf>
    <xf numFmtId="0" fontId="14" fillId="0" borderId="0" xfId="1" applyFont="1"/>
    <xf numFmtId="0" fontId="18" fillId="0" borderId="0" xfId="1" applyFont="1"/>
    <xf numFmtId="0" fontId="12" fillId="0" borderId="0" xfId="1" applyFont="1"/>
    <xf numFmtId="0" fontId="20" fillId="0" borderId="0" xfId="1" applyFont="1"/>
    <xf numFmtId="3" fontId="18" fillId="2" borderId="0" xfId="4" applyNumberFormat="1" applyFont="1" applyFill="1" applyAlignment="1">
      <alignment horizontal="right" vertical="center"/>
    </xf>
    <xf numFmtId="0" fontId="18" fillId="2" borderId="0" xfId="4" applyFont="1" applyFill="1" applyAlignment="1">
      <alignment horizontal="left" vertical="center"/>
    </xf>
    <xf numFmtId="0" fontId="6" fillId="0" borderId="3" xfId="4" applyFont="1" applyBorder="1" applyAlignment="1">
      <alignment horizontal="left" vertical="center"/>
    </xf>
    <xf numFmtId="0" fontId="6" fillId="0" borderId="0" xfId="4" applyFont="1" applyAlignment="1">
      <alignment horizontal="left" vertical="center"/>
    </xf>
    <xf numFmtId="0" fontId="18" fillId="0" borderId="0" xfId="4" applyFont="1" applyAlignment="1">
      <alignment vertical="center"/>
    </xf>
    <xf numFmtId="0" fontId="18" fillId="0" borderId="4" xfId="4" applyFont="1" applyBorder="1"/>
    <xf numFmtId="0" fontId="19" fillId="0" borderId="0" xfId="4" applyFont="1" applyAlignment="1">
      <alignment vertical="center"/>
    </xf>
    <xf numFmtId="0" fontId="19" fillId="0" borderId="0" xfId="4" applyFont="1"/>
    <xf numFmtId="0" fontId="3" fillId="3" borderId="0" xfId="11" applyFill="1"/>
    <xf numFmtId="0" fontId="6" fillId="3" borderId="3" xfId="12" applyFont="1" applyFill="1" applyBorder="1" applyAlignment="1">
      <alignment wrapText="1"/>
    </xf>
    <xf numFmtId="0" fontId="9" fillId="3" borderId="3" xfId="12" applyFont="1" applyFill="1" applyBorder="1" applyAlignment="1">
      <alignment wrapText="1"/>
    </xf>
    <xf numFmtId="0" fontId="6" fillId="3" borderId="3" xfId="13" applyFont="1" applyFill="1" applyBorder="1" applyAlignment="1">
      <alignment horizontal="right"/>
    </xf>
    <xf numFmtId="0" fontId="6" fillId="3" borderId="3" xfId="13" applyFont="1" applyFill="1" applyBorder="1" applyAlignment="1">
      <alignment horizontal="left"/>
    </xf>
    <xf numFmtId="0" fontId="6" fillId="3" borderId="0" xfId="13" applyFont="1" applyFill="1" applyAlignment="1">
      <alignment horizontal="right"/>
    </xf>
    <xf numFmtId="3" fontId="9" fillId="3" borderId="16" xfId="12" applyNumberFormat="1" applyFont="1" applyFill="1" applyBorder="1" applyAlignment="1">
      <alignment horizontal="right"/>
    </xf>
    <xf numFmtId="0" fontId="9" fillId="3" borderId="16" xfId="12" applyFont="1" applyFill="1" applyBorder="1" applyAlignment="1">
      <alignment wrapText="1"/>
    </xf>
    <xf numFmtId="0" fontId="6" fillId="3" borderId="10" xfId="12" applyFont="1" applyFill="1" applyBorder="1" applyAlignment="1"/>
    <xf numFmtId="0" fontId="9" fillId="3" borderId="1" xfId="12" applyFont="1" applyFill="1" applyBorder="1" applyAlignment="1">
      <alignment wrapText="1"/>
    </xf>
    <xf numFmtId="0" fontId="23" fillId="3" borderId="3" xfId="14" applyFont="1" applyFill="1" applyBorder="1" applyAlignment="1"/>
    <xf numFmtId="0" fontId="3" fillId="3" borderId="3" xfId="11" applyFill="1" applyBorder="1"/>
    <xf numFmtId="3" fontId="9" fillId="3" borderId="16" xfId="12" applyNumberFormat="1" applyFont="1" applyFill="1" applyBorder="1" applyAlignment="1"/>
    <xf numFmtId="3" fontId="6" fillId="3" borderId="3" xfId="12" applyNumberFormat="1" applyFont="1" applyFill="1" applyBorder="1" applyAlignment="1"/>
    <xf numFmtId="3" fontId="6" fillId="3" borderId="0" xfId="12" applyNumberFormat="1" applyFont="1" applyFill="1" applyAlignment="1"/>
    <xf numFmtId="0" fontId="6" fillId="3" borderId="0" xfId="12" applyFont="1" applyFill="1" applyAlignment="1">
      <alignment wrapText="1"/>
    </xf>
    <xf numFmtId="0" fontId="45" fillId="3" borderId="3" xfId="15" applyFont="1" applyFill="1" applyBorder="1" applyAlignment="1"/>
    <xf numFmtId="0" fontId="16" fillId="3" borderId="3" xfId="12" applyFont="1" applyFill="1" applyBorder="1" applyAlignment="1">
      <alignment wrapText="1"/>
    </xf>
    <xf numFmtId="0" fontId="23" fillId="3" borderId="0" xfId="16" applyFill="1"/>
    <xf numFmtId="0" fontId="45" fillId="3" borderId="0" xfId="15" applyFont="1" applyFill="1" applyAlignment="1"/>
    <xf numFmtId="0" fontId="46" fillId="3" borderId="0" xfId="16" applyFont="1" applyFill="1"/>
    <xf numFmtId="0" fontId="47" fillId="3" borderId="0" xfId="12" applyFont="1" applyFill="1" applyAlignment="1"/>
    <xf numFmtId="3" fontId="6" fillId="3" borderId="3" xfId="13" applyNumberFormat="1" applyFont="1" applyFill="1" applyBorder="1" applyAlignment="1">
      <alignment horizontal="right"/>
    </xf>
    <xf numFmtId="0" fontId="16" fillId="3" borderId="3" xfId="12" applyFont="1" applyFill="1" applyBorder="1" applyAlignment="1">
      <alignment vertical="top" wrapText="1"/>
    </xf>
    <xf numFmtId="0" fontId="3" fillId="0" borderId="0" xfId="27"/>
    <xf numFmtId="0" fontId="15" fillId="0" borderId="0" xfId="27" applyFont="1" applyAlignment="1">
      <alignment vertical="center"/>
    </xf>
    <xf numFmtId="0" fontId="13" fillId="0" borderId="0" xfId="27" applyFont="1" applyAlignment="1">
      <alignment vertical="center"/>
    </xf>
    <xf numFmtId="0" fontId="48" fillId="0" borderId="0" xfId="27" applyFont="1"/>
    <xf numFmtId="0" fontId="46" fillId="0" borderId="0" xfId="27" applyFont="1"/>
    <xf numFmtId="0" fontId="18" fillId="0" borderId="0" xfId="27" applyFont="1"/>
    <xf numFmtId="0" fontId="6" fillId="0" borderId="0" xfId="33" applyFont="1"/>
    <xf numFmtId="0" fontId="45" fillId="3" borderId="0" xfId="5" applyFont="1" applyFill="1" applyAlignment="1"/>
    <xf numFmtId="0" fontId="45" fillId="3" borderId="0" xfId="5" applyFont="1" applyFill="1" applyAlignment="1" applyProtection="1">
      <protection locked="0"/>
    </xf>
    <xf numFmtId="170" fontId="45" fillId="3" borderId="0" xfId="5" applyNumberFormat="1" applyFont="1" applyFill="1" applyAlignment="1" applyProtection="1">
      <protection locked="0"/>
    </xf>
    <xf numFmtId="0" fontId="13" fillId="3" borderId="0" xfId="5" applyFont="1" applyFill="1" applyAlignment="1"/>
    <xf numFmtId="0" fontId="29" fillId="3" borderId="0" xfId="5" applyFont="1" applyFill="1" applyAlignment="1"/>
    <xf numFmtId="0" fontId="6" fillId="3" borderId="0" xfId="5" applyFont="1" applyFill="1" applyAlignment="1">
      <alignment vertical="center"/>
    </xf>
    <xf numFmtId="0" fontId="6" fillId="3" borderId="10" xfId="5" applyFont="1" applyFill="1" applyBorder="1" applyAlignment="1"/>
    <xf numFmtId="0" fontId="3" fillId="0" borderId="0" xfId="42"/>
    <xf numFmtId="0" fontId="5" fillId="0" borderId="0" xfId="42" applyFont="1" applyFill="1" applyBorder="1"/>
    <xf numFmtId="0" fontId="3" fillId="0" borderId="0" xfId="42" applyAlignment="1">
      <alignment horizontal="center"/>
    </xf>
    <xf numFmtId="0" fontId="53" fillId="3" borderId="0" xfId="61" applyFont="1" applyFill="1"/>
    <xf numFmtId="0" fontId="5" fillId="0" borderId="0" xfId="42" applyFont="1"/>
    <xf numFmtId="0" fontId="5" fillId="0" borderId="0" xfId="42" applyFont="1" applyAlignment="1">
      <alignment horizontal="center" vertical="top" wrapText="1"/>
    </xf>
    <xf numFmtId="0" fontId="5" fillId="0" borderId="0" xfId="42" applyFont="1" applyAlignment="1">
      <alignment horizontal="left" vertical="top"/>
    </xf>
    <xf numFmtId="0" fontId="5" fillId="0" borderId="0" xfId="42" applyFont="1" applyBorder="1"/>
    <xf numFmtId="0" fontId="5" fillId="0" borderId="0" xfId="42" applyFont="1" applyFill="1" applyBorder="1" applyAlignment="1">
      <alignment horizontal="center"/>
    </xf>
    <xf numFmtId="0" fontId="30" fillId="0" borderId="0" xfId="42" applyFont="1" applyBorder="1"/>
    <xf numFmtId="0" fontId="73" fillId="0" borderId="0" xfId="42" applyFont="1" applyBorder="1"/>
    <xf numFmtId="0" fontId="30" fillId="0" borderId="0" xfId="42" applyFont="1" applyFill="1" applyBorder="1"/>
    <xf numFmtId="0" fontId="15" fillId="0" borderId="0" xfId="42" applyFont="1"/>
    <xf numFmtId="0" fontId="6" fillId="5" borderId="3" xfId="13" applyFont="1" applyFill="1" applyBorder="1" applyAlignment="1">
      <alignment horizontal="right"/>
    </xf>
    <xf numFmtId="3" fontId="6" fillId="5" borderId="3" xfId="13" applyNumberFormat="1" applyFont="1" applyFill="1" applyBorder="1" applyAlignment="1">
      <alignment horizontal="right"/>
    </xf>
    <xf numFmtId="0" fontId="6" fillId="5" borderId="0" xfId="13" applyFont="1" applyFill="1" applyAlignment="1">
      <alignment horizontal="right"/>
    </xf>
    <xf numFmtId="3" fontId="9" fillId="5" borderId="16" xfId="12" applyNumberFormat="1" applyFont="1" applyFill="1" applyBorder="1" applyAlignment="1">
      <alignment horizontal="right"/>
    </xf>
    <xf numFmtId="3" fontId="9" fillId="5" borderId="16" xfId="12" applyNumberFormat="1" applyFont="1" applyFill="1" applyBorder="1" applyAlignment="1"/>
    <xf numFmtId="3" fontId="6" fillId="5" borderId="3" xfId="12" applyNumberFormat="1" applyFont="1" applyFill="1" applyBorder="1" applyAlignment="1"/>
    <xf numFmtId="3" fontId="6" fillId="5" borderId="0" xfId="12" applyNumberFormat="1" applyFont="1" applyFill="1" applyAlignment="1"/>
    <xf numFmtId="0" fontId="6" fillId="0" borderId="0" xfId="67" applyFont="1"/>
    <xf numFmtId="0" fontId="18" fillId="2" borderId="0" xfId="67" applyFont="1" applyFill="1" applyAlignment="1">
      <alignment horizontal="left"/>
    </xf>
    <xf numFmtId="0" fontId="33" fillId="0" borderId="4" xfId="67" applyFont="1" applyBorder="1"/>
    <xf numFmtId="0" fontId="21" fillId="0" borderId="0" xfId="67" applyFont="1"/>
    <xf numFmtId="0" fontId="15" fillId="0" borderId="0" xfId="67" applyFont="1"/>
    <xf numFmtId="0" fontId="21" fillId="0" borderId="0" xfId="0" applyFont="1"/>
    <xf numFmtId="0" fontId="21" fillId="3" borderId="0" xfId="0" applyFont="1" applyFill="1"/>
    <xf numFmtId="0" fontId="9" fillId="3" borderId="17" xfId="0" applyFont="1" applyFill="1" applyBorder="1" applyAlignment="1">
      <alignment horizontal="right" vertical="center" wrapText="1" readingOrder="1"/>
    </xf>
    <xf numFmtId="0" fontId="19" fillId="3" borderId="17" xfId="0" applyFont="1" applyFill="1" applyBorder="1" applyAlignment="1" applyProtection="1">
      <alignment horizontal="right" vertical="center" wrapText="1" readingOrder="1"/>
      <protection locked="0"/>
    </xf>
    <xf numFmtId="0" fontId="24" fillId="3" borderId="0" xfId="0" applyFont="1" applyFill="1" applyAlignment="1">
      <alignment vertical="center"/>
    </xf>
    <xf numFmtId="0" fontId="24" fillId="3" borderId="0" xfId="0" applyFont="1" applyFill="1"/>
    <xf numFmtId="0" fontId="19" fillId="3" borderId="17" xfId="0" applyFont="1" applyFill="1" applyBorder="1" applyAlignment="1">
      <alignment horizontal="right" vertical="center" wrapText="1" readingOrder="1"/>
    </xf>
    <xf numFmtId="0" fontId="19" fillId="3" borderId="17" xfId="0" applyFont="1" applyFill="1" applyBorder="1" applyAlignment="1">
      <alignment horizontal="right" vertical="center" wrapText="1"/>
    </xf>
    <xf numFmtId="0" fontId="19" fillId="3" borderId="17" xfId="0" applyFont="1" applyFill="1" applyBorder="1" applyAlignment="1" applyProtection="1">
      <alignment horizontal="right" vertical="center" wrapText="1"/>
      <protection locked="0"/>
    </xf>
    <xf numFmtId="0" fontId="15" fillId="3" borderId="0" xfId="0" applyFont="1" applyFill="1" applyAlignment="1">
      <alignment vertical="center"/>
    </xf>
    <xf numFmtId="0" fontId="56" fillId="3" borderId="0" xfId="0" applyFont="1" applyFill="1" applyAlignment="1">
      <alignment vertical="center"/>
    </xf>
    <xf numFmtId="0" fontId="56" fillId="3" borderId="0" xfId="0" applyFont="1" applyFill="1" applyAlignment="1" applyProtection="1">
      <alignment vertical="center"/>
      <protection locked="0"/>
    </xf>
    <xf numFmtId="0" fontId="21" fillId="3" borderId="0" xfId="0" applyFont="1" applyFill="1" applyAlignment="1">
      <alignment vertical="center"/>
    </xf>
    <xf numFmtId="3" fontId="18" fillId="5" borderId="21" xfId="0" applyNumberFormat="1" applyFont="1" applyFill="1" applyBorder="1" applyAlignment="1">
      <alignment vertical="center"/>
    </xf>
    <xf numFmtId="0" fontId="9" fillId="3" borderId="0" xfId="5" applyFont="1" applyFill="1">
      <alignment vertical="top"/>
    </xf>
    <xf numFmtId="3" fontId="6" fillId="3" borderId="0" xfId="0" applyNumberFormat="1" applyFont="1" applyFill="1" applyAlignment="1">
      <alignment vertical="center" wrapText="1"/>
    </xf>
    <xf numFmtId="0" fontId="21" fillId="3" borderId="0" xfId="0" applyFont="1" applyFill="1" applyAlignment="1">
      <alignment horizontal="right"/>
    </xf>
    <xf numFmtId="0" fontId="18" fillId="3" borderId="0" xfId="0" applyFont="1" applyFill="1"/>
    <xf numFmtId="166" fontId="6" fillId="3" borderId="10" xfId="5" applyNumberFormat="1" applyFont="1" applyFill="1" applyBorder="1" applyAlignment="1">
      <alignment horizontal="right" vertical="center"/>
    </xf>
    <xf numFmtId="3" fontId="6" fillId="3" borderId="10" xfId="5" applyNumberFormat="1" applyFont="1" applyFill="1" applyBorder="1" applyAlignment="1" applyProtection="1">
      <alignment horizontal="center" vertical="center"/>
      <protection locked="0"/>
    </xf>
    <xf numFmtId="0" fontId="6" fillId="3" borderId="10" xfId="5" applyFont="1" applyFill="1" applyBorder="1" applyAlignment="1">
      <alignment horizontal="left" vertical="center"/>
    </xf>
    <xf numFmtId="0" fontId="6" fillId="3" borderId="0" xfId="5" applyFont="1" applyFill="1" applyAlignment="1">
      <alignment horizontal="left" vertical="center"/>
    </xf>
    <xf numFmtId="0" fontId="9" fillId="3" borderId="0" xfId="5" applyFont="1" applyFill="1" applyAlignment="1">
      <alignment horizontal="left" vertical="center"/>
    </xf>
    <xf numFmtId="0" fontId="9" fillId="3" borderId="3" xfId="5" applyFont="1" applyFill="1" applyBorder="1" applyAlignment="1">
      <alignment horizontal="left" vertical="center"/>
    </xf>
    <xf numFmtId="166" fontId="21" fillId="0" borderId="0" xfId="0" applyNumberFormat="1" applyFont="1"/>
    <xf numFmtId="166" fontId="21" fillId="3" borderId="0" xfId="0" applyNumberFormat="1" applyFont="1" applyFill="1"/>
    <xf numFmtId="0" fontId="24" fillId="3" borderId="0" xfId="0" applyFont="1" applyFill="1" applyAlignment="1">
      <alignment horizontal="left"/>
    </xf>
    <xf numFmtId="166" fontId="0" fillId="0" borderId="0" xfId="0" applyNumberFormat="1"/>
    <xf numFmtId="166" fontId="9" fillId="3" borderId="3" xfId="5" applyNumberFormat="1" applyFont="1" applyFill="1" applyBorder="1" applyAlignment="1">
      <alignment horizontal="right" wrapText="1"/>
    </xf>
    <xf numFmtId="0" fontId="21" fillId="3" borderId="0" xfId="0" applyFont="1" applyFill="1" applyAlignment="1">
      <alignment readingOrder="1"/>
    </xf>
    <xf numFmtId="0" fontId="19" fillId="3" borderId="19" xfId="0" applyFont="1" applyFill="1" applyBorder="1" applyAlignment="1">
      <alignment horizontal="left" vertical="center" readingOrder="1"/>
    </xf>
    <xf numFmtId="0" fontId="21" fillId="3" borderId="0" xfId="0" applyFont="1" applyFill="1" applyAlignment="1">
      <alignment horizontal="right" vertical="center"/>
    </xf>
    <xf numFmtId="0" fontId="21" fillId="3" borderId="0" xfId="0" applyFont="1" applyFill="1" applyAlignment="1">
      <alignment horizontal="left" indent="1"/>
    </xf>
    <xf numFmtId="0" fontId="19" fillId="3" borderId="3" xfId="5" applyFont="1" applyFill="1" applyBorder="1" applyAlignment="1">
      <alignment horizontal="center"/>
    </xf>
    <xf numFmtId="0" fontId="9" fillId="3" borderId="3" xfId="5" applyFont="1" applyFill="1" applyBorder="1" applyAlignment="1">
      <alignment horizontal="left" vertical="center" wrapText="1"/>
    </xf>
    <xf numFmtId="0" fontId="30" fillId="3" borderId="18" xfId="61" applyFont="1" applyFill="1" applyBorder="1" applyAlignment="1">
      <alignment horizontal="center"/>
    </xf>
    <xf numFmtId="3" fontId="0" fillId="0" borderId="0" xfId="0" applyNumberFormat="1"/>
    <xf numFmtId="0" fontId="4" fillId="0" borderId="0" xfId="0" applyFont="1"/>
    <xf numFmtId="0" fontId="18" fillId="2" borderId="0" xfId="27" applyFont="1" applyFill="1" applyAlignment="1">
      <alignment horizontal="left" vertical="center" wrapText="1" indent="1"/>
    </xf>
    <xf numFmtId="166" fontId="18" fillId="2" borderId="2" xfId="27" applyNumberFormat="1" applyFont="1" applyFill="1" applyBorder="1" applyAlignment="1">
      <alignment horizontal="center" vertical="center"/>
    </xf>
    <xf numFmtId="0" fontId="6" fillId="0" borderId="4" xfId="27" applyFont="1" applyBorder="1" applyAlignment="1">
      <alignment horizontal="left" vertical="center" wrapText="1" indent="1" readingOrder="1"/>
    </xf>
    <xf numFmtId="0" fontId="52" fillId="0" borderId="0" xfId="27" applyFont="1"/>
    <xf numFmtId="0" fontId="52" fillId="0" borderId="0" xfId="27" applyFont="1" applyAlignment="1">
      <alignment vertical="center"/>
    </xf>
    <xf numFmtId="0" fontId="21" fillId="0" borderId="0" xfId="27" applyFont="1" applyAlignment="1">
      <alignment vertical="center"/>
    </xf>
    <xf numFmtId="0" fontId="18" fillId="0" borderId="0" xfId="27" applyFont="1" applyAlignment="1">
      <alignment vertical="center"/>
    </xf>
    <xf numFmtId="3" fontId="21" fillId="0" borderId="0" xfId="27" applyNumberFormat="1" applyFont="1"/>
    <xf numFmtId="0" fontId="21" fillId="0" borderId="0" xfId="27" applyFont="1"/>
    <xf numFmtId="0" fontId="71" fillId="0" borderId="0" xfId="27" applyFont="1" applyAlignment="1">
      <alignment horizontal="right"/>
    </xf>
    <xf numFmtId="0" fontId="67" fillId="0" borderId="0" xfId="27" applyFont="1"/>
    <xf numFmtId="0" fontId="41" fillId="0" borderId="0" xfId="27" applyFont="1" applyAlignment="1">
      <alignment horizontal="left" vertical="center" readingOrder="1"/>
    </xf>
    <xf numFmtId="0" fontId="54" fillId="0" borderId="0" xfId="27" applyFont="1" applyAlignment="1">
      <alignment vertical="center"/>
    </xf>
    <xf numFmtId="0" fontId="18" fillId="0" borderId="3" xfId="0" applyFont="1" applyBorder="1" applyAlignment="1">
      <alignment horizontal="center"/>
    </xf>
    <xf numFmtId="0" fontId="3" fillId="0" borderId="0" xfId="43"/>
    <xf numFmtId="0" fontId="50" fillId="0" borderId="0" xfId="43" applyFont="1"/>
    <xf numFmtId="0" fontId="17" fillId="0" borderId="0" xfId="1" applyFont="1" applyAlignment="1">
      <alignment horizontal="left" vertical="center" wrapText="1"/>
    </xf>
    <xf numFmtId="0" fontId="6" fillId="3" borderId="23" xfId="12" applyFont="1" applyFill="1" applyBorder="1" applyAlignment="1">
      <alignment horizontal="left"/>
    </xf>
    <xf numFmtId="0" fontId="35" fillId="3" borderId="23" xfId="12" applyFont="1" applyFill="1" applyBorder="1" applyAlignment="1"/>
    <xf numFmtId="3" fontId="6" fillId="3" borderId="23" xfId="12" applyNumberFormat="1" applyFont="1" applyFill="1" applyBorder="1" applyAlignment="1"/>
    <xf numFmtId="0" fontId="9" fillId="3" borderId="23" xfId="12" applyFont="1" applyFill="1" applyBorder="1" applyAlignment="1"/>
    <xf numFmtId="0" fontId="29" fillId="3" borderId="23" xfId="5" applyFont="1" applyFill="1" applyBorder="1" applyAlignment="1">
      <alignment horizontal="left" vertical="top"/>
    </xf>
    <xf numFmtId="0" fontId="0" fillId="0" borderId="23" xfId="0" applyBorder="1"/>
    <xf numFmtId="0" fontId="21" fillId="3" borderId="23" xfId="0" applyFont="1" applyFill="1" applyBorder="1"/>
    <xf numFmtId="0" fontId="37" fillId="0" borderId="0" xfId="67" applyFont="1"/>
    <xf numFmtId="0" fontId="18" fillId="3" borderId="0" xfId="67" applyFont="1" applyFill="1" applyAlignment="1">
      <alignment horizontal="left"/>
    </xf>
    <xf numFmtId="3" fontId="18" fillId="3" borderId="0" xfId="67" applyNumberFormat="1" applyFont="1" applyFill="1" applyAlignment="1">
      <alignment horizontal="right" vertical="center" indent="1"/>
    </xf>
    <xf numFmtId="1" fontId="18" fillId="3" borderId="0" xfId="67" applyNumberFormat="1" applyFont="1" applyFill="1" applyAlignment="1">
      <alignment horizontal="right" vertical="center" indent="1"/>
    </xf>
    <xf numFmtId="1" fontId="9" fillId="3" borderId="0" xfId="67" applyNumberFormat="1" applyFont="1" applyFill="1" applyAlignment="1">
      <alignment horizontal="right" vertical="center" indent="1"/>
    </xf>
    <xf numFmtId="0" fontId="18" fillId="3" borderId="0" xfId="67" applyFont="1" applyFill="1" applyAlignment="1">
      <alignment horizontal="right" vertical="center" indent="1"/>
    </xf>
    <xf numFmtId="0" fontId="9" fillId="3" borderId="0" xfId="67" applyFont="1" applyFill="1" applyAlignment="1">
      <alignment horizontal="right" vertical="center" indent="1"/>
    </xf>
    <xf numFmtId="0" fontId="12" fillId="3" borderId="0" xfId="30" applyFont="1" applyFill="1" applyAlignment="1">
      <alignment vertical="center"/>
    </xf>
    <xf numFmtId="3" fontId="18" fillId="2" borderId="0" xfId="0" applyNumberFormat="1" applyFont="1" applyFill="1" applyAlignment="1">
      <alignment vertical="top" wrapText="1"/>
    </xf>
    <xf numFmtId="0" fontId="9" fillId="3" borderId="0" xfId="5" applyFont="1" applyFill="1" applyAlignment="1"/>
    <xf numFmtId="0" fontId="6" fillId="3" borderId="0" xfId="67" applyFont="1" applyFill="1"/>
    <xf numFmtId="1" fontId="6" fillId="3" borderId="0" xfId="67" applyNumberFormat="1" applyFont="1" applyFill="1" applyAlignment="1">
      <alignment horizontal="right" vertical="center" indent="1"/>
    </xf>
    <xf numFmtId="167" fontId="18" fillId="2" borderId="0" xfId="52" applyNumberFormat="1" applyFont="1" applyFill="1" applyAlignment="1">
      <alignment horizontal="center" vertical="center"/>
    </xf>
    <xf numFmtId="167" fontId="48" fillId="0" borderId="0" xfId="27" applyNumberFormat="1" applyFont="1" applyAlignment="1">
      <alignment horizontal="center" vertical="center"/>
    </xf>
    <xf numFmtId="0" fontId="12" fillId="0" borderId="0" xfId="72"/>
    <xf numFmtId="0" fontId="24" fillId="3" borderId="10" xfId="12" applyFont="1" applyFill="1" applyBorder="1" applyAlignment="1">
      <alignment vertical="center"/>
    </xf>
    <xf numFmtId="3" fontId="18" fillId="2" borderId="10" xfId="12" applyNumberFormat="1" applyFont="1" applyFill="1" applyBorder="1" applyAlignment="1">
      <alignment horizontal="right" vertical="center"/>
    </xf>
    <xf numFmtId="0" fontId="18" fillId="3" borderId="10" xfId="12" applyFont="1" applyFill="1" applyBorder="1" applyAlignment="1">
      <alignment horizontal="left" vertical="center"/>
    </xf>
    <xf numFmtId="0" fontId="18" fillId="3" borderId="10" xfId="12" quotePrefix="1" applyFont="1" applyFill="1" applyBorder="1" applyAlignment="1">
      <alignment horizontal="right" vertical="center"/>
    </xf>
    <xf numFmtId="0" fontId="3" fillId="0" borderId="0" xfId="42" applyAlignment="1">
      <alignment horizontal="right"/>
    </xf>
    <xf numFmtId="0" fontId="66" fillId="0" borderId="0" xfId="42" applyFont="1" applyAlignment="1">
      <alignment horizontal="left" vertical="center" readingOrder="1"/>
    </xf>
    <xf numFmtId="9" fontId="52" fillId="0" borderId="0" xfId="3" applyFont="1"/>
    <xf numFmtId="3" fontId="52" fillId="0" borderId="0" xfId="42" applyNumberFormat="1" applyFont="1"/>
    <xf numFmtId="0" fontId="52" fillId="0" borderId="0" xfId="42" applyFont="1"/>
    <xf numFmtId="15" fontId="18" fillId="0" borderId="0" xfId="42" applyNumberFormat="1" applyFont="1" applyAlignment="1">
      <alignment horizontal="left" vertical="center" readingOrder="1"/>
    </xf>
    <xf numFmtId="0" fontId="52" fillId="0" borderId="0" xfId="42" applyFont="1" applyAlignment="1">
      <alignment vertical="center"/>
    </xf>
    <xf numFmtId="0" fontId="15" fillId="0" borderId="0" xfId="42" applyFont="1" applyAlignment="1">
      <alignment vertical="center"/>
    </xf>
    <xf numFmtId="0" fontId="13" fillId="0" borderId="0" xfId="42" applyFont="1" applyAlignment="1">
      <alignment vertical="center"/>
    </xf>
    <xf numFmtId="0" fontId="18" fillId="3" borderId="0" xfId="61" applyFont="1" applyFill="1"/>
    <xf numFmtId="167" fontId="6" fillId="3" borderId="0" xfId="61" applyNumberFormat="1" applyFont="1" applyFill="1" applyAlignment="1">
      <alignment horizontal="center"/>
    </xf>
    <xf numFmtId="0" fontId="41" fillId="3" borderId="0" xfId="61" applyFont="1" applyFill="1" applyAlignment="1">
      <alignment horizontal="right" indent="1"/>
    </xf>
    <xf numFmtId="0" fontId="41" fillId="3" borderId="0" xfId="61" quotePrefix="1" applyFont="1" applyFill="1" applyAlignment="1">
      <alignment horizontal="right" indent="1"/>
    </xf>
    <xf numFmtId="167" fontId="6" fillId="3" borderId="3" xfId="61" applyNumberFormat="1" applyFont="1" applyFill="1" applyBorder="1" applyAlignment="1">
      <alignment horizontal="center"/>
    </xf>
    <xf numFmtId="167" fontId="6" fillId="3" borderId="0" xfId="61" quotePrefix="1" applyNumberFormat="1" applyFont="1" applyFill="1" applyAlignment="1">
      <alignment horizontal="center"/>
    </xf>
    <xf numFmtId="0" fontId="18" fillId="3" borderId="3" xfId="61" applyFont="1" applyFill="1" applyBorder="1" applyAlignment="1">
      <alignment horizontal="center"/>
    </xf>
    <xf numFmtId="0" fontId="50" fillId="3" borderId="3" xfId="61" applyFont="1" applyFill="1" applyBorder="1" applyAlignment="1">
      <alignment horizontal="right" indent="1"/>
    </xf>
    <xf numFmtId="0" fontId="18" fillId="0" borderId="0" xfId="42" applyFont="1" applyAlignment="1">
      <alignment horizontal="left" vertical="center" readingOrder="1"/>
    </xf>
    <xf numFmtId="0" fontId="2" fillId="0" borderId="0" xfId="1" applyFont="1" applyAlignment="1">
      <alignment horizontal="center" vertical="center"/>
    </xf>
    <xf numFmtId="3" fontId="18" fillId="5" borderId="3" xfId="0" applyNumberFormat="1" applyFont="1" applyFill="1" applyBorder="1" applyAlignment="1">
      <alignment horizontal="right" vertical="center"/>
    </xf>
    <xf numFmtId="166" fontId="24" fillId="3" borderId="0" xfId="0" applyNumberFormat="1" applyFont="1" applyFill="1" applyAlignment="1">
      <alignment vertical="top"/>
    </xf>
    <xf numFmtId="0" fontId="24" fillId="3" borderId="0" xfId="0" applyFont="1" applyFill="1" applyAlignment="1">
      <alignment vertical="top"/>
    </xf>
    <xf numFmtId="0" fontId="33" fillId="3" borderId="3" xfId="14" applyFont="1" applyFill="1" applyBorder="1" applyAlignment="1">
      <alignment horizontal="left"/>
    </xf>
    <xf numFmtId="0" fontId="18" fillId="2" borderId="10" xfId="12" applyFont="1" applyFill="1" applyBorder="1" applyAlignment="1">
      <alignment horizontal="left" vertical="center"/>
    </xf>
    <xf numFmtId="0" fontId="18" fillId="2" borderId="0" xfId="4" applyFont="1" applyFill="1" applyAlignment="1">
      <alignment vertical="center"/>
    </xf>
    <xf numFmtId="0" fontId="2" fillId="0" borderId="0" xfId="42" applyFont="1"/>
    <xf numFmtId="167" fontId="5" fillId="0" borderId="0" xfId="1" applyNumberFormat="1" applyFont="1"/>
    <xf numFmtId="0" fontId="4" fillId="3" borderId="0" xfId="0" applyFont="1" applyFill="1"/>
    <xf numFmtId="0" fontId="19" fillId="3" borderId="0" xfId="1" applyFont="1" applyFill="1"/>
    <xf numFmtId="167" fontId="8" fillId="4" borderId="0" xfId="0" applyNumberFormat="1" applyFont="1" applyFill="1" applyAlignment="1">
      <alignment horizontal="center"/>
    </xf>
    <xf numFmtId="0" fontId="2" fillId="0" borderId="0" xfId="1" applyFont="1"/>
    <xf numFmtId="0" fontId="2" fillId="0" borderId="0" xfId="1" applyFont="1" applyFill="1"/>
    <xf numFmtId="0" fontId="2" fillId="0" borderId="0" xfId="1" applyFont="1" applyBorder="1"/>
    <xf numFmtId="1" fontId="8" fillId="0" borderId="0" xfId="1" applyNumberFormat="1" applyFont="1" applyFill="1" applyBorder="1" applyAlignment="1">
      <alignment horizontal="right" vertical="center" indent="1"/>
    </xf>
    <xf numFmtId="0" fontId="18" fillId="0" borderId="0" xfId="1" applyFont="1" applyBorder="1" applyAlignment="1">
      <alignment horizontal="center"/>
    </xf>
    <xf numFmtId="0" fontId="50" fillId="0" borderId="0" xfId="1" applyFont="1" applyFill="1" applyBorder="1"/>
    <xf numFmtId="1" fontId="7" fillId="0" borderId="0" xfId="1" applyNumberFormat="1" applyFont="1" applyFill="1" applyBorder="1" applyAlignment="1">
      <alignment horizontal="right" vertical="center" indent="1"/>
    </xf>
    <xf numFmtId="1" fontId="37" fillId="0" borderId="0" xfId="1" applyNumberFormat="1" applyFont="1" applyFill="1" applyBorder="1" applyAlignment="1">
      <alignment horizontal="right" vertical="center" indent="1"/>
    </xf>
    <xf numFmtId="0" fontId="15" fillId="0" borderId="0" xfId="1" applyFont="1" applyFill="1" applyBorder="1"/>
    <xf numFmtId="1" fontId="18" fillId="0" borderId="0" xfId="1" applyNumberFormat="1" applyFont="1" applyFill="1" applyBorder="1" applyAlignment="1">
      <alignment horizontal="right" vertical="center" indent="1"/>
    </xf>
    <xf numFmtId="0" fontId="50" fillId="0" borderId="0" xfId="1" applyFont="1"/>
    <xf numFmtId="9" fontId="2" fillId="0" borderId="0" xfId="1" applyNumberFormat="1" applyFont="1" applyFill="1" applyBorder="1" applyAlignment="1">
      <alignment horizontal="right" vertical="center" indent="1"/>
    </xf>
    <xf numFmtId="0" fontId="45" fillId="3" borderId="0" xfId="8" applyFont="1" applyFill="1" applyBorder="1" applyAlignment="1" applyProtection="1">
      <alignment horizontal="right" wrapText="1"/>
      <protection hidden="1"/>
    </xf>
    <xf numFmtId="167" fontId="18" fillId="0" borderId="0" xfId="1" applyNumberFormat="1" applyFont="1" applyFill="1" applyBorder="1" applyAlignment="1">
      <alignment horizontal="right" vertical="center" indent="1"/>
    </xf>
    <xf numFmtId="1" fontId="2" fillId="0" borderId="0" xfId="1" applyNumberFormat="1" applyFont="1" applyFill="1" applyBorder="1" applyAlignment="1">
      <alignment horizontal="right" vertical="center" indent="1"/>
    </xf>
    <xf numFmtId="9" fontId="2" fillId="0" borderId="0" xfId="1" applyNumberFormat="1" applyFont="1" applyAlignment="1">
      <alignment horizontal="right" indent="1"/>
    </xf>
    <xf numFmtId="0" fontId="2" fillId="0" borderId="0" xfId="1" applyFont="1" applyAlignment="1">
      <alignment horizontal="right" indent="1"/>
    </xf>
    <xf numFmtId="167" fontId="2" fillId="0" borderId="0" xfId="1" applyNumberFormat="1" applyFont="1" applyFill="1" applyBorder="1" applyAlignment="1">
      <alignment horizontal="right" vertical="center" indent="1"/>
    </xf>
    <xf numFmtId="9" fontId="8" fillId="0" borderId="0" xfId="1" applyNumberFormat="1" applyFont="1" applyBorder="1" applyAlignment="1">
      <alignment horizontal="right" vertical="center" indent="1"/>
    </xf>
    <xf numFmtId="0" fontId="8" fillId="0" borderId="0" xfId="1" applyFont="1" applyAlignment="1">
      <alignment horizontal="right" vertical="center" indent="1"/>
    </xf>
    <xf numFmtId="0" fontId="8" fillId="0" borderId="0" xfId="1" applyFont="1" applyBorder="1" applyAlignment="1">
      <alignment horizontal="right" vertical="center" indent="1"/>
    </xf>
    <xf numFmtId="0" fontId="2" fillId="0" borderId="0" xfId="1" applyFont="1" applyBorder="1" applyAlignment="1">
      <alignment horizontal="right" indent="1"/>
    </xf>
    <xf numFmtId="9" fontId="18" fillId="0" borderId="0" xfId="1" applyNumberFormat="1" applyFont="1" applyBorder="1" applyAlignment="1">
      <alignment horizontal="center" vertical="center"/>
    </xf>
    <xf numFmtId="1" fontId="18" fillId="0" borderId="0" xfId="1" applyNumberFormat="1" applyFont="1" applyBorder="1" applyAlignment="1">
      <alignment horizontal="right" vertical="center" indent="1"/>
    </xf>
    <xf numFmtId="0" fontId="18" fillId="0" borderId="0" xfId="1" applyFont="1" applyBorder="1" applyAlignment="1">
      <alignment horizontal="center" vertical="center"/>
    </xf>
    <xf numFmtId="9" fontId="18" fillId="0" borderId="0" xfId="1" applyNumberFormat="1" applyFont="1" applyFill="1" applyBorder="1" applyAlignment="1">
      <alignment horizontal="right" vertical="center" indent="1"/>
    </xf>
    <xf numFmtId="0" fontId="2" fillId="0" borderId="0" xfId="1" applyFont="1" applyFill="1" applyBorder="1" applyAlignment="1">
      <alignment horizontal="right" vertical="center" indent="1"/>
    </xf>
    <xf numFmtId="0" fontId="2" fillId="0" borderId="0" xfId="1" applyFont="1" applyFill="1" applyBorder="1" applyAlignment="1">
      <alignment horizontal="left" vertical="center" indent="1"/>
    </xf>
    <xf numFmtId="0" fontId="18" fillId="0" borderId="0" xfId="1" applyFont="1" applyFill="1" applyBorder="1" applyAlignment="1">
      <alignment horizontal="center" vertical="center"/>
    </xf>
    <xf numFmtId="0" fontId="18" fillId="0" borderId="0" xfId="1" applyFont="1" applyFill="1" applyBorder="1"/>
    <xf numFmtId="0" fontId="18" fillId="0" borderId="0" xfId="1" applyFont="1" applyFill="1" applyBorder="1" applyAlignment="1">
      <alignment horizontal="center"/>
    </xf>
    <xf numFmtId="0" fontId="18" fillId="0" borderId="0" xfId="1" applyFont="1" applyFill="1" applyBorder="1" applyAlignment="1">
      <alignment horizontal="right" vertical="center" indent="1"/>
    </xf>
    <xf numFmtId="0" fontId="49" fillId="0" borderId="0" xfId="1" applyFont="1" applyFill="1" applyBorder="1" applyAlignment="1">
      <alignment horizontal="left" vertical="center" indent="1"/>
    </xf>
    <xf numFmtId="9" fontId="18" fillId="0" borderId="0" xfId="1" applyNumberFormat="1" applyFont="1" applyFill="1" applyBorder="1" applyAlignment="1">
      <alignment horizontal="center" vertical="center"/>
    </xf>
    <xf numFmtId="0" fontId="18" fillId="0" borderId="0" xfId="1" applyFont="1" applyFill="1" applyBorder="1" applyAlignment="1">
      <alignment horizontal="left" indent="1"/>
    </xf>
    <xf numFmtId="0" fontId="37" fillId="0" borderId="0" xfId="1" applyFont="1" applyFill="1" applyBorder="1" applyAlignment="1">
      <alignment horizontal="right" vertical="center" indent="1"/>
    </xf>
    <xf numFmtId="0" fontId="7" fillId="0" borderId="0" xfId="1" applyFont="1" applyFill="1" applyBorder="1" applyAlignment="1">
      <alignment horizontal="left" vertical="center" indent="1"/>
    </xf>
    <xf numFmtId="0" fontId="8" fillId="0" borderId="0" xfId="1" applyFont="1" applyFill="1" applyBorder="1" applyAlignment="1">
      <alignment horizontal="left" vertical="center" indent="1"/>
    </xf>
    <xf numFmtId="0" fontId="2" fillId="0" borderId="0" xfId="1" applyFont="1" applyFill="1" applyBorder="1"/>
    <xf numFmtId="0" fontId="3" fillId="0" borderId="0" xfId="1" applyFill="1" applyBorder="1"/>
    <xf numFmtId="1" fontId="39" fillId="0" borderId="0" xfId="1" applyNumberFormat="1" applyFont="1" applyFill="1" applyBorder="1" applyAlignment="1">
      <alignment horizontal="right" vertical="center" indent="1"/>
    </xf>
    <xf numFmtId="0" fontId="39" fillId="0" borderId="0" xfId="1" applyFont="1" applyFill="1" applyBorder="1" applyAlignment="1">
      <alignment horizontal="right" vertical="center" indent="1"/>
    </xf>
    <xf numFmtId="0" fontId="18" fillId="0" borderId="0" xfId="1" applyFont="1" applyFill="1"/>
    <xf numFmtId="0" fontId="3" fillId="0" borderId="0" xfId="1" applyFill="1"/>
    <xf numFmtId="0" fontId="13" fillId="0" borderId="0" xfId="1" applyFont="1" applyFill="1"/>
    <xf numFmtId="0" fontId="3" fillId="0" borderId="0" xfId="1" applyFont="1" applyFill="1" applyBorder="1"/>
    <xf numFmtId="0" fontId="18" fillId="0" borderId="0" xfId="1" applyFont="1" applyFill="1" applyBorder="1" applyAlignment="1">
      <alignment horizontal="left" vertical="center" indent="1"/>
    </xf>
    <xf numFmtId="9" fontId="53" fillId="0" borderId="0" xfId="1" applyNumberFormat="1" applyFont="1" applyFill="1" applyBorder="1" applyAlignment="1">
      <alignment horizontal="left" vertical="center" indent="1"/>
    </xf>
    <xf numFmtId="0" fontId="13" fillId="0" borderId="0" xfId="1" applyFont="1"/>
    <xf numFmtId="0" fontId="3" fillId="0" borderId="0" xfId="1" applyBorder="1"/>
    <xf numFmtId="0" fontId="15" fillId="0" borderId="0" xfId="1" applyFont="1" applyBorder="1"/>
    <xf numFmtId="167" fontId="8" fillId="0" borderId="2" xfId="1" applyNumberFormat="1" applyFont="1" applyBorder="1" applyAlignment="1">
      <alignment horizontal="center"/>
    </xf>
    <xf numFmtId="167" fontId="8" fillId="0" borderId="0" xfId="1" applyNumberFormat="1" applyFont="1" applyAlignment="1">
      <alignment horizontal="center"/>
    </xf>
    <xf numFmtId="167" fontId="8" fillId="0" borderId="4" xfId="1" applyNumberFormat="1" applyFont="1" applyBorder="1" applyAlignment="1">
      <alignment horizontal="center"/>
    </xf>
    <xf numFmtId="0" fontId="11" fillId="0" borderId="0" xfId="1" applyFont="1"/>
    <xf numFmtId="0" fontId="4" fillId="0" borderId="0" xfId="1" applyFont="1"/>
    <xf numFmtId="0" fontId="44" fillId="3" borderId="10" xfId="42" applyFont="1" applyFill="1" applyBorder="1" applyAlignment="1">
      <alignment horizontal="right"/>
    </xf>
    <xf numFmtId="0" fontId="44" fillId="3" borderId="0" xfId="42" applyFont="1" applyFill="1" applyAlignment="1">
      <alignment horizontal="right"/>
    </xf>
    <xf numFmtId="0" fontId="11" fillId="0" borderId="0" xfId="1" applyFont="1" applyBorder="1"/>
    <xf numFmtId="166" fontId="18" fillId="2" borderId="1" xfId="27" applyNumberFormat="1" applyFont="1" applyFill="1" applyBorder="1" applyAlignment="1">
      <alignment horizontal="center" vertical="center"/>
    </xf>
    <xf numFmtId="0" fontId="9" fillId="2" borderId="2" xfId="27" applyFont="1" applyFill="1" applyBorder="1" applyAlignment="1">
      <alignment vertical="center" wrapText="1" readingOrder="1"/>
    </xf>
    <xf numFmtId="0" fontId="3" fillId="0" borderId="0" xfId="1" applyFont="1"/>
    <xf numFmtId="0" fontId="8" fillId="3" borderId="0" xfId="42" applyFont="1" applyFill="1"/>
    <xf numFmtId="0" fontId="2" fillId="0" borderId="10" xfId="1" applyFont="1" applyBorder="1"/>
    <xf numFmtId="0" fontId="3" fillId="0" borderId="10" xfId="1" applyFont="1" applyBorder="1"/>
    <xf numFmtId="0" fontId="8" fillId="9" borderId="0" xfId="0" applyFont="1" applyFill="1" applyBorder="1" applyAlignment="1">
      <alignment vertical="center"/>
    </xf>
    <xf numFmtId="0" fontId="8" fillId="9" borderId="10" xfId="0" applyFont="1" applyFill="1" applyBorder="1" applyAlignment="1">
      <alignment vertical="center"/>
    </xf>
    <xf numFmtId="0" fontId="6" fillId="3" borderId="0" xfId="5" applyFont="1" applyFill="1" applyAlignment="1">
      <alignment vertical="center" wrapText="1"/>
    </xf>
    <xf numFmtId="0" fontId="8" fillId="3" borderId="23" xfId="42" applyFont="1" applyFill="1" applyBorder="1" applyAlignment="1">
      <alignment vertical="center"/>
    </xf>
    <xf numFmtId="0" fontId="8" fillId="3" borderId="0" xfId="42" applyFont="1" applyFill="1" applyBorder="1" applyAlignment="1">
      <alignment vertical="center"/>
    </xf>
    <xf numFmtId="0" fontId="8" fillId="3" borderId="10" xfId="42" applyFont="1" applyFill="1" applyBorder="1" applyAlignment="1">
      <alignment vertical="center"/>
    </xf>
    <xf numFmtId="0" fontId="1" fillId="0" borderId="0" xfId="61" applyFont="1"/>
    <xf numFmtId="0" fontId="1" fillId="3" borderId="0" xfId="61" applyFont="1" applyFill="1"/>
    <xf numFmtId="0" fontId="1" fillId="3" borderId="0" xfId="0" applyFont="1" applyFill="1"/>
    <xf numFmtId="0" fontId="21" fillId="0" borderId="0" xfId="0" applyFont="1" applyAlignment="1">
      <alignment vertical="center"/>
    </xf>
    <xf numFmtId="3" fontId="6" fillId="3" borderId="10" xfId="0" applyNumberFormat="1" applyFont="1" applyFill="1" applyBorder="1" applyAlignment="1" applyProtection="1">
      <alignment horizontal="right" vertical="center" wrapText="1" readingOrder="1"/>
      <protection locked="0"/>
    </xf>
    <xf numFmtId="0" fontId="1" fillId="0" borderId="0" xfId="1" applyFont="1" applyAlignment="1">
      <alignment horizontal="left" vertical="center" indent="1"/>
    </xf>
    <xf numFmtId="0" fontId="1" fillId="0" borderId="0" xfId="1" applyFont="1"/>
    <xf numFmtId="0" fontId="1" fillId="0" borderId="0" xfId="1" applyFont="1" applyAlignment="1">
      <alignment horizontal="center"/>
    </xf>
    <xf numFmtId="3" fontId="1" fillId="0" borderId="0" xfId="42" applyNumberFormat="1" applyFont="1" applyAlignment="1">
      <alignment horizontal="center" vertical="center"/>
    </xf>
    <xf numFmtId="0" fontId="84" fillId="9" borderId="0" xfId="0" applyFont="1" applyFill="1" applyAlignment="1">
      <alignment horizontal="right" vertical="center"/>
    </xf>
    <xf numFmtId="0" fontId="84" fillId="9" borderId="0" xfId="0" applyFont="1" applyFill="1" applyBorder="1" applyAlignment="1">
      <alignment horizontal="right" vertical="center"/>
    </xf>
    <xf numFmtId="0" fontId="1" fillId="0" borderId="0" xfId="67" applyFont="1"/>
    <xf numFmtId="0" fontId="1" fillId="0" borderId="4" xfId="67" applyFont="1" applyBorder="1" applyAlignment="1">
      <alignment horizontal="left"/>
    </xf>
    <xf numFmtId="0" fontId="1" fillId="0" borderId="0" xfId="67" applyFont="1" applyAlignment="1">
      <alignment horizontal="left"/>
    </xf>
    <xf numFmtId="0" fontId="1" fillId="0" borderId="0" xfId="67" applyFont="1" applyAlignment="1">
      <alignment wrapText="1"/>
    </xf>
    <xf numFmtId="0" fontId="1" fillId="0" borderId="0" xfId="27" applyFont="1" applyAlignment="1">
      <alignment horizontal="right" vertical="center" indent="1"/>
    </xf>
    <xf numFmtId="0" fontId="1" fillId="0" borderId="0" xfId="0" applyFont="1"/>
    <xf numFmtId="0" fontId="1" fillId="3" borderId="10" xfId="12" applyFont="1" applyFill="1" applyBorder="1" applyAlignment="1">
      <alignment horizontal="right" vertical="center"/>
    </xf>
    <xf numFmtId="0" fontId="1" fillId="2" borderId="23" xfId="12" applyFont="1" applyFill="1" applyBorder="1" applyAlignment="1">
      <alignment horizontal="right" vertical="center"/>
    </xf>
    <xf numFmtId="3" fontId="1" fillId="3" borderId="0" xfId="12" applyNumberFormat="1" applyFont="1" applyFill="1" applyAlignment="1">
      <alignment horizontal="right" vertical="center"/>
    </xf>
    <xf numFmtId="3" fontId="1" fillId="3" borderId="23" xfId="12" applyNumberFormat="1" applyFont="1" applyFill="1" applyBorder="1" applyAlignment="1">
      <alignment horizontal="right" vertical="center"/>
    </xf>
    <xf numFmtId="0" fontId="1" fillId="3" borderId="23" xfId="12" applyFont="1" applyFill="1" applyBorder="1" applyAlignment="1">
      <alignment horizontal="left" vertical="center"/>
    </xf>
    <xf numFmtId="0" fontId="1" fillId="5" borderId="10" xfId="12" applyFont="1" applyFill="1" applyBorder="1" applyAlignment="1">
      <alignment horizontal="right" vertical="center"/>
    </xf>
    <xf numFmtId="0" fontId="1" fillId="3" borderId="10" xfId="12" quotePrefix="1" applyFont="1" applyFill="1" applyBorder="1" applyAlignment="1">
      <alignment horizontal="left" vertical="center" indent="1"/>
    </xf>
    <xf numFmtId="0" fontId="1" fillId="5" borderId="23" xfId="12" applyFont="1" applyFill="1" applyBorder="1" applyAlignment="1">
      <alignment horizontal="right" vertical="center"/>
    </xf>
    <xf numFmtId="0" fontId="18" fillId="5" borderId="10" xfId="12" quotePrefix="1" applyFont="1" applyFill="1" applyBorder="1" applyAlignment="1">
      <alignment horizontal="right" vertical="center"/>
    </xf>
    <xf numFmtId="3" fontId="18" fillId="5" borderId="10" xfId="12" applyNumberFormat="1" applyFont="1" applyFill="1" applyBorder="1" applyAlignment="1">
      <alignment horizontal="right" vertical="center"/>
    </xf>
    <xf numFmtId="3" fontId="1" fillId="5" borderId="0" xfId="12" applyNumberFormat="1" applyFont="1" applyFill="1" applyAlignment="1">
      <alignment horizontal="right" vertical="center"/>
    </xf>
    <xf numFmtId="3" fontId="1" fillId="5" borderId="23" xfId="12" applyNumberFormat="1" applyFont="1" applyFill="1" applyBorder="1" applyAlignment="1">
      <alignment horizontal="right" vertical="center"/>
    </xf>
    <xf numFmtId="3" fontId="1" fillId="3" borderId="0" xfId="0" applyNumberFormat="1" applyFont="1" applyFill="1" applyAlignment="1">
      <alignment horizontal="right" vertical="center"/>
    </xf>
    <xf numFmtId="0" fontId="1" fillId="3" borderId="0" xfId="0" applyFont="1" applyFill="1" applyAlignment="1">
      <alignment vertical="center"/>
    </xf>
    <xf numFmtId="3" fontId="9" fillId="3" borderId="0" xfId="0" applyNumberFormat="1" applyFont="1" applyFill="1" applyAlignment="1">
      <alignment vertical="center" wrapText="1"/>
    </xf>
    <xf numFmtId="3" fontId="6" fillId="0" borderId="0" xfId="87" applyNumberFormat="1" applyFont="1" applyAlignment="1">
      <alignment horizontal="left" vertical="top" indent="2"/>
    </xf>
    <xf numFmtId="0" fontId="85" fillId="0" borderId="0" xfId="0" applyFont="1"/>
    <xf numFmtId="3" fontId="9" fillId="0" borderId="0" xfId="87" applyNumberFormat="1" applyFont="1" applyAlignment="1">
      <alignment horizontal="left" vertical="top"/>
    </xf>
    <xf numFmtId="3" fontId="9" fillId="0" borderId="0" xfId="87" applyNumberFormat="1" applyFont="1" applyAlignment="1">
      <alignment vertical="top"/>
    </xf>
    <xf numFmtId="3" fontId="9" fillId="0" borderId="0" xfId="87" applyNumberFormat="1" applyFont="1"/>
    <xf numFmtId="0" fontId="1" fillId="3" borderId="0" xfId="0" applyFont="1" applyFill="1" applyAlignment="1">
      <alignment vertical="center" readingOrder="1"/>
    </xf>
    <xf numFmtId="3" fontId="1" fillId="3" borderId="0" xfId="0" applyNumberFormat="1" applyFont="1" applyFill="1" applyAlignment="1">
      <alignment vertical="center"/>
    </xf>
    <xf numFmtId="3" fontId="1" fillId="3" borderId="0" xfId="0" applyNumberFormat="1" applyFont="1" applyFill="1" applyAlignment="1" applyProtection="1">
      <alignment vertical="center"/>
      <protection locked="0"/>
    </xf>
    <xf numFmtId="3" fontId="1" fillId="3" borderId="10" xfId="0" applyNumberFormat="1" applyFont="1" applyFill="1" applyBorder="1" applyAlignment="1">
      <alignment vertical="center"/>
    </xf>
    <xf numFmtId="3" fontId="1" fillId="3" borderId="10" xfId="0" applyNumberFormat="1" applyFont="1" applyFill="1" applyBorder="1" applyAlignment="1" applyProtection="1">
      <alignment vertical="center"/>
      <protection locked="0"/>
    </xf>
    <xf numFmtId="3" fontId="1" fillId="3" borderId="0" xfId="0" applyNumberFormat="1" applyFont="1" applyFill="1" applyAlignment="1">
      <alignment horizontal="right"/>
    </xf>
    <xf numFmtId="0" fontId="1" fillId="0" borderId="0" xfId="27" applyFont="1" applyAlignment="1">
      <alignment horizontal="left" vertical="center" indent="1"/>
    </xf>
    <xf numFmtId="167" fontId="1" fillId="0" borderId="4" xfId="52" applyNumberFormat="1" applyFont="1" applyBorder="1" applyAlignment="1">
      <alignment horizontal="center" vertical="center"/>
    </xf>
    <xf numFmtId="0" fontId="1" fillId="0" borderId="4" xfId="27" applyFont="1" applyBorder="1" applyAlignment="1">
      <alignment horizontal="left" vertical="center" wrapText="1" indent="1"/>
    </xf>
    <xf numFmtId="0" fontId="1" fillId="0" borderId="0" xfId="27" applyFont="1" applyAlignment="1">
      <alignment horizontal="left" vertical="center" wrapText="1" indent="1"/>
    </xf>
    <xf numFmtId="167" fontId="1" fillId="0" borderId="0" xfId="52" applyNumberFormat="1" applyFont="1" applyAlignment="1">
      <alignment horizontal="center" vertical="center"/>
    </xf>
    <xf numFmtId="0" fontId="1" fillId="0" borderId="0" xfId="27" applyFont="1"/>
    <xf numFmtId="167" fontId="1" fillId="0" borderId="0" xfId="27" applyNumberFormat="1" applyFont="1" applyAlignment="1">
      <alignment horizontal="center" vertical="center"/>
    </xf>
    <xf numFmtId="0" fontId="1" fillId="0" borderId="0" xfId="27" quotePrefix="1" applyFont="1" applyAlignment="1">
      <alignment horizontal="left" vertical="center" wrapText="1" indent="1"/>
    </xf>
    <xf numFmtId="3" fontId="1" fillId="0" borderId="0" xfId="27" applyNumberFormat="1" applyFont="1" applyAlignment="1">
      <alignment horizontal="left" vertical="center" indent="1"/>
    </xf>
    <xf numFmtId="166" fontId="1" fillId="0" borderId="0" xfId="27" applyNumberFormat="1" applyFont="1" applyAlignment="1">
      <alignment horizontal="center" vertical="center"/>
    </xf>
    <xf numFmtId="0" fontId="1" fillId="0" borderId="0" xfId="27" applyFont="1" applyAlignment="1">
      <alignment vertical="center"/>
    </xf>
    <xf numFmtId="176" fontId="1" fillId="0" borderId="0" xfId="71" applyNumberFormat="1" applyFont="1" applyAlignment="1">
      <alignment vertical="top"/>
    </xf>
    <xf numFmtId="173" fontId="1" fillId="0" borderId="0" xfId="52" applyNumberFormat="1" applyFont="1" applyAlignment="1">
      <alignment horizontal="right" vertical="center" indent="1"/>
    </xf>
    <xf numFmtId="0" fontId="1" fillId="0" borderId="0" xfId="27" applyFont="1" applyAlignment="1">
      <alignment horizontal="center"/>
    </xf>
    <xf numFmtId="3" fontId="1" fillId="0" borderId="10" xfId="0" applyNumberFormat="1" applyFont="1" applyBorder="1" applyAlignment="1">
      <alignment horizontal="left" wrapText="1"/>
    </xf>
    <xf numFmtId="0" fontId="13" fillId="3" borderId="0" xfId="61" applyFont="1" applyFill="1" applyAlignment="1">
      <alignment vertical="center"/>
    </xf>
    <xf numFmtId="0" fontId="13" fillId="3" borderId="0" xfId="61" applyFont="1" applyFill="1"/>
    <xf numFmtId="0" fontId="1" fillId="0" borderId="0" xfId="43" applyFont="1"/>
    <xf numFmtId="167" fontId="1" fillId="0" borderId="26" xfId="43" applyNumberFormat="1" applyFont="1" applyBorder="1" applyAlignment="1">
      <alignment horizontal="right" vertical="center" indent="1"/>
    </xf>
    <xf numFmtId="167" fontId="1" fillId="0" borderId="0" xfId="43" applyNumberFormat="1" applyFont="1" applyAlignment="1">
      <alignment horizontal="right" vertical="center" indent="1"/>
    </xf>
    <xf numFmtId="0" fontId="1" fillId="0" borderId="0" xfId="4" applyFont="1"/>
    <xf numFmtId="0" fontId="1" fillId="0" borderId="0" xfId="4" applyFont="1" applyAlignment="1">
      <alignment horizontal="right"/>
    </xf>
    <xf numFmtId="0" fontId="1" fillId="0" borderId="3" xfId="4" applyFont="1" applyBorder="1" applyAlignment="1">
      <alignment vertical="center"/>
    </xf>
    <xf numFmtId="3" fontId="1" fillId="0" borderId="0" xfId="4" applyNumberFormat="1" applyFont="1" applyAlignment="1">
      <alignment horizontal="right" vertical="center"/>
    </xf>
    <xf numFmtId="0" fontId="1" fillId="0" borderId="0" xfId="4" applyFont="1" applyAlignment="1">
      <alignment vertical="center"/>
    </xf>
    <xf numFmtId="0" fontId="1" fillId="0" borderId="3" xfId="4" applyFont="1" applyBorder="1" applyAlignment="1">
      <alignment horizontal="left" vertical="center"/>
    </xf>
    <xf numFmtId="0" fontId="1" fillId="0" borderId="0" xfId="4" applyFont="1" applyAlignment="1">
      <alignment wrapText="1"/>
    </xf>
    <xf numFmtId="0" fontId="1" fillId="0" borderId="0" xfId="4" applyFont="1" applyAlignment="1">
      <alignment horizontal="right" wrapText="1"/>
    </xf>
    <xf numFmtId="3" fontId="1" fillId="0" borderId="0" xfId="4" applyNumberFormat="1" applyFont="1" applyAlignment="1">
      <alignment horizontal="right"/>
    </xf>
    <xf numFmtId="3" fontId="89" fillId="0" borderId="0" xfId="0" applyNumberFormat="1" applyFont="1"/>
    <xf numFmtId="9" fontId="37" fillId="0" borderId="0" xfId="89" applyFont="1"/>
    <xf numFmtId="0" fontId="1" fillId="0" borderId="0" xfId="1" applyFont="1" applyAlignment="1">
      <alignment horizontal="left" vertical="center" wrapText="1" indent="1"/>
    </xf>
    <xf numFmtId="0" fontId="1" fillId="0" borderId="0" xfId="42" applyFont="1"/>
    <xf numFmtId="0" fontId="9" fillId="0" borderId="3" xfId="67" applyFont="1" applyBorder="1" applyAlignment="1">
      <alignment horizontal="right"/>
    </xf>
    <xf numFmtId="0" fontId="18" fillId="0" borderId="3" xfId="67" applyFont="1" applyBorder="1" applyAlignment="1">
      <alignment horizontal="right" vertical="center"/>
    </xf>
    <xf numFmtId="0" fontId="1" fillId="0" borderId="0" xfId="62" applyFont="1" applyAlignment="1" applyProtection="1"/>
    <xf numFmtId="166" fontId="8" fillId="0" borderId="4" xfId="1" applyNumberFormat="1" applyFont="1" applyBorder="1" applyAlignment="1">
      <alignment horizontal="center"/>
    </xf>
    <xf numFmtId="0" fontId="0" fillId="0" borderId="0" xfId="0" applyAlignment="1">
      <alignment vertical="center" wrapText="1"/>
    </xf>
    <xf numFmtId="0" fontId="50" fillId="3" borderId="0" xfId="61" applyFont="1" applyFill="1"/>
    <xf numFmtId="3" fontId="9" fillId="7" borderId="29" xfId="90" applyNumberFormat="1" applyFont="1" applyFill="1" applyBorder="1" applyAlignment="1" applyProtection="1">
      <alignment horizontal="left" vertical="center"/>
      <protection hidden="1"/>
    </xf>
    <xf numFmtId="3" fontId="9" fillId="7" borderId="31" xfId="90" applyNumberFormat="1" applyFont="1" applyFill="1" applyBorder="1" applyAlignment="1" applyProtection="1">
      <alignment horizontal="right" vertical="center"/>
      <protection hidden="1"/>
    </xf>
    <xf numFmtId="0" fontId="48" fillId="0" borderId="0" xfId="0" applyFont="1"/>
    <xf numFmtId="0" fontId="5" fillId="0" borderId="0" xfId="1" applyFont="1"/>
    <xf numFmtId="166" fontId="9" fillId="7" borderId="29" xfId="90" applyNumberFormat="1" applyFont="1" applyFill="1" applyBorder="1" applyAlignment="1" applyProtection="1">
      <alignment horizontal="right" vertical="center"/>
      <protection hidden="1"/>
    </xf>
    <xf numFmtId="0" fontId="5" fillId="0" borderId="0" xfId="42" applyFont="1" applyAlignment="1">
      <alignment horizontal="left"/>
    </xf>
    <xf numFmtId="0" fontId="1" fillId="0" borderId="0" xfId="42" applyFont="1" applyAlignment="1">
      <alignment horizontal="left"/>
    </xf>
    <xf numFmtId="9" fontId="84" fillId="9" borderId="10" xfId="0" applyNumberFormat="1" applyFont="1" applyFill="1" applyBorder="1" applyAlignment="1">
      <alignment horizontal="right" vertical="center"/>
    </xf>
    <xf numFmtId="0" fontId="8" fillId="0" borderId="27" xfId="1" applyFont="1" applyBorder="1" applyAlignment="1">
      <alignment horizontal="right"/>
    </xf>
    <xf numFmtId="0" fontId="19" fillId="3" borderId="18" xfId="0" applyFont="1" applyFill="1" applyBorder="1" applyAlignment="1">
      <alignment horizontal="right" vertical="center" wrapText="1" readingOrder="1"/>
    </xf>
    <xf numFmtId="0" fontId="6" fillId="0" borderId="0" xfId="95" applyFont="1"/>
    <xf numFmtId="0" fontId="1" fillId="0" borderId="0" xfId="95" applyFont="1"/>
    <xf numFmtId="3" fontId="6" fillId="0" borderId="0" xfId="95" applyNumberFormat="1" applyFont="1"/>
    <xf numFmtId="3" fontId="1" fillId="0" borderId="0" xfId="95" applyNumberFormat="1" applyFont="1"/>
    <xf numFmtId="0" fontId="1" fillId="0" borderId="0" xfId="95" applyFont="1" applyAlignment="1">
      <alignment horizontal="right"/>
    </xf>
    <xf numFmtId="0" fontId="11" fillId="0" borderId="0" xfId="95" applyFont="1"/>
    <xf numFmtId="0" fontId="6" fillId="0" borderId="0" xfId="95" applyFont="1" applyAlignment="1">
      <alignment horizontal="right"/>
    </xf>
    <xf numFmtId="0" fontId="37" fillId="0" borderId="0" xfId="95" applyFont="1"/>
    <xf numFmtId="0" fontId="9" fillId="0" borderId="0" xfId="95" applyFont="1"/>
    <xf numFmtId="3" fontId="6" fillId="0" borderId="0" xfId="95" applyNumberFormat="1" applyFont="1" applyAlignment="1">
      <alignment horizontal="left"/>
    </xf>
    <xf numFmtId="0" fontId="1" fillId="0" borderId="0" xfId="72" applyFont="1" applyAlignment="1">
      <alignment horizontal="left" vertical="center"/>
    </xf>
    <xf numFmtId="0" fontId="1" fillId="0" borderId="35" xfId="72" applyFont="1" applyBorder="1" applyAlignment="1">
      <alignment horizontal="left" vertical="center"/>
    </xf>
    <xf numFmtId="0" fontId="18" fillId="0" borderId="0" xfId="72" applyFont="1" applyAlignment="1">
      <alignment vertical="center"/>
    </xf>
    <xf numFmtId="2" fontId="18" fillId="0" borderId="0" xfId="72" applyNumberFormat="1" applyFont="1" applyAlignment="1">
      <alignment vertical="center"/>
    </xf>
    <xf numFmtId="0" fontId="6" fillId="3" borderId="0" xfId="13" applyFont="1" applyFill="1" applyAlignment="1">
      <alignment horizontal="right" vertical="center"/>
    </xf>
    <xf numFmtId="0" fontId="1" fillId="0" borderId="0" xfId="88"/>
    <xf numFmtId="3" fontId="6" fillId="3" borderId="0" xfId="12" applyNumberFormat="1" applyFont="1" applyFill="1" applyAlignment="1">
      <alignment horizontal="right" vertical="center"/>
    </xf>
    <xf numFmtId="3" fontId="6" fillId="3" borderId="3" xfId="12" applyNumberFormat="1" applyFont="1" applyFill="1" applyBorder="1" applyAlignment="1">
      <alignment horizontal="right" vertical="center"/>
    </xf>
    <xf numFmtId="3" fontId="9" fillId="3" borderId="16" xfId="12" applyNumberFormat="1" applyFont="1" applyFill="1" applyBorder="1" applyAlignment="1">
      <alignment horizontal="right" vertical="center"/>
    </xf>
    <xf numFmtId="3" fontId="9" fillId="3" borderId="1" xfId="12" applyNumberFormat="1" applyFont="1" applyFill="1" applyBorder="1" applyAlignment="1">
      <alignment horizontal="right" vertical="center"/>
    </xf>
    <xf numFmtId="3" fontId="6" fillId="3" borderId="10" xfId="12" applyNumberFormat="1" applyFont="1" applyFill="1" applyBorder="1" applyAlignment="1">
      <alignment horizontal="right" vertical="center"/>
    </xf>
    <xf numFmtId="0" fontId="6" fillId="3" borderId="3" xfId="13" applyFont="1" applyFill="1" applyBorder="1" applyAlignment="1">
      <alignment horizontal="right" vertical="center"/>
    </xf>
    <xf numFmtId="0" fontId="6" fillId="3" borderId="23" xfId="12" applyFont="1" applyFill="1" applyBorder="1" applyAlignment="1">
      <alignment horizontal="right" vertical="center"/>
    </xf>
    <xf numFmtId="0" fontId="11" fillId="3" borderId="23" xfId="12" applyFont="1" applyFill="1" applyBorder="1" applyAlignment="1">
      <alignment horizontal="right" vertical="center"/>
    </xf>
    <xf numFmtId="0" fontId="6" fillId="3" borderId="3" xfId="12" applyFont="1" applyFill="1" applyBorder="1" applyAlignment="1">
      <alignment horizontal="right" vertical="center" wrapText="1"/>
    </xf>
    <xf numFmtId="0" fontId="1" fillId="5" borderId="0" xfId="0" applyFont="1" applyFill="1" applyAlignment="1">
      <alignment vertical="center"/>
    </xf>
    <xf numFmtId="0" fontId="18" fillId="0" borderId="0" xfId="42" applyFont="1"/>
    <xf numFmtId="0" fontId="79" fillId="0" borderId="0" xfId="67" applyFont="1"/>
    <xf numFmtId="3" fontId="82" fillId="0" borderId="0" xfId="0" applyNumberFormat="1" applyFont="1"/>
    <xf numFmtId="3" fontId="97" fillId="0" borderId="0" xfId="0" applyNumberFormat="1" applyFont="1" applyAlignment="1">
      <alignment horizontal="right"/>
    </xf>
    <xf numFmtId="0" fontId="82" fillId="0" borderId="0" xfId="0" applyFont="1"/>
    <xf numFmtId="0" fontId="94" fillId="0" borderId="0" xfId="95" applyFont="1"/>
    <xf numFmtId="0" fontId="1" fillId="0" borderId="0" xfId="1" applyFont="1" applyAlignment="1">
      <alignment horizontal="center" vertical="center"/>
    </xf>
    <xf numFmtId="0" fontId="45" fillId="3" borderId="0" xfId="0" applyFont="1" applyFill="1"/>
    <xf numFmtId="0" fontId="21" fillId="0" borderId="0" xfId="61" applyFont="1"/>
    <xf numFmtId="49" fontId="5" fillId="0" borderId="0" xfId="42" applyNumberFormat="1" applyFont="1" applyAlignment="1"/>
    <xf numFmtId="0" fontId="5" fillId="0" borderId="0" xfId="42" applyFont="1" applyAlignment="1"/>
    <xf numFmtId="49" fontId="1" fillId="0" borderId="0" xfId="42" applyNumberFormat="1" applyFont="1" applyAlignment="1"/>
    <xf numFmtId="49" fontId="2" fillId="0" borderId="0" xfId="42" applyNumberFormat="1" applyFont="1" applyAlignment="1"/>
    <xf numFmtId="3" fontId="9" fillId="2" borderId="0" xfId="4" applyNumberFormat="1" applyFont="1" applyFill="1" applyAlignment="1">
      <alignment horizontal="right" vertical="center"/>
    </xf>
    <xf numFmtId="0" fontId="18" fillId="2" borderId="42" xfId="4" applyFont="1" applyFill="1" applyBorder="1" applyAlignment="1">
      <alignment vertical="center"/>
    </xf>
    <xf numFmtId="0" fontId="9" fillId="3" borderId="16" xfId="12" applyFont="1" applyFill="1" applyBorder="1" applyAlignment="1">
      <alignment horizontal="left" vertical="center" wrapText="1"/>
    </xf>
    <xf numFmtId="0" fontId="9" fillId="3" borderId="16" xfId="12" applyFont="1" applyFill="1" applyBorder="1" applyAlignment="1">
      <alignment vertical="center" wrapText="1"/>
    </xf>
    <xf numFmtId="0" fontId="9" fillId="3" borderId="16" xfId="12" applyFont="1" applyFill="1" applyBorder="1" applyAlignment="1">
      <alignment vertical="center"/>
    </xf>
    <xf numFmtId="0" fontId="9" fillId="3" borderId="16" xfId="12" applyFont="1" applyFill="1" applyBorder="1" applyAlignment="1">
      <alignment horizontal="left" vertical="center"/>
    </xf>
    <xf numFmtId="0" fontId="6" fillId="0" borderId="0" xfId="90" applyFont="1" applyAlignment="1" applyProtection="1">
      <alignment vertical="center"/>
      <protection hidden="1"/>
    </xf>
    <xf numFmtId="0" fontId="6" fillId="0" borderId="29" xfId="90" applyFont="1" applyBorder="1" applyAlignment="1" applyProtection="1">
      <alignment vertical="center"/>
      <protection hidden="1"/>
    </xf>
    <xf numFmtId="0" fontId="9" fillId="0" borderId="38" xfId="90" applyFont="1" applyBorder="1" applyAlignment="1" applyProtection="1">
      <alignment horizontal="right" vertical="center" wrapText="1"/>
      <protection hidden="1"/>
    </xf>
    <xf numFmtId="2" fontId="9" fillId="0" borderId="34" xfId="90" applyNumberFormat="1" applyFont="1" applyBorder="1" applyAlignment="1" applyProtection="1">
      <alignment horizontal="right" vertical="center" wrapText="1"/>
      <protection hidden="1"/>
    </xf>
    <xf numFmtId="0" fontId="9" fillId="0" borderId="31" xfId="90" applyFont="1" applyBorder="1" applyAlignment="1" applyProtection="1">
      <alignment vertical="center"/>
      <protection hidden="1"/>
    </xf>
    <xf numFmtId="0" fontId="9" fillId="0" borderId="0" xfId="90" applyFont="1" applyAlignment="1" applyProtection="1">
      <alignment vertical="center"/>
      <protection hidden="1"/>
    </xf>
    <xf numFmtId="0" fontId="6" fillId="0" borderId="30" xfId="90" applyFont="1" applyBorder="1" applyAlignment="1" applyProtection="1">
      <alignment horizontal="right" vertical="center" wrapText="1"/>
      <protection hidden="1"/>
    </xf>
    <xf numFmtId="3" fontId="6" fillId="0" borderId="0" xfId="34" applyNumberFormat="1" applyFont="1"/>
    <xf numFmtId="3" fontId="9" fillId="0" borderId="16" xfId="34" applyNumberFormat="1" applyFont="1" applyBorder="1"/>
    <xf numFmtId="165" fontId="6" fillId="0" borderId="0" xfId="34" applyNumberFormat="1" applyFont="1"/>
    <xf numFmtId="0" fontId="6" fillId="0" borderId="0" xfId="4" applyFont="1"/>
    <xf numFmtId="0" fontId="1" fillId="0" borderId="0" xfId="42" applyFont="1" applyAlignment="1">
      <alignment horizontal="left" vertical="center" wrapText="1"/>
    </xf>
    <xf numFmtId="0" fontId="1" fillId="0" borderId="0" xfId="42" applyFont="1" applyAlignment="1">
      <alignment vertical="center"/>
    </xf>
    <xf numFmtId="0" fontId="12" fillId="0" borderId="0" xfId="42" applyFont="1"/>
    <xf numFmtId="0" fontId="14" fillId="0" borderId="0" xfId="42" applyFont="1" applyAlignment="1">
      <alignment vertical="center"/>
    </xf>
    <xf numFmtId="0" fontId="12" fillId="0" borderId="0" xfId="42" applyFont="1" applyAlignment="1">
      <alignment vertical="top"/>
    </xf>
    <xf numFmtId="3" fontId="13" fillId="0" borderId="0" xfId="36" applyNumberFormat="1" applyFont="1" applyAlignment="1">
      <alignment horizontal="left"/>
    </xf>
    <xf numFmtId="3" fontId="15" fillId="0" borderId="0" xfId="36" applyNumberFormat="1" applyFont="1" applyAlignment="1">
      <alignment horizontal="left"/>
    </xf>
    <xf numFmtId="167" fontId="18" fillId="0" borderId="0" xfId="42" applyNumberFormat="1" applyFont="1" applyAlignment="1">
      <alignment horizontal="right" vertical="center" indent="1"/>
    </xf>
    <xf numFmtId="167" fontId="18" fillId="0" borderId="0" xfId="42" applyNumberFormat="1" applyFont="1" applyAlignment="1">
      <alignment horizontal="right" vertical="center"/>
    </xf>
    <xf numFmtId="0" fontId="1" fillId="0" borderId="0" xfId="42" applyFont="1" applyAlignment="1">
      <alignment horizontal="left" vertical="center" wrapText="1" indent="1"/>
    </xf>
    <xf numFmtId="167" fontId="1" fillId="0" borderId="0" xfId="42" applyNumberFormat="1" applyFont="1" applyAlignment="1">
      <alignment horizontal="center" vertical="center"/>
    </xf>
    <xf numFmtId="0" fontId="1" fillId="0" borderId="0" xfId="42" applyFont="1" applyAlignment="1">
      <alignment horizontal="left" vertical="center" indent="1"/>
    </xf>
    <xf numFmtId="0" fontId="19" fillId="0" borderId="0" xfId="42" applyFont="1" applyAlignment="1">
      <alignment horizontal="left" vertical="center" wrapText="1" indent="1" readingOrder="1"/>
    </xf>
    <xf numFmtId="0" fontId="53" fillId="0" borderId="0" xfId="42" applyFont="1" applyAlignment="1">
      <alignment vertical="center"/>
    </xf>
    <xf numFmtId="0" fontId="19" fillId="0" borderId="0" xfId="42" applyFont="1" applyAlignment="1">
      <alignment horizontal="center" vertical="center" wrapText="1" readingOrder="1"/>
    </xf>
    <xf numFmtId="0" fontId="19" fillId="0" borderId="0" xfId="42" applyFont="1" applyAlignment="1">
      <alignment vertical="center" readingOrder="1"/>
    </xf>
    <xf numFmtId="0" fontId="1" fillId="0" borderId="0" xfId="42" applyFont="1" applyAlignment="1">
      <alignment horizontal="left" vertical="top" wrapText="1"/>
    </xf>
    <xf numFmtId="0" fontId="1" fillId="0" borderId="0" xfId="42" applyFont="1" applyAlignment="1">
      <alignment vertical="top"/>
    </xf>
    <xf numFmtId="3" fontId="1" fillId="0" borderId="0" xfId="42" applyNumberFormat="1" applyFont="1" applyAlignment="1">
      <alignment vertical="center"/>
    </xf>
    <xf numFmtId="0" fontId="19" fillId="0" borderId="0" xfId="42" applyFont="1" applyAlignment="1">
      <alignment horizontal="left" vertical="center" wrapText="1" readingOrder="1"/>
    </xf>
    <xf numFmtId="0" fontId="19" fillId="0" borderId="0" xfId="42" applyFont="1" applyAlignment="1">
      <alignment horizontal="center" vertical="center" readingOrder="1"/>
    </xf>
    <xf numFmtId="0" fontId="19" fillId="0" borderId="0" xfId="42" applyFont="1" applyAlignment="1">
      <alignment horizontal="left" vertical="center" readingOrder="1"/>
    </xf>
    <xf numFmtId="0" fontId="6" fillId="0" borderId="0" xfId="42" applyFont="1" applyAlignment="1">
      <alignment horizontal="center" vertical="center" wrapText="1" readingOrder="1"/>
    </xf>
    <xf numFmtId="0" fontId="6" fillId="0" borderId="0" xfId="42" applyFont="1" applyAlignment="1">
      <alignment horizontal="left" vertical="center" wrapText="1" readingOrder="1"/>
    </xf>
    <xf numFmtId="0" fontId="6" fillId="0" borderId="0" xfId="42" applyFont="1" applyAlignment="1">
      <alignment vertical="center" readingOrder="1"/>
    </xf>
    <xf numFmtId="0" fontId="6" fillId="0" borderId="0" xfId="42" applyFont="1" applyAlignment="1">
      <alignment horizontal="center" vertical="center" readingOrder="1"/>
    </xf>
    <xf numFmtId="0" fontId="6" fillId="0" borderId="0" xfId="42" applyFont="1" applyAlignment="1">
      <alignment horizontal="left" vertical="center" readingOrder="1"/>
    </xf>
    <xf numFmtId="3" fontId="1" fillId="0" borderId="0" xfId="42" applyNumberFormat="1" applyFont="1" applyAlignment="1">
      <alignment horizontal="left" vertical="center"/>
    </xf>
    <xf numFmtId="3" fontId="1" fillId="0" borderId="0" xfId="42" applyNumberFormat="1" applyFont="1"/>
    <xf numFmtId="3" fontId="1" fillId="0" borderId="0" xfId="42" applyNumberFormat="1" applyFont="1" applyAlignment="1">
      <alignment horizontal="center"/>
    </xf>
    <xf numFmtId="0" fontId="6" fillId="0" borderId="0" xfId="42" applyFont="1" applyAlignment="1">
      <alignment horizontal="left" wrapText="1" indent="1" readingOrder="1"/>
    </xf>
    <xf numFmtId="0" fontId="19" fillId="0" borderId="0" xfId="42" applyFont="1" applyAlignment="1">
      <alignment vertical="center" wrapText="1" readingOrder="1"/>
    </xf>
    <xf numFmtId="0" fontId="6" fillId="0" borderId="0" xfId="42" applyFont="1" applyAlignment="1">
      <alignment horizontal="left" vertical="center" wrapText="1" indent="1" readingOrder="1"/>
    </xf>
    <xf numFmtId="0" fontId="22" fillId="0" borderId="0" xfId="42" applyFont="1" applyAlignment="1">
      <alignment horizontal="left" vertical="center" readingOrder="1"/>
    </xf>
    <xf numFmtId="3" fontId="1" fillId="0" borderId="0" xfId="67" applyNumberFormat="1" applyFont="1"/>
    <xf numFmtId="0" fontId="24" fillId="0" borderId="0" xfId="67" applyFont="1"/>
    <xf numFmtId="0" fontId="25" fillId="3" borderId="0" xfId="67" applyFont="1" applyFill="1" applyAlignment="1">
      <alignment vertical="top"/>
    </xf>
    <xf numFmtId="9" fontId="78" fillId="3" borderId="0" xfId="9" applyFont="1" applyFill="1" applyAlignment="1">
      <alignment horizontal="right" vertical="center"/>
    </xf>
    <xf numFmtId="167" fontId="28" fillId="3" borderId="0" xfId="67" applyNumberFormat="1" applyFont="1" applyFill="1" applyAlignment="1">
      <alignment vertical="center"/>
    </xf>
    <xf numFmtId="166" fontId="28" fillId="3" borderId="0" xfId="67" applyNumberFormat="1" applyFont="1" applyFill="1" applyAlignment="1">
      <alignment vertical="center"/>
    </xf>
    <xf numFmtId="1" fontId="1" fillId="0" borderId="0" xfId="67" applyNumberFormat="1" applyFont="1" applyAlignment="1">
      <alignment horizontal="right" vertical="center" indent="1"/>
    </xf>
    <xf numFmtId="9" fontId="79" fillId="3" borderId="0" xfId="9" applyFont="1" applyFill="1" applyAlignment="1">
      <alignment horizontal="right" vertical="center"/>
    </xf>
    <xf numFmtId="166" fontId="24" fillId="3" borderId="0" xfId="67" applyNumberFormat="1" applyFont="1" applyFill="1" applyAlignment="1">
      <alignment vertical="center"/>
    </xf>
    <xf numFmtId="9" fontId="79" fillId="3" borderId="0" xfId="9" applyFont="1" applyFill="1" applyAlignment="1">
      <alignment vertical="center"/>
    </xf>
    <xf numFmtId="9" fontId="78" fillId="3" borderId="0" xfId="9" applyFont="1" applyFill="1" applyAlignment="1">
      <alignment vertical="center"/>
    </xf>
    <xf numFmtId="3" fontId="24" fillId="3" borderId="0" xfId="8" applyNumberFormat="1" applyFont="1" applyFill="1" applyAlignment="1">
      <alignment vertical="center"/>
    </xf>
    <xf numFmtId="166" fontId="79" fillId="3" borderId="0" xfId="9" applyNumberFormat="1" applyFont="1" applyFill="1" applyAlignment="1">
      <alignment vertical="center"/>
    </xf>
    <xf numFmtId="1" fontId="24" fillId="3" borderId="0" xfId="67" applyNumberFormat="1" applyFont="1" applyFill="1" applyAlignment="1">
      <alignment vertical="center"/>
    </xf>
    <xf numFmtId="1" fontId="24" fillId="8" borderId="0" xfId="7" applyNumberFormat="1" applyFont="1" applyFill="1" applyAlignment="1">
      <alignment vertical="center"/>
    </xf>
    <xf numFmtId="3" fontId="28" fillId="3" borderId="0" xfId="67" applyNumberFormat="1" applyFont="1" applyFill="1" applyAlignment="1">
      <alignment vertical="center"/>
    </xf>
    <xf numFmtId="3" fontId="24" fillId="3" borderId="0" xfId="67" applyNumberFormat="1" applyFont="1" applyFill="1" applyAlignment="1">
      <alignment vertical="center"/>
    </xf>
    <xf numFmtId="0" fontId="24" fillId="3" borderId="0" xfId="67" applyFont="1" applyFill="1" applyAlignment="1">
      <alignment vertical="center"/>
    </xf>
    <xf numFmtId="0" fontId="18" fillId="0" borderId="0" xfId="67" applyFont="1" applyAlignment="1">
      <alignment horizontal="right" vertical="center" indent="1"/>
    </xf>
    <xf numFmtId="0" fontId="18" fillId="0" borderId="0" xfId="67" applyFont="1" applyAlignment="1">
      <alignment horizontal="left" vertical="center" indent="1"/>
    </xf>
    <xf numFmtId="0" fontId="1" fillId="0" borderId="0" xfId="67" applyFont="1" applyAlignment="1">
      <alignment horizontal="right" vertical="center" indent="1"/>
    </xf>
    <xf numFmtId="0" fontId="1" fillId="0" borderId="0" xfId="67" applyFont="1" applyAlignment="1">
      <alignment horizontal="left" vertical="center" indent="1"/>
    </xf>
    <xf numFmtId="0" fontId="78" fillId="3" borderId="0" xfId="67" applyFont="1" applyFill="1" applyAlignment="1">
      <alignment horizontal="right"/>
    </xf>
    <xf numFmtId="0" fontId="28" fillId="3" borderId="0" xfId="67" applyFont="1" applyFill="1" applyAlignment="1">
      <alignment horizontal="right"/>
    </xf>
    <xf numFmtId="0" fontId="79" fillId="3" borderId="0" xfId="67" applyFont="1" applyFill="1" applyAlignment="1">
      <alignment horizontal="center" vertical="top"/>
    </xf>
    <xf numFmtId="0" fontId="24" fillId="3" borderId="0" xfId="67" applyFont="1" applyFill="1" applyAlignment="1">
      <alignment horizontal="center" vertical="top"/>
    </xf>
    <xf numFmtId="0" fontId="28" fillId="3" borderId="0" xfId="67" applyFont="1" applyFill="1" applyAlignment="1">
      <alignment horizontal="left" vertical="top"/>
    </xf>
    <xf numFmtId="0" fontId="24" fillId="3" borderId="0" xfId="67" applyFont="1" applyFill="1"/>
    <xf numFmtId="0" fontId="28" fillId="3" borderId="0" xfId="67" applyFont="1" applyFill="1"/>
    <xf numFmtId="0" fontId="28" fillId="3" borderId="0" xfId="67" applyFont="1" applyFill="1" applyAlignment="1">
      <alignment horizontal="center" vertical="top" wrapText="1"/>
    </xf>
    <xf numFmtId="0" fontId="18" fillId="3" borderId="0" xfId="67" applyFont="1" applyFill="1" applyAlignment="1">
      <alignment horizontal="left" vertical="top" wrapText="1"/>
    </xf>
    <xf numFmtId="0" fontId="18" fillId="0" borderId="0" xfId="67" applyFont="1" applyAlignment="1">
      <alignment horizontal="center" vertical="center" wrapText="1"/>
    </xf>
    <xf numFmtId="0" fontId="18" fillId="0" borderId="0" xfId="67" applyFont="1" applyAlignment="1">
      <alignment horizontal="left" vertical="center" wrapText="1"/>
    </xf>
    <xf numFmtId="0" fontId="28" fillId="3" borderId="0" xfId="67" applyFont="1" applyFill="1" applyAlignment="1">
      <alignment horizontal="center" vertical="center"/>
    </xf>
    <xf numFmtId="3" fontId="1" fillId="0" borderId="0" xfId="67" applyNumberFormat="1" applyFont="1" applyAlignment="1">
      <alignment horizontal="right" vertical="center" indent="1"/>
    </xf>
    <xf numFmtId="167" fontId="79" fillId="3" borderId="0" xfId="9" applyNumberFormat="1" applyFont="1" applyFill="1" applyAlignment="1">
      <alignment vertical="center"/>
    </xf>
    <xf numFmtId="9" fontId="78" fillId="4" borderId="0" xfId="9" applyFont="1" applyFill="1" applyAlignment="1">
      <alignment vertical="center"/>
    </xf>
    <xf numFmtId="0" fontId="18" fillId="0" borderId="0" xfId="67" applyFont="1" applyAlignment="1">
      <alignment horizontal="center" vertical="center"/>
    </xf>
    <xf numFmtId="9" fontId="79" fillId="4" borderId="0" xfId="9" applyFont="1" applyFill="1" applyAlignment="1">
      <alignment vertical="center"/>
    </xf>
    <xf numFmtId="0" fontId="1" fillId="0" borderId="0" xfId="67" applyFont="1" applyAlignment="1">
      <alignment horizontal="right" indent="1"/>
    </xf>
    <xf numFmtId="0" fontId="38" fillId="0" borderId="0" xfId="67" applyFont="1"/>
    <xf numFmtId="0" fontId="38" fillId="0" borderId="0" xfId="67" applyFont="1" applyAlignment="1">
      <alignment horizontal="right" vertical="center" indent="1"/>
    </xf>
    <xf numFmtId="0" fontId="37" fillId="0" borderId="0" xfId="67" applyFont="1" applyAlignment="1">
      <alignment horizontal="right" vertical="center" indent="1"/>
    </xf>
    <xf numFmtId="9" fontId="79" fillId="4" borderId="0" xfId="67" applyNumberFormat="1" applyFont="1" applyFill="1" applyAlignment="1">
      <alignment horizontal="right" vertical="center"/>
    </xf>
    <xf numFmtId="0" fontId="24" fillId="4" borderId="0" xfId="67" applyFont="1" applyFill="1" applyAlignment="1">
      <alignment horizontal="right" vertical="center"/>
    </xf>
    <xf numFmtId="10" fontId="37" fillId="0" borderId="0" xfId="67" applyNumberFormat="1" applyFont="1"/>
    <xf numFmtId="0" fontId="79" fillId="0" borderId="0" xfId="67" applyFont="1" applyAlignment="1">
      <alignment horizontal="center" vertical="top"/>
    </xf>
    <xf numFmtId="0" fontId="28" fillId="4" borderId="0" xfId="67" applyFont="1" applyFill="1" applyAlignment="1">
      <alignment horizontal="right" vertical="center"/>
    </xf>
    <xf numFmtId="0" fontId="1" fillId="3" borderId="0" xfId="67" applyFont="1" applyFill="1"/>
    <xf numFmtId="0" fontId="26" fillId="3" borderId="0" xfId="67" applyFont="1" applyFill="1" applyAlignment="1">
      <alignment horizontal="center" vertical="top"/>
    </xf>
    <xf numFmtId="0" fontId="26" fillId="3" borderId="0" xfId="67" applyFont="1" applyFill="1" applyAlignment="1">
      <alignment horizontal="left" vertical="top"/>
    </xf>
    <xf numFmtId="0" fontId="26" fillId="4" borderId="0" xfId="67" applyFont="1" applyFill="1" applyAlignment="1">
      <alignment horizontal="center" vertical="center"/>
    </xf>
    <xf numFmtId="0" fontId="39" fillId="0" borderId="0" xfId="67" applyFont="1" applyAlignment="1">
      <alignment horizontal="center" vertical="center"/>
    </xf>
    <xf numFmtId="0" fontId="1" fillId="0" borderId="0" xfId="27" applyFont="1" applyAlignment="1">
      <alignment vertical="center" wrapText="1"/>
    </xf>
    <xf numFmtId="167" fontId="21" fillId="0" borderId="0" xfId="27" applyNumberFormat="1" applyFont="1" applyAlignment="1">
      <alignment vertical="center"/>
    </xf>
    <xf numFmtId="175" fontId="21" fillId="0" borderId="0" xfId="27" applyNumberFormat="1" applyFont="1" applyAlignment="1">
      <alignment vertical="center"/>
    </xf>
    <xf numFmtId="0" fontId="9" fillId="2" borderId="0" xfId="27" applyFont="1" applyFill="1" applyAlignment="1">
      <alignment vertical="center" wrapText="1" readingOrder="1"/>
    </xf>
    <xf numFmtId="0" fontId="6" fillId="0" borderId="0" xfId="27" applyFont="1" applyAlignment="1">
      <alignment horizontal="left" vertical="center" wrapText="1" indent="1" readingOrder="1"/>
    </xf>
    <xf numFmtId="167" fontId="18" fillId="0" borderId="0" xfId="27" applyNumberFormat="1" applyFont="1" applyAlignment="1">
      <alignment horizontal="right" vertical="center" indent="1"/>
    </xf>
    <xf numFmtId="0" fontId="30" fillId="0" borderId="4" xfId="27" applyFont="1" applyBorder="1" applyAlignment="1">
      <alignment horizontal="left" vertical="center" wrapText="1" indent="1"/>
    </xf>
    <xf numFmtId="166" fontId="6" fillId="2" borderId="0" xfId="27" applyNumberFormat="1" applyFont="1" applyFill="1" applyAlignment="1">
      <alignment horizontal="center" vertical="center" readingOrder="1"/>
    </xf>
    <xf numFmtId="0" fontId="6" fillId="2" borderId="0" xfId="27" applyFont="1" applyFill="1" applyAlignment="1">
      <alignment vertical="center" wrapText="1" readingOrder="1"/>
    </xf>
    <xf numFmtId="0" fontId="30" fillId="0" borderId="17" xfId="27" applyFont="1" applyBorder="1" applyAlignment="1">
      <alignment horizontal="center" vertical="center" wrapText="1" readingOrder="1"/>
    </xf>
    <xf numFmtId="0" fontId="30" fillId="0" borderId="17" xfId="27" applyFont="1" applyBorder="1" applyAlignment="1">
      <alignment horizontal="left" vertical="center" wrapText="1" indent="1" readingOrder="1"/>
    </xf>
    <xf numFmtId="0" fontId="30" fillId="0" borderId="0" xfId="27" applyFont="1" applyAlignment="1">
      <alignment wrapText="1" readingOrder="1"/>
    </xf>
    <xf numFmtId="0" fontId="19" fillId="0" borderId="17" xfId="27" applyFont="1" applyBorder="1" applyAlignment="1">
      <alignment horizontal="center" vertical="center" wrapText="1" readingOrder="1"/>
    </xf>
    <xf numFmtId="0" fontId="19" fillId="0" borderId="17" xfId="27" applyFont="1" applyBorder="1" applyAlignment="1">
      <alignment horizontal="left" vertical="center" wrapText="1" indent="1" readingOrder="1"/>
    </xf>
    <xf numFmtId="167" fontId="1" fillId="0" borderId="0" xfId="27" applyNumberFormat="1" applyFont="1" applyAlignment="1">
      <alignment horizontal="right" vertical="center" indent="1"/>
    </xf>
    <xf numFmtId="0" fontId="1" fillId="2" borderId="0" xfId="27" applyFont="1" applyFill="1"/>
    <xf numFmtId="3" fontId="1" fillId="2" borderId="0" xfId="0" applyNumberFormat="1" applyFont="1" applyFill="1" applyAlignment="1">
      <alignment vertical="top"/>
    </xf>
    <xf numFmtId="3" fontId="1" fillId="0" borderId="0" xfId="0" applyNumberFormat="1" applyFont="1" applyAlignment="1">
      <alignment vertical="top" wrapText="1"/>
    </xf>
    <xf numFmtId="3" fontId="18" fillId="0" borderId="0" xfId="0" applyNumberFormat="1" applyFont="1" applyAlignment="1">
      <alignment vertical="top" wrapText="1"/>
    </xf>
    <xf numFmtId="3" fontId="1" fillId="0" borderId="0" xfId="0" quotePrefix="1" applyNumberFormat="1" applyFont="1" applyAlignment="1">
      <alignment vertical="top" wrapText="1"/>
    </xf>
    <xf numFmtId="0" fontId="19" fillId="0" borderId="22" xfId="27" applyFont="1" applyBorder="1" applyAlignment="1">
      <alignment horizontal="center" vertical="center" wrapText="1" readingOrder="1"/>
    </xf>
    <xf numFmtId="3" fontId="1" fillId="0" borderId="0" xfId="0" applyNumberFormat="1" applyFont="1" applyAlignment="1">
      <alignment vertical="top"/>
    </xf>
    <xf numFmtId="0" fontId="19" fillId="0" borderId="18" xfId="27" applyFont="1" applyBorder="1" applyAlignment="1">
      <alignment horizontal="center" vertical="center" wrapText="1" readingOrder="1"/>
    </xf>
    <xf numFmtId="0" fontId="64" fillId="0" borderId="19" xfId="27" applyFont="1" applyBorder="1" applyAlignment="1">
      <alignment horizontal="left" vertical="center" wrapText="1" indent="1" readingOrder="1"/>
    </xf>
    <xf numFmtId="0" fontId="64" fillId="0" borderId="0" xfId="27" applyFont="1" applyAlignment="1">
      <alignment horizontal="center" vertical="center" wrapText="1" readingOrder="1"/>
    </xf>
    <xf numFmtId="0" fontId="70" fillId="0" borderId="0" xfId="27" applyFont="1" applyAlignment="1">
      <alignment horizontal="center" vertical="center" wrapText="1" readingOrder="1"/>
    </xf>
    <xf numFmtId="0" fontId="19" fillId="0" borderId="0" xfId="27" applyFont="1" applyAlignment="1">
      <alignment horizontal="center" vertical="center" wrapText="1" readingOrder="1"/>
    </xf>
    <xf numFmtId="3" fontId="6" fillId="3" borderId="0" xfId="5" applyNumberFormat="1" applyFont="1" applyFill="1" applyAlignment="1" applyProtection="1">
      <alignment horizontal="right" vertical="center"/>
      <protection locked="0"/>
    </xf>
    <xf numFmtId="0" fontId="15" fillId="3" borderId="0" xfId="5" applyFont="1" applyFill="1" applyAlignment="1">
      <alignment horizontal="left" vertical="center"/>
    </xf>
    <xf numFmtId="9" fontId="11" fillId="3" borderId="0" xfId="0" applyNumberFormat="1" applyFont="1" applyFill="1" applyAlignment="1">
      <alignment horizontal="right" vertical="center" wrapText="1" indent="1" readingOrder="1"/>
    </xf>
    <xf numFmtId="167" fontId="6" fillId="3" borderId="0" xfId="5" applyNumberFormat="1" applyFont="1" applyFill="1" applyAlignment="1">
      <alignment horizontal="right" vertical="center"/>
    </xf>
    <xf numFmtId="167" fontId="6" fillId="3" borderId="0" xfId="5" applyNumberFormat="1" applyFont="1" applyFill="1" applyAlignment="1" applyProtection="1">
      <alignment horizontal="right" vertical="center"/>
      <protection locked="0"/>
    </xf>
    <xf numFmtId="0" fontId="11" fillId="3" borderId="0" xfId="5" applyFont="1" applyFill="1">
      <alignment vertical="top"/>
    </xf>
    <xf numFmtId="0" fontId="53" fillId="3" borderId="0" xfId="5" applyFont="1" applyFill="1">
      <alignment vertical="top"/>
    </xf>
    <xf numFmtId="9" fontId="6" fillId="3" borderId="0" xfId="0" applyNumberFormat="1" applyFont="1" applyFill="1" applyAlignment="1">
      <alignment vertical="center" wrapText="1" readingOrder="1"/>
    </xf>
    <xf numFmtId="9" fontId="9" fillId="3" borderId="0" xfId="0" applyNumberFormat="1" applyFont="1" applyFill="1" applyAlignment="1">
      <alignment vertical="center" wrapText="1" readingOrder="1"/>
    </xf>
    <xf numFmtId="0" fontId="9" fillId="3" borderId="0" xfId="0" applyFont="1" applyFill="1" applyAlignment="1">
      <alignment vertical="center" wrapText="1" readingOrder="1"/>
    </xf>
    <xf numFmtId="0" fontId="6" fillId="3" borderId="0" xfId="0" applyFont="1" applyFill="1" applyAlignment="1">
      <alignment vertical="center" wrapText="1" readingOrder="1"/>
    </xf>
    <xf numFmtId="9" fontId="9" fillId="3" borderId="0" xfId="65" applyNumberFormat="1" applyFont="1" applyFill="1" applyAlignment="1">
      <alignment vertical="center" wrapText="1" readingOrder="1"/>
    </xf>
    <xf numFmtId="0" fontId="6" fillId="0" borderId="0" xfId="0" applyFont="1" applyAlignment="1">
      <alignment vertical="center" wrapText="1" readingOrder="1"/>
    </xf>
    <xf numFmtId="3" fontId="18" fillId="5" borderId="0" xfId="0" applyNumberFormat="1" applyFont="1" applyFill="1" applyAlignment="1">
      <alignment horizontal="right" vertical="center"/>
    </xf>
    <xf numFmtId="3" fontId="9" fillId="5" borderId="0" xfId="0" applyNumberFormat="1" applyFont="1" applyFill="1" applyAlignment="1">
      <alignment horizontal="right" vertical="center"/>
    </xf>
    <xf numFmtId="3" fontId="6" fillId="3" borderId="0" xfId="0" applyNumberFormat="1" applyFont="1" applyFill="1" applyAlignment="1">
      <alignment horizontal="right" vertical="center"/>
    </xf>
    <xf numFmtId="3" fontId="18" fillId="5" borderId="0" xfId="0" applyNumberFormat="1" applyFont="1" applyFill="1" applyAlignment="1">
      <alignment horizontal="right"/>
    </xf>
    <xf numFmtId="3" fontId="9" fillId="3" borderId="0" xfId="5" applyNumberFormat="1" applyFont="1" applyFill="1" applyAlignment="1" applyProtection="1">
      <alignment horizontal="right" vertical="center"/>
      <protection locked="0"/>
    </xf>
    <xf numFmtId="3" fontId="6" fillId="3" borderId="0" xfId="5" applyNumberFormat="1" applyFont="1" applyFill="1" applyAlignment="1" applyProtection="1">
      <alignment horizontal="right"/>
      <protection locked="0"/>
    </xf>
    <xf numFmtId="0" fontId="9" fillId="3" borderId="0" xfId="0" applyFont="1" applyFill="1" applyAlignment="1">
      <alignment horizontal="left" vertical="center" wrapText="1"/>
    </xf>
    <xf numFmtId="171" fontId="1" fillId="3" borderId="0" xfId="0" applyNumberFormat="1" applyFont="1" applyFill="1" applyAlignment="1">
      <alignment vertical="center"/>
    </xf>
    <xf numFmtId="3" fontId="10" fillId="3" borderId="0" xfId="5" applyNumberFormat="1" applyFont="1" applyFill="1" applyAlignment="1">
      <alignment horizontal="right"/>
    </xf>
    <xf numFmtId="3" fontId="6" fillId="3" borderId="0" xfId="5" applyNumberFormat="1" applyFont="1" applyFill="1" applyAlignment="1" applyProtection="1">
      <alignment horizontal="center" vertical="center"/>
      <protection locked="0"/>
    </xf>
    <xf numFmtId="0" fontId="29" fillId="3" borderId="0" xfId="5" applyFont="1" applyFill="1" applyAlignment="1">
      <alignment horizontal="left" vertical="top" wrapText="1"/>
    </xf>
    <xf numFmtId="0" fontId="29" fillId="3" borderId="0" xfId="5" applyFont="1" applyFill="1" applyAlignment="1">
      <alignment horizontal="left" vertical="top"/>
    </xf>
    <xf numFmtId="0" fontId="29" fillId="9" borderId="0" xfId="5" applyFont="1" applyFill="1" applyAlignment="1" applyProtection="1">
      <alignment vertical="center"/>
      <protection locked="0"/>
    </xf>
    <xf numFmtId="166" fontId="6" fillId="3" borderId="0" xfId="5" applyNumberFormat="1" applyFont="1" applyFill="1" applyAlignment="1" applyProtection="1">
      <alignment horizontal="right"/>
      <protection locked="0"/>
    </xf>
    <xf numFmtId="0" fontId="6" fillId="3" borderId="0" xfId="5" quotePrefix="1" applyFont="1" applyFill="1" applyAlignment="1">
      <alignment horizontal="left" indent="1"/>
    </xf>
    <xf numFmtId="0" fontId="55" fillId="3" borderId="0" xfId="5" applyFont="1" applyFill="1" applyAlignment="1"/>
    <xf numFmtId="0" fontId="6" fillId="3" borderId="0" xfId="5" applyFont="1" applyFill="1" applyAlignment="1"/>
    <xf numFmtId="0" fontId="9" fillId="5" borderId="0" xfId="0" applyFont="1" applyFill="1" applyAlignment="1">
      <alignment horizontal="left" vertical="center" readingOrder="1"/>
    </xf>
    <xf numFmtId="3" fontId="18" fillId="3" borderId="0" xfId="0" applyNumberFormat="1" applyFont="1" applyFill="1" applyAlignment="1">
      <alignment horizontal="right" vertical="center"/>
    </xf>
    <xf numFmtId="0" fontId="9" fillId="3" borderId="0" xfId="0" applyFont="1" applyFill="1" applyAlignment="1">
      <alignment horizontal="left" vertical="center" readingOrder="1"/>
    </xf>
    <xf numFmtId="0" fontId="9" fillId="5" borderId="0" xfId="0" applyFont="1" applyFill="1" applyAlignment="1">
      <alignment horizontal="left" vertical="center" wrapText="1" readingOrder="1"/>
    </xf>
    <xf numFmtId="3" fontId="1" fillId="0" borderId="0" xfId="0" applyNumberFormat="1" applyFont="1" applyAlignment="1">
      <alignment horizontal="right" vertical="center"/>
    </xf>
    <xf numFmtId="0" fontId="6" fillId="3" borderId="0" xfId="0" applyFont="1" applyFill="1" applyAlignment="1">
      <alignment horizontal="left" vertical="center" readingOrder="1"/>
    </xf>
    <xf numFmtId="0" fontId="9" fillId="3" borderId="0" xfId="0" applyFont="1" applyFill="1" applyAlignment="1" applyProtection="1">
      <alignment horizontal="left" vertical="center" readingOrder="1"/>
      <protection locked="0"/>
    </xf>
    <xf numFmtId="0" fontId="6" fillId="3" borderId="0" xfId="0" applyFont="1" applyFill="1" applyAlignment="1" applyProtection="1">
      <alignment horizontal="left" vertical="center" indent="1" readingOrder="1"/>
      <protection locked="0"/>
    </xf>
    <xf numFmtId="3" fontId="11" fillId="3" borderId="0" xfId="5" applyNumberFormat="1" applyFont="1" applyFill="1" applyAlignment="1" applyProtection="1">
      <alignment horizontal="right" vertical="center"/>
      <protection locked="0"/>
    </xf>
    <xf numFmtId="0" fontId="22" fillId="0" borderId="0" xfId="0" applyFont="1"/>
    <xf numFmtId="0" fontId="44" fillId="0" borderId="0" xfId="5" applyFont="1" applyAlignment="1">
      <alignment horizontal="right" vertical="center"/>
    </xf>
    <xf numFmtId="166" fontId="44" fillId="0" borderId="0" xfId="5" applyNumberFormat="1" applyFont="1" applyAlignment="1">
      <alignment horizontal="right" vertical="center"/>
    </xf>
    <xf numFmtId="166" fontId="45" fillId="0" borderId="0" xfId="5" applyNumberFormat="1" applyFont="1" applyAlignment="1">
      <alignment horizontal="right" vertical="center"/>
    </xf>
    <xf numFmtId="3" fontId="9" fillId="3" borderId="0" xfId="0" applyNumberFormat="1" applyFont="1" applyFill="1" applyAlignment="1" applyProtection="1">
      <alignment horizontal="right" vertical="center"/>
      <protection locked="0"/>
    </xf>
    <xf numFmtId="167" fontId="6" fillId="3" borderId="10" xfId="5" applyNumberFormat="1" applyFont="1" applyFill="1" applyBorder="1" applyAlignment="1" applyProtection="1">
      <alignment horizontal="right"/>
      <protection locked="0"/>
    </xf>
    <xf numFmtId="3" fontId="9" fillId="3" borderId="0" xfId="5" applyNumberFormat="1" applyFont="1" applyFill="1" applyAlignment="1">
      <alignment horizontal="right"/>
    </xf>
    <xf numFmtId="16" fontId="9" fillId="3" borderId="0" xfId="5" quotePrefix="1" applyNumberFormat="1" applyFont="1" applyFill="1" applyAlignment="1">
      <alignment horizontal="right" indent="1"/>
    </xf>
    <xf numFmtId="166" fontId="8" fillId="3" borderId="0" xfId="0" applyNumberFormat="1" applyFont="1" applyFill="1"/>
    <xf numFmtId="167" fontId="6" fillId="3" borderId="0" xfId="5" applyNumberFormat="1" applyFont="1" applyFill="1" applyAlignment="1" applyProtection="1">
      <alignment horizontal="center" vertical="center"/>
      <protection locked="0"/>
    </xf>
    <xf numFmtId="167" fontId="45" fillId="3" borderId="0" xfId="5" applyNumberFormat="1" applyFont="1" applyFill="1" applyAlignment="1"/>
    <xf numFmtId="167" fontId="21" fillId="3" borderId="0" xfId="0" applyNumberFormat="1" applyFont="1" applyFill="1"/>
    <xf numFmtId="167" fontId="24" fillId="3" borderId="0" xfId="0" applyNumberFormat="1" applyFont="1" applyFill="1"/>
    <xf numFmtId="0" fontId="29" fillId="3" borderId="0" xfId="5" applyFont="1" applyFill="1" applyAlignment="1">
      <alignment horizontal="left" wrapText="1"/>
    </xf>
    <xf numFmtId="0" fontId="29" fillId="3" borderId="0" xfId="5" applyFont="1" applyFill="1" applyAlignment="1">
      <alignment horizontal="left" vertical="center" wrapText="1"/>
    </xf>
    <xf numFmtId="0" fontId="29" fillId="3" borderId="0" xfId="5" applyFont="1" applyFill="1" applyAlignment="1">
      <alignment vertical="center"/>
    </xf>
    <xf numFmtId="166" fontId="6" fillId="3" borderId="0" xfId="5" applyNumberFormat="1" applyFont="1" applyFill="1" applyAlignment="1" applyProtection="1">
      <alignment horizontal="right" vertical="center"/>
      <protection locked="0"/>
    </xf>
    <xf numFmtId="0" fontId="55" fillId="3" borderId="0" xfId="5" applyFont="1" applyFill="1" applyAlignment="1">
      <alignment horizontal="left" vertical="center"/>
    </xf>
    <xf numFmtId="3" fontId="6" fillId="3" borderId="0" xfId="5" applyNumberFormat="1" applyFont="1" applyFill="1" applyAlignment="1">
      <alignment horizontal="right" vertical="center"/>
    </xf>
    <xf numFmtId="0" fontId="57" fillId="0" borderId="0" xfId="0" applyFont="1"/>
    <xf numFmtId="0" fontId="6" fillId="0" borderId="0" xfId="95" applyFont="1" applyAlignment="1">
      <alignment horizontal="center"/>
    </xf>
    <xf numFmtId="3" fontId="9" fillId="0" borderId="0" xfId="95" applyNumberFormat="1" applyFont="1"/>
    <xf numFmtId="3" fontId="6" fillId="0" borderId="0" xfId="33" applyNumberFormat="1" applyFont="1" applyAlignment="1">
      <alignment horizontal="right"/>
    </xf>
    <xf numFmtId="3" fontId="6" fillId="2" borderId="0" xfId="95" applyNumberFormat="1" applyFont="1" applyFill="1" applyAlignment="1">
      <alignment horizontal="left"/>
    </xf>
    <xf numFmtId="3" fontId="6" fillId="0" borderId="0" xfId="5" applyNumberFormat="1" applyFont="1" applyAlignment="1" applyProtection="1">
      <alignment horizontal="right"/>
      <protection locked="0"/>
    </xf>
    <xf numFmtId="4" fontId="6" fillId="0" borderId="0" xfId="5" applyNumberFormat="1" applyFont="1" applyAlignment="1" applyProtection="1">
      <alignment horizontal="right"/>
      <protection locked="0"/>
    </xf>
    <xf numFmtId="169" fontId="6" fillId="0" borderId="0" xfId="5" applyNumberFormat="1" applyFont="1" applyAlignment="1" applyProtection="1">
      <alignment horizontal="right"/>
      <protection locked="0"/>
    </xf>
    <xf numFmtId="3" fontId="6" fillId="0" borderId="0" xfId="38" applyNumberFormat="1" applyFont="1" applyAlignment="1" applyProtection="1">
      <alignment horizontal="right" wrapText="1"/>
      <protection locked="0"/>
    </xf>
    <xf numFmtId="3" fontId="9" fillId="0" borderId="0" xfId="5" applyNumberFormat="1" applyFont="1" applyAlignment="1" applyProtection="1">
      <alignment horizontal="right"/>
      <protection locked="0"/>
    </xf>
    <xf numFmtId="3" fontId="95" fillId="0" borderId="0" xfId="5" applyNumberFormat="1" applyFont="1" applyAlignment="1" applyProtection="1">
      <alignment horizontal="right"/>
      <protection locked="0"/>
    </xf>
    <xf numFmtId="3" fontId="9" fillId="0" borderId="0" xfId="38" applyNumberFormat="1" applyFont="1" applyAlignment="1" applyProtection="1">
      <alignment horizontal="left"/>
      <protection locked="0"/>
    </xf>
    <xf numFmtId="3" fontId="6" fillId="0" borderId="0" xfId="38" applyNumberFormat="1" applyFont="1" applyAlignment="1" applyProtection="1">
      <alignment horizontal="left" wrapText="1"/>
      <protection locked="0"/>
    </xf>
    <xf numFmtId="166" fontId="6" fillId="0" borderId="0" xfId="38" applyNumberFormat="1" applyFont="1" applyAlignment="1" applyProtection="1">
      <alignment horizontal="left" wrapText="1"/>
      <protection locked="0"/>
    </xf>
    <xf numFmtId="3" fontId="9" fillId="0" borderId="0" xfId="38" applyNumberFormat="1" applyFont="1" applyAlignment="1" applyProtection="1">
      <alignment horizontal="left" wrapText="1"/>
      <protection locked="0"/>
    </xf>
    <xf numFmtId="3" fontId="9" fillId="2" borderId="0" xfId="5" applyNumberFormat="1" applyFont="1" applyFill="1" applyAlignment="1" applyProtection="1">
      <alignment horizontal="right"/>
      <protection locked="0"/>
    </xf>
    <xf numFmtId="3" fontId="6" fillId="2" borderId="0" xfId="5" applyNumberFormat="1" applyFont="1" applyFill="1" applyAlignment="1" applyProtection="1">
      <alignment horizontal="right"/>
      <protection locked="0"/>
    </xf>
    <xf numFmtId="3" fontId="6" fillId="2" borderId="0" xfId="38" applyNumberFormat="1" applyFont="1" applyFill="1" applyAlignment="1" applyProtection="1">
      <alignment horizontal="left" wrapText="1"/>
      <protection locked="0"/>
    </xf>
    <xf numFmtId="3" fontId="6" fillId="0" borderId="0" xfId="33" applyNumberFormat="1" applyFont="1"/>
    <xf numFmtId="3" fontId="37" fillId="0" borderId="0" xfId="95" applyNumberFormat="1" applyFont="1" applyAlignment="1">
      <alignment horizontal="right" indent="1"/>
    </xf>
    <xf numFmtId="0" fontId="9" fillId="0" borderId="23" xfId="95" applyFont="1" applyBorder="1" applyAlignment="1">
      <alignment vertical="center"/>
    </xf>
    <xf numFmtId="167" fontId="6" fillId="0" borderId="0" xfId="95" applyNumberFormat="1" applyFont="1" applyAlignment="1">
      <alignment horizontal="right" vertical="center"/>
    </xf>
    <xf numFmtId="167" fontId="6" fillId="0" borderId="7" xfId="95" applyNumberFormat="1" applyFont="1" applyBorder="1" applyAlignment="1">
      <alignment horizontal="right" vertical="center"/>
    </xf>
    <xf numFmtId="0" fontId="1" fillId="0" borderId="0" xfId="95" applyFont="1" applyAlignment="1">
      <alignment vertical="center"/>
    </xf>
    <xf numFmtId="0" fontId="18" fillId="0" borderId="4" xfId="95" applyFont="1" applyBorder="1" applyAlignment="1">
      <alignment horizontal="right" vertical="center"/>
    </xf>
    <xf numFmtId="1" fontId="6" fillId="0" borderId="0" xfId="95" applyNumberFormat="1" applyFont="1"/>
    <xf numFmtId="0" fontId="11" fillId="0" borderId="0" xfId="61" applyFont="1"/>
    <xf numFmtId="0" fontId="17" fillId="0" borderId="0" xfId="61" applyFont="1" applyAlignment="1">
      <alignment horizontal="right"/>
    </xf>
    <xf numFmtId="0" fontId="18" fillId="0" borderId="0" xfId="61" applyFont="1"/>
    <xf numFmtId="0" fontId="13" fillId="0" borderId="0" xfId="61" applyFont="1"/>
    <xf numFmtId="0" fontId="54" fillId="0" borderId="0" xfId="61" applyFont="1"/>
    <xf numFmtId="0" fontId="88" fillId="0" borderId="0" xfId="0" applyFont="1"/>
    <xf numFmtId="0" fontId="88" fillId="3" borderId="0" xfId="0" applyFont="1" applyFill="1"/>
    <xf numFmtId="0" fontId="24" fillId="0" borderId="0" xfId="61" applyFont="1"/>
    <xf numFmtId="0" fontId="6" fillId="0" borderId="0" xfId="61" applyFont="1"/>
    <xf numFmtId="2" fontId="51" fillId="0" borderId="0" xfId="61" applyNumberFormat="1" applyFont="1" applyAlignment="1">
      <alignment horizontal="right" wrapText="1" indent="1" readingOrder="1"/>
    </xf>
    <xf numFmtId="2" fontId="51" fillId="0" borderId="0" xfId="61" applyNumberFormat="1" applyFont="1" applyAlignment="1">
      <alignment horizontal="center" wrapText="1" readingOrder="1"/>
    </xf>
    <xf numFmtId="2" fontId="30" fillId="0" borderId="0" xfId="61" applyNumberFormat="1" applyFont="1" applyAlignment="1">
      <alignment horizontal="center" wrapText="1" readingOrder="1"/>
    </xf>
    <xf numFmtId="0" fontId="30" fillId="0" borderId="0" xfId="61" applyFont="1" applyAlignment="1">
      <alignment horizontal="left" vertical="center" wrapText="1" indent="1" readingOrder="1"/>
    </xf>
    <xf numFmtId="2" fontId="51" fillId="0" borderId="0" xfId="61" applyNumberFormat="1" applyFont="1" applyAlignment="1">
      <alignment horizontal="center" wrapText="1"/>
    </xf>
    <xf numFmtId="0" fontId="19" fillId="0" borderId="18" xfId="61" applyFont="1" applyBorder="1" applyAlignment="1">
      <alignment horizontal="center"/>
    </xf>
    <xf numFmtId="0" fontId="19" fillId="0" borderId="17" xfId="61" applyFont="1" applyBorder="1" applyAlignment="1">
      <alignment horizontal="center"/>
    </xf>
    <xf numFmtId="0" fontId="19" fillId="0" borderId="17" xfId="61" applyFont="1" applyBorder="1" applyAlignment="1">
      <alignment horizontal="left" vertical="center" wrapText="1" indent="1" readingOrder="1"/>
    </xf>
    <xf numFmtId="0" fontId="50" fillId="0" borderId="0" xfId="61" applyFont="1"/>
    <xf numFmtId="0" fontId="17" fillId="0" borderId="0" xfId="61" applyFont="1"/>
    <xf numFmtId="167" fontId="6" fillId="0" borderId="0" xfId="61" applyNumberFormat="1" applyFont="1" applyAlignment="1">
      <alignment horizontal="center"/>
    </xf>
    <xf numFmtId="0" fontId="41" fillId="3" borderId="0" xfId="61" applyFont="1" applyFill="1"/>
    <xf numFmtId="0" fontId="41" fillId="0" borderId="0" xfId="61" applyFont="1"/>
    <xf numFmtId="0" fontId="72" fillId="0" borderId="0" xfId="61" applyFont="1"/>
    <xf numFmtId="0" fontId="41" fillId="3" borderId="0" xfId="61" quotePrefix="1" applyFont="1" applyFill="1"/>
    <xf numFmtId="0" fontId="41" fillId="0" borderId="0" xfId="61" quotePrefix="1" applyFont="1"/>
    <xf numFmtId="0" fontId="6" fillId="3" borderId="3" xfId="61" applyFont="1" applyFill="1" applyBorder="1"/>
    <xf numFmtId="0" fontId="41" fillId="0" borderId="3" xfId="61" applyFont="1" applyBorder="1"/>
    <xf numFmtId="167" fontId="6" fillId="3" borderId="3" xfId="61" quotePrefix="1" applyNumberFormat="1" applyFont="1" applyFill="1" applyBorder="1" applyAlignment="1">
      <alignment horizontal="center"/>
    </xf>
    <xf numFmtId="0" fontId="18" fillId="0" borderId="3" xfId="61" applyFont="1" applyBorder="1" applyAlignment="1">
      <alignment horizontal="center"/>
    </xf>
    <xf numFmtId="0" fontId="18" fillId="0" borderId="3" xfId="61" applyFont="1" applyBorder="1" applyAlignment="1">
      <alignment horizontal="left" indent="1"/>
    </xf>
    <xf numFmtId="3" fontId="1" fillId="3" borderId="0" xfId="67" applyNumberFormat="1" applyFont="1" applyFill="1"/>
    <xf numFmtId="0" fontId="18" fillId="3" borderId="0" xfId="67" applyFont="1" applyFill="1" applyAlignment="1">
      <alignment horizontal="left" indent="1"/>
    </xf>
    <xf numFmtId="1" fontId="6" fillId="0" borderId="0" xfId="67" applyNumberFormat="1" applyFont="1" applyAlignment="1">
      <alignment horizontal="right" vertical="center" indent="1"/>
    </xf>
    <xf numFmtId="0" fontId="6" fillId="3" borderId="0" xfId="12" applyFont="1" applyFill="1" applyAlignment="1">
      <alignment horizontal="right" vertical="center"/>
    </xf>
    <xf numFmtId="0" fontId="6" fillId="3" borderId="0" xfId="12" quotePrefix="1" applyFont="1" applyFill="1" applyAlignment="1"/>
    <xf numFmtId="0" fontId="6" fillId="3" borderId="0" xfId="13" applyFont="1" applyFill="1" applyAlignment="1"/>
    <xf numFmtId="0" fontId="3" fillId="3" borderId="0" xfId="11" applyFill="1" applyAlignment="1">
      <alignment horizontal="right" vertical="center"/>
    </xf>
    <xf numFmtId="0" fontId="9" fillId="3" borderId="0" xfId="14" applyFont="1" applyFill="1" applyAlignment="1">
      <alignment horizontal="left" wrapText="1"/>
    </xf>
    <xf numFmtId="0" fontId="6" fillId="3" borderId="0" xfId="12" applyFont="1" applyFill="1" applyAlignment="1"/>
    <xf numFmtId="3" fontId="3" fillId="3" borderId="0" xfId="11" applyNumberFormat="1" applyFill="1"/>
    <xf numFmtId="3" fontId="0" fillId="3" borderId="0" xfId="11" applyNumberFormat="1" applyFont="1" applyFill="1"/>
    <xf numFmtId="0" fontId="0" fillId="3" borderId="0" xfId="11" applyFont="1" applyFill="1"/>
    <xf numFmtId="3" fontId="6" fillId="0" borderId="0" xfId="12" applyNumberFormat="1" applyFont="1" applyAlignment="1"/>
    <xf numFmtId="3" fontId="6" fillId="3" borderId="0" xfId="13" applyNumberFormat="1" applyFont="1" applyFill="1" applyAlignment="1">
      <alignment horizontal="right"/>
    </xf>
    <xf numFmtId="3" fontId="6" fillId="5" borderId="0" xfId="13" applyNumberFormat="1" applyFont="1" applyFill="1" applyAlignment="1">
      <alignment horizontal="right"/>
    </xf>
    <xf numFmtId="0" fontId="6" fillId="3" borderId="0" xfId="13" applyFont="1" applyFill="1" applyAlignment="1">
      <alignment wrapText="1"/>
    </xf>
    <xf numFmtId="0" fontId="16" fillId="3" borderId="3" xfId="12" applyFont="1" applyFill="1" applyBorder="1">
      <alignment vertical="top"/>
    </xf>
    <xf numFmtId="0" fontId="6" fillId="0" borderId="0" xfId="4" applyFont="1" applyAlignment="1">
      <alignment horizontal="right"/>
    </xf>
    <xf numFmtId="0" fontId="11" fillId="0" borderId="0" xfId="4" applyFont="1"/>
    <xf numFmtId="0" fontId="17" fillId="0" borderId="0" xfId="4" applyFont="1" applyAlignment="1">
      <alignment vertical="top"/>
    </xf>
    <xf numFmtId="3" fontId="9" fillId="0" borderId="0" xfId="4" applyNumberFormat="1" applyFont="1" applyAlignment="1">
      <alignment horizontal="right" vertical="center"/>
    </xf>
    <xf numFmtId="0" fontId="18" fillId="0" borderId="0" xfId="4" applyFont="1" applyAlignment="1">
      <alignment horizontal="left" vertical="center" indent="1"/>
    </xf>
    <xf numFmtId="0" fontId="92" fillId="0" borderId="0" xfId="5" applyFont="1" applyAlignment="1"/>
    <xf numFmtId="0" fontId="93" fillId="0" borderId="0" xfId="5" applyFont="1" applyAlignment="1"/>
    <xf numFmtId="0" fontId="1" fillId="0" borderId="0" xfId="4" applyFont="1" applyAlignment="1">
      <alignment horizontal="left" indent="1"/>
    </xf>
    <xf numFmtId="0" fontId="11" fillId="0" borderId="0" xfId="4" applyFont="1" applyAlignment="1">
      <alignment horizontal="left" indent="1"/>
    </xf>
    <xf numFmtId="3" fontId="1" fillId="0" borderId="0" xfId="4" applyNumberFormat="1" applyFont="1"/>
    <xf numFmtId="0" fontId="1" fillId="0" borderId="0" xfId="4" applyFont="1" applyAlignment="1">
      <alignment horizontal="left" vertical="center" indent="1"/>
    </xf>
    <xf numFmtId="0" fontId="11" fillId="0" borderId="0" xfId="4" applyFont="1" applyAlignment="1">
      <alignment horizontal="left" vertical="center" indent="1"/>
    </xf>
    <xf numFmtId="0" fontId="11" fillId="0" borderId="0" xfId="4" applyFont="1" applyAlignment="1">
      <alignment vertical="top"/>
    </xf>
    <xf numFmtId="3" fontId="6" fillId="0" borderId="0" xfId="4" applyNumberFormat="1" applyFont="1" applyAlignment="1">
      <alignment horizontal="right" vertical="center"/>
    </xf>
    <xf numFmtId="0" fontId="31" fillId="0" borderId="0" xfId="4" applyFont="1" applyAlignment="1">
      <alignment vertical="center"/>
    </xf>
    <xf numFmtId="167" fontId="29" fillId="0" borderId="0" xfId="4" applyNumberFormat="1" applyFont="1" applyAlignment="1">
      <alignment horizontal="right" vertical="center"/>
    </xf>
    <xf numFmtId="0" fontId="63" fillId="0" borderId="0" xfId="4" applyFont="1" applyAlignment="1">
      <alignment vertical="center"/>
    </xf>
    <xf numFmtId="0" fontId="6" fillId="0" borderId="0" xfId="4" applyFont="1" applyAlignment="1">
      <alignment horizontal="right" vertical="center"/>
    </xf>
    <xf numFmtId="0" fontId="31" fillId="0" borderId="0" xfId="4" applyFont="1" applyAlignment="1">
      <alignment horizontal="left" vertical="center"/>
    </xf>
    <xf numFmtId="0" fontId="53" fillId="0" borderId="0" xfId="4" applyFont="1" applyAlignment="1">
      <alignment vertical="center"/>
    </xf>
    <xf numFmtId="3" fontId="18" fillId="0" borderId="0" xfId="4" applyNumberFormat="1" applyFont="1" applyAlignment="1">
      <alignment horizontal="right" vertical="center"/>
    </xf>
    <xf numFmtId="0" fontId="6" fillId="0" borderId="0" xfId="4" applyFont="1" applyAlignment="1">
      <alignment horizontal="left"/>
    </xf>
    <xf numFmtId="167" fontId="6" fillId="0" borderId="3" xfId="4" applyNumberFormat="1" applyFont="1" applyBorder="1" applyAlignment="1">
      <alignment horizontal="right" vertical="center"/>
    </xf>
    <xf numFmtId="167" fontId="6" fillId="0" borderId="0" xfId="4" applyNumberFormat="1" applyFont="1" applyAlignment="1">
      <alignment horizontal="right" vertical="center"/>
    </xf>
    <xf numFmtId="0" fontId="6" fillId="0" borderId="0" xfId="4" applyFont="1" applyAlignment="1">
      <alignment vertical="center"/>
    </xf>
    <xf numFmtId="0" fontId="11" fillId="0" borderId="0" xfId="4" applyFont="1" applyAlignment="1">
      <alignment horizontal="right" vertical="center"/>
    </xf>
    <xf numFmtId="0" fontId="9" fillId="0" borderId="0" xfId="4" applyFont="1" applyAlignment="1">
      <alignment horizontal="right" vertical="center"/>
    </xf>
    <xf numFmtId="0" fontId="53" fillId="0" borderId="0" xfId="4" applyFont="1" applyAlignment="1">
      <alignment horizontal="right" vertical="center"/>
    </xf>
    <xf numFmtId="0" fontId="53" fillId="0" borderId="0" xfId="4" applyFont="1"/>
    <xf numFmtId="0" fontId="9" fillId="0" borderId="0" xfId="4" applyFont="1" applyAlignment="1">
      <alignment vertical="center"/>
    </xf>
    <xf numFmtId="0" fontId="9" fillId="0" borderId="0" xfId="4" applyFont="1"/>
    <xf numFmtId="0" fontId="33" fillId="3" borderId="0" xfId="4" applyFont="1" applyFill="1"/>
    <xf numFmtId="0" fontId="53" fillId="0" borderId="0" xfId="67" applyFont="1" applyAlignment="1">
      <alignment horizontal="right" vertical="center" indent="1"/>
    </xf>
    <xf numFmtId="0" fontId="53" fillId="0" borderId="0" xfId="67" applyFont="1" applyAlignment="1">
      <alignment horizontal="left" indent="1"/>
    </xf>
    <xf numFmtId="1" fontId="11" fillId="0" borderId="0" xfId="67" applyNumberFormat="1" applyFont="1" applyAlignment="1">
      <alignment horizontal="right" vertical="center" indent="1"/>
    </xf>
    <xf numFmtId="0" fontId="11" fillId="0" borderId="0" xfId="67" applyFont="1" applyAlignment="1">
      <alignment horizontal="left"/>
    </xf>
    <xf numFmtId="1" fontId="53" fillId="0" borderId="0" xfId="67" applyNumberFormat="1" applyFont="1" applyAlignment="1">
      <alignment horizontal="right" vertical="center" indent="1"/>
    </xf>
    <xf numFmtId="0" fontId="53" fillId="0" borderId="0" xfId="67" applyFont="1" applyAlignment="1">
      <alignment horizontal="left"/>
    </xf>
    <xf numFmtId="0" fontId="53" fillId="0" borderId="0" xfId="67" applyFont="1" applyAlignment="1">
      <alignment horizontal="center"/>
    </xf>
    <xf numFmtId="0" fontId="53" fillId="0" borderId="0" xfId="67" applyFont="1"/>
    <xf numFmtId="3" fontId="11" fillId="0" borderId="0" xfId="67" applyNumberFormat="1" applyFont="1"/>
    <xf numFmtId="0" fontId="11" fillId="0" borderId="0" xfId="67" applyFont="1"/>
    <xf numFmtId="0" fontId="6" fillId="3" borderId="10" xfId="12" applyFont="1" applyFill="1" applyBorder="1" applyAlignment="1">
      <alignment horizontal="right" vertical="center"/>
    </xf>
    <xf numFmtId="0" fontId="1" fillId="3" borderId="0" xfId="12" applyFont="1" applyFill="1" applyAlignment="1">
      <alignment horizontal="right" vertical="center"/>
    </xf>
    <xf numFmtId="0" fontId="1" fillId="5" borderId="0" xfId="12" applyFont="1" applyFill="1" applyAlignment="1">
      <alignment horizontal="right" vertical="center"/>
    </xf>
    <xf numFmtId="0" fontId="1" fillId="3" borderId="0" xfId="12" quotePrefix="1" applyFont="1" applyFill="1" applyAlignment="1">
      <alignment horizontal="left" vertical="center" indent="1"/>
    </xf>
    <xf numFmtId="0" fontId="1" fillId="2" borderId="0" xfId="12" applyFont="1" applyFill="1" applyAlignment="1">
      <alignment horizontal="right" vertical="center"/>
    </xf>
    <xf numFmtId="0" fontId="6" fillId="2" borderId="23" xfId="12" applyFont="1" applyFill="1" applyBorder="1" applyAlignment="1">
      <alignment horizontal="right" vertical="center"/>
    </xf>
    <xf numFmtId="0" fontId="18" fillId="3" borderId="0" xfId="12" applyFont="1" applyFill="1" applyAlignment="1">
      <alignment horizontal="right" vertical="center"/>
    </xf>
    <xf numFmtId="0" fontId="18" fillId="5" borderId="0" xfId="12" applyFont="1" applyFill="1" applyAlignment="1">
      <alignment horizontal="right" vertical="center"/>
    </xf>
    <xf numFmtId="0" fontId="18" fillId="3" borderId="0" xfId="12" applyFont="1" applyFill="1" applyAlignment="1">
      <alignment vertical="center"/>
    </xf>
    <xf numFmtId="0" fontId="33" fillId="3" borderId="0" xfId="12" applyFont="1" applyFill="1" applyAlignment="1">
      <alignment horizontal="left" vertical="center"/>
    </xf>
    <xf numFmtId="0" fontId="1" fillId="3" borderId="0" xfId="12" applyFont="1" applyFill="1" applyAlignment="1">
      <alignment horizontal="left" vertical="center"/>
    </xf>
    <xf numFmtId="0" fontId="65" fillId="3" borderId="0" xfId="12" applyFont="1" applyFill="1" applyAlignment="1">
      <alignment horizontal="left" vertical="center"/>
    </xf>
    <xf numFmtId="3" fontId="9" fillId="2" borderId="10" xfId="12" applyNumberFormat="1" applyFont="1" applyFill="1" applyBorder="1" applyAlignment="1">
      <alignment horizontal="right" vertical="center"/>
    </xf>
    <xf numFmtId="0" fontId="18" fillId="2" borderId="0" xfId="12" applyFont="1" applyFill="1" applyAlignment="1">
      <alignment horizontal="left" vertical="center"/>
    </xf>
    <xf numFmtId="0" fontId="9" fillId="2" borderId="0" xfId="12" applyFont="1" applyFill="1" applyAlignment="1">
      <alignment horizontal="left" vertical="center"/>
    </xf>
    <xf numFmtId="0" fontId="18" fillId="5" borderId="0" xfId="12" applyFont="1" applyFill="1" applyAlignment="1">
      <alignment horizontal="left" vertical="center"/>
    </xf>
    <xf numFmtId="3" fontId="18" fillId="2" borderId="0" xfId="12" applyNumberFormat="1" applyFont="1" applyFill="1" applyAlignment="1">
      <alignment horizontal="right" vertical="center"/>
    </xf>
    <xf numFmtId="3" fontId="9" fillId="2" borderId="0" xfId="12" applyNumberFormat="1" applyFont="1" applyFill="1" applyAlignment="1">
      <alignment horizontal="right" vertical="center"/>
    </xf>
    <xf numFmtId="3" fontId="18" fillId="5" borderId="0" xfId="12" applyNumberFormat="1" applyFont="1" applyFill="1" applyAlignment="1">
      <alignment horizontal="right" vertical="center"/>
    </xf>
    <xf numFmtId="3" fontId="18" fillId="3" borderId="0" xfId="12" applyNumberFormat="1" applyFont="1" applyFill="1" applyAlignment="1">
      <alignment horizontal="right" vertical="center"/>
    </xf>
    <xf numFmtId="3" fontId="9" fillId="3" borderId="0" xfId="12" applyNumberFormat="1" applyFont="1" applyFill="1" applyAlignment="1">
      <alignment horizontal="right" vertical="center"/>
    </xf>
    <xf numFmtId="0" fontId="18" fillId="3" borderId="0" xfId="12" applyFont="1" applyFill="1" applyAlignment="1">
      <alignment horizontal="left" vertical="center"/>
    </xf>
    <xf numFmtId="3" fontId="6" fillId="3" borderId="23" xfId="12" applyNumberFormat="1" applyFont="1" applyFill="1" applyBorder="1" applyAlignment="1">
      <alignment horizontal="right" vertical="center"/>
    </xf>
    <xf numFmtId="0" fontId="24" fillId="3" borderId="0" xfId="12" applyFont="1" applyFill="1" applyAlignment="1">
      <alignment vertical="center"/>
    </xf>
    <xf numFmtId="0" fontId="13" fillId="3" borderId="0" xfId="12" applyFont="1" applyFill="1" applyAlignment="1">
      <alignment vertical="center"/>
    </xf>
    <xf numFmtId="166" fontId="9" fillId="7" borderId="0" xfId="90" applyNumberFormat="1" applyFont="1" applyFill="1" applyAlignment="1" applyProtection="1">
      <alignment horizontal="right" vertical="center"/>
      <protection hidden="1"/>
    </xf>
    <xf numFmtId="3" fontId="9" fillId="7" borderId="0" xfId="90" applyNumberFormat="1" applyFont="1" applyFill="1" applyAlignment="1" applyProtection="1">
      <alignment horizontal="left" vertical="center"/>
      <protection hidden="1"/>
    </xf>
    <xf numFmtId="3" fontId="9" fillId="0" borderId="0" xfId="90" applyNumberFormat="1" applyFont="1" applyAlignment="1" applyProtection="1">
      <alignment horizontal="left" vertical="center"/>
      <protection hidden="1"/>
    </xf>
    <xf numFmtId="3" fontId="6" fillId="0" borderId="31" xfId="90" applyNumberFormat="1" applyFont="1" applyBorder="1" applyAlignment="1" applyProtection="1">
      <alignment horizontal="right" vertical="center"/>
      <protection hidden="1"/>
    </xf>
    <xf numFmtId="3" fontId="6" fillId="0" borderId="0" xfId="90" applyNumberFormat="1" applyFont="1" applyAlignment="1" applyProtection="1">
      <alignment horizontal="right" vertical="center"/>
      <protection hidden="1"/>
    </xf>
    <xf numFmtId="0" fontId="6" fillId="0" borderId="0" xfId="90" applyFont="1" applyAlignment="1">
      <alignment vertical="center"/>
    </xf>
    <xf numFmtId="3" fontId="9" fillId="0" borderId="31" xfId="90" applyNumberFormat="1" applyFont="1" applyBorder="1" applyAlignment="1" applyProtection="1">
      <alignment horizontal="right" vertical="center"/>
      <protection hidden="1"/>
    </xf>
    <xf numFmtId="3" fontId="9" fillId="0" borderId="0" xfId="90" applyNumberFormat="1" applyFont="1" applyAlignment="1" applyProtection="1">
      <alignment horizontal="right" vertical="center"/>
      <protection hidden="1"/>
    </xf>
    <xf numFmtId="3" fontId="9" fillId="7" borderId="0" xfId="90" applyNumberFormat="1" applyFont="1" applyFill="1" applyAlignment="1" applyProtection="1">
      <alignment horizontal="right" vertical="center"/>
      <protection hidden="1"/>
    </xf>
    <xf numFmtId="3" fontId="6" fillId="0" borderId="0" xfId="90" applyNumberFormat="1" applyFont="1" applyAlignment="1" applyProtection="1">
      <alignment vertical="center"/>
      <protection hidden="1"/>
    </xf>
    <xf numFmtId="3" fontId="6" fillId="0" borderId="31" xfId="90" applyNumberFormat="1" applyFont="1" applyBorder="1" applyAlignment="1" applyProtection="1">
      <alignment vertical="center"/>
      <protection hidden="1"/>
    </xf>
    <xf numFmtId="3" fontId="6" fillId="0" borderId="32" xfId="90" applyNumberFormat="1" applyFont="1" applyBorder="1" applyAlignment="1" applyProtection="1">
      <alignment vertical="center"/>
      <protection hidden="1"/>
    </xf>
    <xf numFmtId="3" fontId="6" fillId="0" borderId="29" xfId="90" applyNumberFormat="1" applyFont="1" applyBorder="1" applyAlignment="1" applyProtection="1">
      <alignment vertical="center"/>
      <protection hidden="1"/>
    </xf>
    <xf numFmtId="166" fontId="6" fillId="0" borderId="0" xfId="90" applyNumberFormat="1" applyFont="1" applyAlignment="1" applyProtection="1">
      <alignment horizontal="right" vertical="center"/>
      <protection hidden="1"/>
    </xf>
    <xf numFmtId="3" fontId="6" fillId="0" borderId="0" xfId="90" applyNumberFormat="1" applyFont="1" applyAlignment="1" applyProtection="1">
      <alignment horizontal="left" vertical="center"/>
      <protection hidden="1"/>
    </xf>
    <xf numFmtId="166" fontId="6" fillId="0" borderId="29" xfId="90" applyNumberFormat="1" applyFont="1" applyBorder="1" applyAlignment="1" applyProtection="1">
      <alignment horizontal="right" vertical="center"/>
      <protection hidden="1"/>
    </xf>
    <xf numFmtId="3" fontId="6" fillId="0" borderId="29" xfId="90" applyNumberFormat="1" applyFont="1" applyBorder="1" applyAlignment="1" applyProtection="1">
      <alignment horizontal="left" vertical="center"/>
      <protection hidden="1"/>
    </xf>
    <xf numFmtId="0" fontId="9" fillId="0" borderId="0" xfId="90" applyFont="1" applyAlignment="1" applyProtection="1">
      <alignment horizontal="right" vertical="center" wrapText="1"/>
      <protection hidden="1"/>
    </xf>
    <xf numFmtId="3" fontId="6" fillId="0" borderId="29" xfId="90" applyNumberFormat="1" applyFont="1" applyBorder="1" applyAlignment="1" applyProtection="1">
      <alignment horizontal="right" vertical="center"/>
      <protection hidden="1"/>
    </xf>
    <xf numFmtId="3" fontId="91" fillId="0" borderId="0" xfId="90" applyNumberFormat="1" applyFont="1" applyAlignment="1" applyProtection="1">
      <alignment vertical="center"/>
      <protection hidden="1"/>
    </xf>
    <xf numFmtId="3" fontId="91" fillId="0" borderId="26" xfId="90" applyNumberFormat="1" applyFont="1" applyBorder="1" applyAlignment="1" applyProtection="1">
      <alignment vertical="center"/>
      <protection hidden="1"/>
    </xf>
    <xf numFmtId="0" fontId="18" fillId="0" borderId="0" xfId="72" applyFont="1" applyAlignment="1">
      <alignment horizontal="center" vertical="center" wrapText="1"/>
    </xf>
    <xf numFmtId="3" fontId="6" fillId="0" borderId="32" xfId="90" applyNumberFormat="1" applyFont="1" applyBorder="1" applyAlignment="1" applyProtection="1">
      <alignment horizontal="right" vertical="center"/>
      <protection hidden="1"/>
    </xf>
    <xf numFmtId="167" fontId="6" fillId="0" borderId="31" xfId="90" applyNumberFormat="1" applyFont="1" applyBorder="1" applyAlignment="1" applyProtection="1">
      <alignment horizontal="right" vertical="center" wrapText="1"/>
      <protection hidden="1"/>
    </xf>
    <xf numFmtId="167" fontId="6" fillId="0" borderId="0" xfId="90" applyNumberFormat="1" applyFont="1" applyAlignment="1" applyProtection="1">
      <alignment horizontal="right" vertical="center" wrapText="1"/>
      <protection hidden="1"/>
    </xf>
    <xf numFmtId="0" fontId="6" fillId="0" borderId="0" xfId="90" applyFont="1" applyAlignment="1" applyProtection="1">
      <alignment horizontal="left" vertical="center" wrapText="1"/>
      <protection hidden="1"/>
    </xf>
    <xf numFmtId="167" fontId="6" fillId="0" borderId="32" xfId="90" applyNumberFormat="1" applyFont="1" applyBorder="1" applyAlignment="1" applyProtection="1">
      <alignment horizontal="right" vertical="center" wrapText="1"/>
      <protection hidden="1"/>
    </xf>
    <xf numFmtId="167" fontId="6" fillId="0" borderId="29" xfId="90" applyNumberFormat="1" applyFont="1" applyBorder="1" applyAlignment="1" applyProtection="1">
      <alignment horizontal="right" vertical="center" wrapText="1"/>
      <protection hidden="1"/>
    </xf>
    <xf numFmtId="0" fontId="6" fillId="0" borderId="29" xfId="90" applyFont="1" applyBorder="1" applyAlignment="1" applyProtection="1">
      <alignment horizontal="left" vertical="center" wrapText="1"/>
      <protection hidden="1"/>
    </xf>
    <xf numFmtId="0" fontId="6" fillId="0" borderId="29" xfId="90" applyFont="1" applyBorder="1" applyAlignment="1" applyProtection="1">
      <alignment horizontal="right" vertical="center" wrapText="1"/>
      <protection hidden="1"/>
    </xf>
    <xf numFmtId="2" fontId="9" fillId="0" borderId="0" xfId="90" applyNumberFormat="1" applyFont="1" applyAlignment="1" applyProtection="1">
      <alignment horizontal="right" vertical="center" wrapText="1"/>
      <protection hidden="1"/>
    </xf>
    <xf numFmtId="2" fontId="9" fillId="0" borderId="30" xfId="90" applyNumberFormat="1" applyFont="1" applyBorder="1" applyAlignment="1" applyProtection="1">
      <alignment horizontal="right" vertical="center" wrapText="1"/>
      <protection hidden="1"/>
    </xf>
    <xf numFmtId="3" fontId="6" fillId="0" borderId="0" xfId="90" applyNumberFormat="1" applyFont="1" applyAlignment="1" applyProtection="1">
      <alignment horizontal="right" vertical="center" wrapText="1"/>
      <protection hidden="1"/>
    </xf>
    <xf numFmtId="3" fontId="6" fillId="0" borderId="29" xfId="90" applyNumberFormat="1" applyFont="1" applyBorder="1" applyAlignment="1" applyProtection="1">
      <alignment horizontal="right" vertical="center" wrapText="1"/>
      <protection hidden="1"/>
    </xf>
    <xf numFmtId="3" fontId="55" fillId="0" borderId="0" xfId="90" applyNumberFormat="1" applyFont="1" applyAlignment="1" applyProtection="1">
      <alignment horizontal="left" vertical="center"/>
      <protection hidden="1"/>
    </xf>
    <xf numFmtId="0" fontId="6" fillId="0" borderId="0" xfId="72" applyFont="1" applyAlignment="1">
      <alignment horizontal="left" vertical="center" wrapText="1" readingOrder="1"/>
    </xf>
    <xf numFmtId="0" fontId="6" fillId="0" borderId="35" xfId="72" applyFont="1" applyBorder="1" applyAlignment="1">
      <alignment horizontal="left" vertical="center" wrapText="1" readingOrder="1"/>
    </xf>
    <xf numFmtId="0" fontId="9" fillId="0" borderId="0" xfId="72" applyFont="1" applyAlignment="1">
      <alignment vertical="center" wrapText="1" readingOrder="1"/>
    </xf>
    <xf numFmtId="0" fontId="1" fillId="0" borderId="0" xfId="1" applyFont="1" applyFill="1"/>
    <xf numFmtId="0" fontId="101" fillId="0" borderId="0" xfId="1" applyFont="1"/>
    <xf numFmtId="167" fontId="1" fillId="0" borderId="0" xfId="27" applyNumberFormat="1" applyFont="1" applyAlignment="1">
      <alignment horizontal="center"/>
    </xf>
    <xf numFmtId="3" fontId="1" fillId="0" borderId="44" xfId="0" applyNumberFormat="1" applyFont="1" applyBorder="1" applyAlignment="1">
      <alignment horizontal="right" wrapText="1"/>
    </xf>
    <xf numFmtId="3" fontId="1" fillId="0" borderId="44" xfId="0" applyNumberFormat="1" applyFont="1" applyBorder="1" applyAlignment="1">
      <alignment horizontal="left" wrapText="1"/>
    </xf>
    <xf numFmtId="3" fontId="9" fillId="7" borderId="29" xfId="90" applyNumberFormat="1" applyFont="1" applyFill="1" applyBorder="1" applyAlignment="1" applyProtection="1">
      <alignment horizontal="right" vertical="center"/>
      <protection hidden="1"/>
    </xf>
    <xf numFmtId="167" fontId="9" fillId="7" borderId="29" xfId="90" applyNumberFormat="1" applyFont="1" applyFill="1" applyBorder="1" applyAlignment="1" applyProtection="1">
      <alignment horizontal="right" vertical="center"/>
      <protection hidden="1"/>
    </xf>
    <xf numFmtId="0" fontId="80" fillId="3" borderId="44" xfId="72" applyFont="1" applyFill="1" applyBorder="1" applyAlignment="1">
      <alignment vertical="center"/>
    </xf>
    <xf numFmtId="0" fontId="80" fillId="5" borderId="44" xfId="72" applyFont="1" applyFill="1" applyBorder="1" applyAlignment="1">
      <alignment vertical="center"/>
    </xf>
    <xf numFmtId="0" fontId="28" fillId="3" borderId="44" xfId="12" applyFont="1" applyFill="1" applyBorder="1" applyAlignment="1">
      <alignment horizontal="left" vertical="center"/>
    </xf>
    <xf numFmtId="0" fontId="6" fillId="2" borderId="0" xfId="95" applyFont="1" applyFill="1"/>
    <xf numFmtId="168" fontId="6" fillId="0" borderId="0" xfId="95" applyNumberFormat="1" applyFont="1"/>
    <xf numFmtId="3" fontId="9" fillId="2" borderId="0" xfId="38" applyNumberFormat="1" applyFont="1" applyFill="1" applyAlignment="1" applyProtection="1">
      <alignment horizontal="left"/>
      <protection locked="0"/>
    </xf>
    <xf numFmtId="3" fontId="6" fillId="0" borderId="0" xfId="5" applyNumberFormat="1" applyFont="1" applyAlignment="1" applyProtection="1">
      <alignment horizontal="left"/>
      <protection locked="0"/>
    </xf>
    <xf numFmtId="3" fontId="9" fillId="2" borderId="47" xfId="5" applyNumberFormat="1" applyFont="1" applyFill="1" applyBorder="1" applyAlignment="1" applyProtection="1">
      <alignment horizontal="right"/>
      <protection locked="0"/>
    </xf>
    <xf numFmtId="3" fontId="9" fillId="2" borderId="47" xfId="38" applyNumberFormat="1" applyFont="1" applyFill="1" applyBorder="1" applyAlignment="1" applyProtection="1">
      <alignment horizontal="left"/>
      <protection locked="0"/>
    </xf>
    <xf numFmtId="3" fontId="26" fillId="0" borderId="20" xfId="95" applyNumberFormat="1" applyFont="1" applyBorder="1" applyAlignment="1">
      <alignment horizontal="left"/>
    </xf>
    <xf numFmtId="3" fontId="9" fillId="0" borderId="0" xfId="95" applyNumberFormat="1" applyFont="1" applyAlignment="1">
      <alignment horizontal="right"/>
    </xf>
    <xf numFmtId="0" fontId="9" fillId="0" borderId="48" xfId="95" applyFont="1" applyBorder="1" applyAlignment="1">
      <alignment horizontal="right" vertical="center"/>
    </xf>
    <xf numFmtId="0" fontId="2" fillId="0" borderId="0" xfId="1" applyFont="1" applyAlignment="1">
      <alignment vertical="center"/>
    </xf>
    <xf numFmtId="0" fontId="1" fillId="0" borderId="0" xfId="1" applyFont="1" applyAlignment="1">
      <alignment vertical="center"/>
    </xf>
    <xf numFmtId="3" fontId="9" fillId="3" borderId="44" xfId="0" applyNumberFormat="1" applyFont="1" applyFill="1" applyBorder="1" applyAlignment="1">
      <alignment vertical="center"/>
    </xf>
    <xf numFmtId="0" fontId="9" fillId="3" borderId="44" xfId="0" applyFont="1" applyFill="1" applyBorder="1" applyAlignment="1">
      <alignment horizontal="justify" vertical="center"/>
    </xf>
    <xf numFmtId="0" fontId="9" fillId="3" borderId="44" xfId="5" applyFont="1" applyFill="1" applyBorder="1" applyAlignment="1">
      <alignment horizontal="left"/>
    </xf>
    <xf numFmtId="3" fontId="18" fillId="3" borderId="44" xfId="0" applyNumberFormat="1" applyFont="1" applyFill="1" applyBorder="1" applyAlignment="1">
      <alignment vertical="center"/>
    </xf>
    <xf numFmtId="3" fontId="18" fillId="3" borderId="44" xfId="0" applyNumberFormat="1" applyFont="1" applyFill="1" applyBorder="1" applyAlignment="1" applyProtection="1">
      <alignment vertical="center"/>
      <protection locked="0"/>
    </xf>
    <xf numFmtId="3" fontId="1" fillId="3" borderId="44" xfId="0" applyNumberFormat="1" applyFont="1" applyFill="1" applyBorder="1" applyAlignment="1">
      <alignment vertical="center"/>
    </xf>
    <xf numFmtId="3" fontId="9" fillId="3" borderId="44" xfId="5" applyNumberFormat="1" applyFont="1" applyFill="1" applyBorder="1" applyAlignment="1" applyProtection="1">
      <alignment horizontal="right" vertical="center"/>
      <protection locked="0"/>
    </xf>
    <xf numFmtId="167" fontId="6" fillId="3" borderId="44" xfId="5" applyNumberFormat="1" applyFont="1" applyFill="1" applyBorder="1" applyAlignment="1" applyProtection="1">
      <alignment horizontal="right" vertical="top" indent="1"/>
      <protection locked="0"/>
    </xf>
    <xf numFmtId="0" fontId="0" fillId="0" borderId="0" xfId="1" applyFont="1"/>
    <xf numFmtId="0" fontId="29" fillId="0" borderId="0" xfId="5" applyFont="1" applyAlignment="1">
      <alignment horizontal="left" vertical="center"/>
    </xf>
    <xf numFmtId="0" fontId="6" fillId="3" borderId="44" xfId="5" applyFont="1" applyFill="1" applyBorder="1" applyAlignment="1">
      <alignment horizontal="left" vertical="center"/>
    </xf>
    <xf numFmtId="180" fontId="1" fillId="0" borderId="0" xfId="42" applyNumberFormat="1" applyFont="1" applyAlignment="1">
      <alignment horizontal="left"/>
    </xf>
    <xf numFmtId="0" fontId="18" fillId="0" borderId="0" xfId="43" applyFont="1" applyAlignment="1">
      <alignment horizontal="center"/>
    </xf>
    <xf numFmtId="0" fontId="18" fillId="0" borderId="0" xfId="43" applyFont="1" applyAlignment="1">
      <alignment horizontal="left" indent="1"/>
    </xf>
    <xf numFmtId="167" fontId="1" fillId="0" borderId="3" xfId="43" applyNumberFormat="1" applyFont="1" applyBorder="1" applyAlignment="1">
      <alignment horizontal="right" vertical="center" indent="1"/>
    </xf>
    <xf numFmtId="0" fontId="8" fillId="0" borderId="3" xfId="43" applyFont="1" applyBorder="1" applyAlignment="1">
      <alignment horizontal="left" vertical="center" indent="1"/>
    </xf>
    <xf numFmtId="1" fontId="1" fillId="0" borderId="0" xfId="43" applyNumberFormat="1" applyFont="1" applyAlignment="1">
      <alignment horizontal="right" vertical="center" indent="1"/>
    </xf>
    <xf numFmtId="0" fontId="1" fillId="0" borderId="0" xfId="43" applyFont="1" applyAlignment="1">
      <alignment horizontal="right" vertical="center" indent="1"/>
    </xf>
    <xf numFmtId="0" fontId="8" fillId="0" borderId="0" xfId="43" applyFont="1" applyAlignment="1">
      <alignment horizontal="left" vertical="center" indent="1"/>
    </xf>
    <xf numFmtId="0" fontId="1" fillId="0" borderId="0" xfId="43" applyFont="1" applyAlignment="1">
      <alignment horizontal="left" vertical="center" indent="1"/>
    </xf>
    <xf numFmtId="0" fontId="15" fillId="0" borderId="0" xfId="43" applyFont="1"/>
    <xf numFmtId="0" fontId="45" fillId="0" borderId="0" xfId="43" applyFont="1" applyAlignment="1">
      <alignment horizontal="left" vertical="center" indent="1"/>
    </xf>
    <xf numFmtId="1" fontId="37" fillId="0" borderId="0" xfId="43" applyNumberFormat="1" applyFont="1" applyAlignment="1">
      <alignment horizontal="right" vertical="center" indent="1"/>
    </xf>
    <xf numFmtId="0" fontId="37" fillId="0" borderId="0" xfId="43" applyFont="1" applyAlignment="1">
      <alignment horizontal="right" vertical="center" indent="1"/>
    </xf>
    <xf numFmtId="1" fontId="18" fillId="0" borderId="0" xfId="43" applyNumberFormat="1" applyFont="1" applyAlignment="1">
      <alignment horizontal="right" vertical="center" indent="1"/>
    </xf>
    <xf numFmtId="0" fontId="18" fillId="0" borderId="0" xfId="43" applyFont="1" applyAlignment="1">
      <alignment horizontal="right" vertical="center" indent="1"/>
    </xf>
    <xf numFmtId="0" fontId="18" fillId="0" borderId="0" xfId="43" applyFont="1" applyAlignment="1">
      <alignment horizontal="left" vertical="center" indent="1"/>
    </xf>
    <xf numFmtId="0" fontId="13" fillId="0" borderId="0" xfId="43" applyFont="1" applyAlignment="1">
      <alignment horizontal="left" indent="1"/>
    </xf>
    <xf numFmtId="0" fontId="16" fillId="0" borderId="0" xfId="43" applyFont="1" applyAlignment="1">
      <alignment horizontal="left" vertical="center" indent="1"/>
    </xf>
    <xf numFmtId="0" fontId="16" fillId="0" borderId="3" xfId="43" applyFont="1" applyBorder="1" applyAlignment="1">
      <alignment horizontal="left" vertical="center" indent="1"/>
    </xf>
    <xf numFmtId="9" fontId="78" fillId="3" borderId="0" xfId="9" applyFont="1" applyFill="1" applyBorder="1" applyAlignment="1" applyProtection="1">
      <alignment horizontal="right" vertical="center"/>
    </xf>
    <xf numFmtId="9" fontId="79" fillId="3" borderId="0" xfId="9" applyFont="1" applyFill="1" applyBorder="1" applyAlignment="1" applyProtection="1">
      <alignment horizontal="right" vertical="center"/>
    </xf>
    <xf numFmtId="9" fontId="79" fillId="3" borderId="0" xfId="9" applyFont="1" applyFill="1" applyBorder="1" applyAlignment="1" applyProtection="1">
      <alignment vertical="center"/>
    </xf>
    <xf numFmtId="9" fontId="78" fillId="3" borderId="0" xfId="9" applyFont="1" applyFill="1" applyBorder="1" applyAlignment="1" applyProtection="1">
      <alignment vertical="center"/>
    </xf>
    <xf numFmtId="166" fontId="79" fillId="3" borderId="0" xfId="9" applyNumberFormat="1" applyFont="1" applyFill="1" applyBorder="1" applyAlignment="1" applyProtection="1">
      <alignment vertical="center"/>
    </xf>
    <xf numFmtId="167" fontId="79" fillId="3" borderId="0" xfId="9" applyNumberFormat="1" applyFont="1" applyFill="1" applyBorder="1" applyAlignment="1" applyProtection="1">
      <alignment vertical="center"/>
    </xf>
    <xf numFmtId="9" fontId="78" fillId="4" borderId="0" xfId="9" applyFont="1" applyFill="1" applyBorder="1" applyAlignment="1" applyProtection="1">
      <alignment vertical="center"/>
    </xf>
    <xf numFmtId="9" fontId="79" fillId="4" borderId="0" xfId="9" applyFont="1" applyFill="1" applyBorder="1" applyAlignment="1" applyProtection="1">
      <alignment vertical="center"/>
    </xf>
    <xf numFmtId="166" fontId="6" fillId="3" borderId="0" xfId="5" applyNumberFormat="1" applyFont="1" applyFill="1" applyAlignment="1">
      <alignment horizontal="right" vertical="center"/>
    </xf>
    <xf numFmtId="3" fontId="1" fillId="3" borderId="0" xfId="0" applyNumberFormat="1" applyFont="1" applyFill="1" applyAlignment="1">
      <alignment horizontal="right" vertical="center" readingOrder="1"/>
    </xf>
    <xf numFmtId="165" fontId="1" fillId="3" borderId="0" xfId="68" applyNumberFormat="1" applyFont="1" applyFill="1" applyAlignment="1" applyProtection="1">
      <alignment horizontal="right" vertical="center" readingOrder="1"/>
      <protection locked="0"/>
    </xf>
    <xf numFmtId="3" fontId="9" fillId="5" borderId="0" xfId="0" applyNumberFormat="1" applyFont="1" applyFill="1" applyAlignment="1" applyProtection="1">
      <alignment horizontal="right" vertical="center" wrapText="1" readingOrder="1"/>
      <protection locked="0"/>
    </xf>
    <xf numFmtId="3" fontId="6" fillId="3" borderId="0" xfId="0" applyNumberFormat="1" applyFont="1" applyFill="1" applyAlignment="1" applyProtection="1">
      <alignment horizontal="right" vertical="center" wrapText="1" readingOrder="1"/>
      <protection locked="0"/>
    </xf>
    <xf numFmtId="3" fontId="6" fillId="3" borderId="0" xfId="0" applyNumberFormat="1" applyFont="1" applyFill="1" applyAlignment="1">
      <alignment horizontal="right" vertical="center" wrapText="1" readingOrder="1"/>
    </xf>
    <xf numFmtId="1" fontId="6" fillId="3" borderId="0" xfId="0" applyNumberFormat="1" applyFont="1" applyFill="1" applyAlignment="1" applyProtection="1">
      <alignment horizontal="right" vertical="center" wrapText="1" readingOrder="1"/>
      <protection locked="0"/>
    </xf>
    <xf numFmtId="165" fontId="6" fillId="3" borderId="0" xfId="68" applyNumberFormat="1" applyFont="1" applyFill="1" applyAlignment="1" applyProtection="1">
      <alignment horizontal="right" vertical="center" wrapText="1" readingOrder="1"/>
      <protection locked="0"/>
    </xf>
    <xf numFmtId="1" fontId="11" fillId="3" borderId="0" xfId="0" applyNumberFormat="1" applyFont="1" applyFill="1" applyAlignment="1" applyProtection="1">
      <alignment horizontal="right" vertical="center" wrapText="1" readingOrder="1"/>
      <protection locked="0"/>
    </xf>
    <xf numFmtId="3" fontId="1" fillId="3" borderId="0" xfId="68" applyNumberFormat="1" applyFont="1" applyFill="1" applyAlignment="1">
      <alignment horizontal="right" vertical="center" readingOrder="1"/>
    </xf>
    <xf numFmtId="1" fontId="1" fillId="3" borderId="0" xfId="68" applyNumberFormat="1" applyFont="1" applyFill="1" applyAlignment="1" applyProtection="1">
      <alignment horizontal="right" vertical="center" readingOrder="1"/>
      <protection locked="0"/>
    </xf>
    <xf numFmtId="3" fontId="1" fillId="3" borderId="0" xfId="68" applyNumberFormat="1" applyFont="1" applyFill="1" applyAlignment="1" applyProtection="1">
      <alignment horizontal="right" vertical="center" readingOrder="1"/>
      <protection locked="0"/>
    </xf>
    <xf numFmtId="3" fontId="1" fillId="3" borderId="0" xfId="0" applyNumberFormat="1" applyFont="1" applyFill="1" applyAlignment="1" applyProtection="1">
      <alignment horizontal="right" vertical="center" readingOrder="1"/>
      <protection locked="0"/>
    </xf>
    <xf numFmtId="9" fontId="6" fillId="3" borderId="0" xfId="0" applyNumberFormat="1" applyFont="1" applyFill="1" applyAlignment="1">
      <alignment horizontal="right" vertical="center" wrapText="1" readingOrder="1"/>
    </xf>
    <xf numFmtId="9" fontId="6" fillId="3" borderId="0" xfId="0" applyNumberFormat="1" applyFont="1" applyFill="1" applyAlignment="1" applyProtection="1">
      <alignment horizontal="right" vertical="center" wrapText="1" readingOrder="1"/>
      <protection locked="0"/>
    </xf>
    <xf numFmtId="0" fontId="0" fillId="3" borderId="0" xfId="0" applyFill="1" applyAlignment="1">
      <alignment horizontal="right"/>
    </xf>
    <xf numFmtId="171" fontId="1" fillId="0" borderId="0" xfId="0" applyNumberFormat="1" applyFont="1" applyAlignment="1">
      <alignment vertical="center"/>
    </xf>
    <xf numFmtId="171" fontId="6" fillId="3" borderId="0" xfId="49" applyNumberFormat="1" applyFont="1" applyFill="1" applyAlignment="1">
      <alignment vertical="center"/>
    </xf>
    <xf numFmtId="178" fontId="6" fillId="3" borderId="10" xfId="98" applyNumberFormat="1" applyFont="1" applyFill="1" applyBorder="1" applyAlignment="1">
      <alignment horizontal="right" vertical="center"/>
    </xf>
    <xf numFmtId="0" fontId="9" fillId="3" borderId="3" xfId="5" applyFont="1" applyFill="1" applyBorder="1" applyAlignment="1">
      <alignment horizontal="right" vertical="center"/>
    </xf>
    <xf numFmtId="171" fontId="6" fillId="3" borderId="0" xfId="49" applyNumberFormat="1" applyFont="1" applyFill="1" applyAlignment="1" applyProtection="1">
      <alignment vertical="center"/>
      <protection locked="0"/>
    </xf>
    <xf numFmtId="167" fontId="45" fillId="3" borderId="0" xfId="5" applyNumberFormat="1" applyFont="1" applyFill="1" applyAlignment="1" applyProtection="1">
      <protection locked="0"/>
    </xf>
    <xf numFmtId="171" fontId="6" fillId="0" borderId="10" xfId="0" applyNumberFormat="1" applyFont="1" applyBorder="1" applyAlignment="1">
      <alignment vertical="center"/>
    </xf>
    <xf numFmtId="171" fontId="6" fillId="0" borderId="10" xfId="0" applyNumberFormat="1" applyFont="1" applyBorder="1" applyAlignment="1" applyProtection="1">
      <alignment vertical="center"/>
      <protection locked="0"/>
    </xf>
    <xf numFmtId="171" fontId="6" fillId="0" borderId="0" xfId="0" applyNumberFormat="1" applyFont="1" applyAlignment="1">
      <alignment vertical="center"/>
    </xf>
    <xf numFmtId="171" fontId="6" fillId="0" borderId="0" xfId="0" applyNumberFormat="1" applyFont="1" applyAlignment="1" applyProtection="1">
      <alignment vertical="center"/>
      <protection locked="0"/>
    </xf>
    <xf numFmtId="171" fontId="6" fillId="3" borderId="0" xfId="0" applyNumberFormat="1" applyFont="1" applyFill="1" applyAlignment="1">
      <alignment vertical="center"/>
    </xf>
    <xf numFmtId="171" fontId="6" fillId="3" borderId="0" xfId="0" applyNumberFormat="1" applyFont="1" applyFill="1" applyAlignment="1" applyProtection="1">
      <alignment vertical="center"/>
      <protection locked="0"/>
    </xf>
    <xf numFmtId="0" fontId="0" fillId="10" borderId="0" xfId="0" applyFill="1"/>
    <xf numFmtId="167" fontId="1" fillId="0" borderId="0" xfId="52" applyNumberFormat="1" applyFont="1" applyFill="1" applyAlignment="1">
      <alignment horizontal="center" vertical="center"/>
    </xf>
    <xf numFmtId="173" fontId="1" fillId="0" borderId="0" xfId="52" applyNumberFormat="1" applyFont="1" applyFill="1" applyBorder="1" applyAlignment="1">
      <alignment horizontal="right" vertical="center" indent="1"/>
    </xf>
    <xf numFmtId="167" fontId="1" fillId="0" borderId="0" xfId="52" applyNumberFormat="1" applyFont="1" applyFill="1" applyBorder="1" applyAlignment="1">
      <alignment horizontal="center" vertical="center"/>
    </xf>
    <xf numFmtId="167" fontId="21" fillId="0" borderId="0" xfId="27" applyNumberFormat="1" applyFont="1" applyAlignment="1">
      <alignment horizontal="right" vertical="center" indent="1"/>
    </xf>
    <xf numFmtId="9" fontId="18" fillId="2" borderId="0" xfId="68" applyFont="1" applyFill="1" applyBorder="1" applyAlignment="1">
      <alignment vertical="top"/>
    </xf>
    <xf numFmtId="167" fontId="30" fillId="0" borderId="4" xfId="52" applyNumberFormat="1" applyFont="1" applyFill="1" applyBorder="1" applyAlignment="1">
      <alignment horizontal="center" vertical="center"/>
    </xf>
    <xf numFmtId="176" fontId="1" fillId="0" borderId="0" xfId="71" applyNumberFormat="1" applyFont="1" applyFill="1" applyBorder="1" applyAlignment="1">
      <alignment vertical="top"/>
    </xf>
    <xf numFmtId="173" fontId="24" fillId="0" borderId="0" xfId="52" applyNumberFormat="1" applyFont="1" applyFill="1" applyBorder="1" applyAlignment="1">
      <alignment horizontal="right" vertical="center" indent="1"/>
    </xf>
    <xf numFmtId="166" fontId="1" fillId="0" borderId="0" xfId="0" applyNumberFormat="1" applyFont="1"/>
    <xf numFmtId="9" fontId="1" fillId="0" borderId="0" xfId="43" applyNumberFormat="1" applyFont="1" applyAlignment="1">
      <alignment horizontal="right" vertical="center" indent="1"/>
    </xf>
    <xf numFmtId="9" fontId="1" fillId="0" borderId="26" xfId="43" applyNumberFormat="1" applyFont="1" applyBorder="1" applyAlignment="1">
      <alignment horizontal="right" vertical="center" indent="1"/>
    </xf>
    <xf numFmtId="3" fontId="1" fillId="3" borderId="0" xfId="0" applyNumberFormat="1" applyFont="1" applyFill="1" applyAlignment="1" applyProtection="1">
      <alignment horizontal="right" vertical="center" wrapText="1" readingOrder="1"/>
      <protection locked="0"/>
    </xf>
    <xf numFmtId="171" fontId="6" fillId="0" borderId="0" xfId="49" applyNumberFormat="1" applyFont="1" applyFill="1" applyBorder="1" applyAlignment="1">
      <alignment horizontal="right" vertical="center"/>
    </xf>
    <xf numFmtId="171" fontId="9" fillId="0" borderId="0" xfId="49" applyNumberFormat="1" applyFont="1" applyFill="1" applyBorder="1" applyAlignment="1">
      <alignment vertical="center"/>
    </xf>
    <xf numFmtId="171" fontId="6" fillId="0" borderId="0" xfId="49" applyNumberFormat="1" applyFont="1" applyFill="1" applyBorder="1" applyAlignment="1">
      <alignment vertical="center"/>
    </xf>
    <xf numFmtId="171" fontId="6" fillId="3" borderId="0" xfId="49" applyNumberFormat="1" applyFont="1" applyFill="1" applyBorder="1" applyAlignment="1">
      <alignment horizontal="right" vertical="center"/>
    </xf>
    <xf numFmtId="171" fontId="6" fillId="3" borderId="0" xfId="49" applyNumberFormat="1" applyFont="1" applyFill="1" applyBorder="1" applyAlignment="1">
      <alignment vertical="center"/>
    </xf>
    <xf numFmtId="171" fontId="9" fillId="3" borderId="0" xfId="49" applyNumberFormat="1" applyFont="1" applyFill="1" applyBorder="1" applyAlignment="1">
      <alignment vertical="center"/>
    </xf>
    <xf numFmtId="178" fontId="6" fillId="3" borderId="0" xfId="98" applyNumberFormat="1" applyFont="1" applyFill="1" applyBorder="1" applyAlignment="1">
      <alignment horizontal="right" vertical="center"/>
    </xf>
    <xf numFmtId="171" fontId="6" fillId="3" borderId="0" xfId="49" applyNumberFormat="1" applyFont="1" applyFill="1" applyBorder="1" applyAlignment="1" applyProtection="1">
      <alignment vertical="center"/>
      <protection locked="0"/>
    </xf>
    <xf numFmtId="171" fontId="9" fillId="3" borderId="0" xfId="49" applyNumberFormat="1" applyFont="1" applyFill="1" applyBorder="1" applyAlignment="1" applyProtection="1">
      <alignment vertical="center"/>
      <protection locked="0"/>
    </xf>
    <xf numFmtId="171" fontId="9" fillId="0" borderId="0" xfId="49" applyNumberFormat="1" applyFont="1" applyFill="1" applyBorder="1" applyAlignment="1" applyProtection="1">
      <alignment vertical="center"/>
      <protection locked="0"/>
    </xf>
    <xf numFmtId="171" fontId="9" fillId="3" borderId="44" xfId="49" applyNumberFormat="1" applyFont="1" applyFill="1" applyBorder="1" applyAlignment="1">
      <alignment vertical="center"/>
    </xf>
    <xf numFmtId="171" fontId="9" fillId="3" borderId="44" xfId="49" applyNumberFormat="1" applyFont="1" applyFill="1" applyBorder="1" applyAlignment="1" applyProtection="1">
      <alignment vertical="center"/>
      <protection locked="0"/>
    </xf>
    <xf numFmtId="0" fontId="9" fillId="3" borderId="44" xfId="5" applyFont="1" applyFill="1" applyBorder="1" applyAlignment="1">
      <alignment horizontal="left" vertical="center"/>
    </xf>
    <xf numFmtId="0" fontId="9" fillId="3" borderId="44" xfId="5" quotePrefix="1" applyFont="1" applyFill="1" applyBorder="1" applyAlignment="1">
      <alignment horizontal="left" vertical="center"/>
    </xf>
    <xf numFmtId="171" fontId="6" fillId="3" borderId="10" xfId="49" applyNumberFormat="1" applyFont="1" applyFill="1" applyBorder="1" applyAlignment="1">
      <alignment vertical="center"/>
    </xf>
    <xf numFmtId="171" fontId="6" fillId="3" borderId="10" xfId="49" applyNumberFormat="1" applyFont="1" applyFill="1" applyBorder="1" applyAlignment="1" applyProtection="1">
      <alignment vertical="center"/>
      <protection locked="0"/>
    </xf>
    <xf numFmtId="0" fontId="6" fillId="3" borderId="10" xfId="5" quotePrefix="1" applyFont="1" applyFill="1" applyBorder="1" applyAlignment="1">
      <alignment horizontal="left" vertical="center"/>
    </xf>
    <xf numFmtId="0" fontId="6" fillId="3" borderId="0" xfId="5" quotePrefix="1" applyFont="1" applyFill="1" applyAlignment="1">
      <alignment horizontal="left" vertical="center"/>
    </xf>
    <xf numFmtId="171" fontId="6" fillId="3" borderId="44" xfId="49" applyNumberFormat="1" applyFont="1" applyFill="1" applyBorder="1" applyAlignment="1">
      <alignment vertical="center"/>
    </xf>
    <xf numFmtId="3" fontId="6" fillId="0" borderId="10" xfId="5" applyNumberFormat="1" applyFont="1" applyBorder="1" applyAlignment="1" applyProtection="1">
      <alignment horizontal="center" vertical="center"/>
      <protection locked="0"/>
    </xf>
    <xf numFmtId="3" fontId="6" fillId="0" borderId="0" xfId="5" applyNumberFormat="1" applyFont="1" applyAlignment="1" applyProtection="1">
      <alignment horizontal="center" vertical="center"/>
      <protection locked="0"/>
    </xf>
    <xf numFmtId="167" fontId="6" fillId="0" borderId="0" xfId="5" applyNumberFormat="1" applyFont="1" applyAlignment="1" applyProtection="1">
      <alignment horizontal="center" vertical="center"/>
      <protection locked="0"/>
    </xf>
    <xf numFmtId="0" fontId="19" fillId="3" borderId="49" xfId="5" applyFont="1" applyFill="1" applyBorder="1" applyAlignment="1">
      <alignment horizontal="center" wrapText="1"/>
    </xf>
    <xf numFmtId="0" fontId="13" fillId="3" borderId="0" xfId="5" applyFont="1" applyFill="1" applyAlignment="1">
      <alignment vertical="center"/>
    </xf>
    <xf numFmtId="0" fontId="0" fillId="0" borderId="0" xfId="0"/>
    <xf numFmtId="0" fontId="0" fillId="3" borderId="0" xfId="0" applyFill="1"/>
    <xf numFmtId="0" fontId="15" fillId="3" borderId="0" xfId="0" applyFont="1" applyFill="1" applyAlignment="1">
      <alignment horizontal="left" vertical="center" wrapText="1"/>
    </xf>
    <xf numFmtId="0" fontId="12" fillId="3" borderId="0" xfId="72" applyFill="1"/>
    <xf numFmtId="3" fontId="6" fillId="0" borderId="4" xfId="4" applyNumberFormat="1" applyFont="1" applyBorder="1" applyAlignment="1">
      <alignment horizontal="right"/>
    </xf>
    <xf numFmtId="3" fontId="6" fillId="0" borderId="0" xfId="4" applyNumberFormat="1" applyFont="1" applyAlignment="1">
      <alignment horizontal="right"/>
    </xf>
    <xf numFmtId="49" fontId="1" fillId="0" borderId="0" xfId="62" applyNumberFormat="1" applyFont="1" applyAlignment="1" applyProtection="1"/>
    <xf numFmtId="0" fontId="119" fillId="0" borderId="0" xfId="1" applyFont="1"/>
    <xf numFmtId="0" fontId="6" fillId="0" borderId="0" xfId="95" applyFont="1" applyAlignment="1">
      <alignment horizontal="left"/>
    </xf>
    <xf numFmtId="3" fontId="46" fillId="0" borderId="0" xfId="0" applyNumberFormat="1" applyFont="1"/>
    <xf numFmtId="3" fontId="18" fillId="2" borderId="16" xfId="95" applyNumberFormat="1" applyFont="1" applyFill="1" applyBorder="1" applyAlignment="1">
      <alignment horizontal="left"/>
    </xf>
    <xf numFmtId="3" fontId="18" fillId="2" borderId="0" xfId="95" applyNumberFormat="1" applyFont="1" applyFill="1" applyAlignment="1">
      <alignment horizontal="left"/>
    </xf>
    <xf numFmtId="3" fontId="1" fillId="0" borderId="3" xfId="95" applyNumberFormat="1" applyFont="1" applyBorder="1" applyAlignment="1">
      <alignment horizontal="left"/>
    </xf>
    <xf numFmtId="3" fontId="1" fillId="0" borderId="0" xfId="95" applyNumberFormat="1" applyFont="1" applyAlignment="1">
      <alignment horizontal="left"/>
    </xf>
    <xf numFmtId="3" fontId="1" fillId="2" borderId="0" xfId="95" applyNumberFormat="1" applyFont="1" applyFill="1" applyAlignment="1">
      <alignment horizontal="left"/>
    </xf>
    <xf numFmtId="0" fontId="1" fillId="2" borderId="0" xfId="95" applyFont="1" applyFill="1"/>
    <xf numFmtId="0" fontId="11" fillId="0" borderId="0" xfId="95" applyFont="1" applyAlignment="1">
      <alignment horizontal="right"/>
    </xf>
    <xf numFmtId="167" fontId="1" fillId="0" borderId="0" xfId="95" applyNumberFormat="1" applyFont="1"/>
    <xf numFmtId="167" fontId="11" fillId="0" borderId="0" xfId="95" applyNumberFormat="1" applyFont="1"/>
    <xf numFmtId="3" fontId="121" fillId="0" borderId="0" xfId="95" applyNumberFormat="1" applyFont="1" applyAlignment="1">
      <alignment horizontal="right" indent="1"/>
    </xf>
    <xf numFmtId="3" fontId="53" fillId="0" borderId="0" xfId="95" applyNumberFormat="1" applyFont="1"/>
    <xf numFmtId="3" fontId="11" fillId="0" borderId="0" xfId="95" applyNumberFormat="1" applyFont="1" applyAlignment="1">
      <alignment horizontal="right" indent="1"/>
    </xf>
    <xf numFmtId="0" fontId="53" fillId="0" borderId="0" xfId="95" applyFont="1" applyAlignment="1">
      <alignment horizontal="center" vertical="center"/>
    </xf>
    <xf numFmtId="0" fontId="37" fillId="0" borderId="0" xfId="95" applyFont="1" applyAlignment="1">
      <alignment horizontal="right"/>
    </xf>
    <xf numFmtId="9" fontId="37" fillId="0" borderId="0" xfId="89" applyFont="1" applyFill="1"/>
    <xf numFmtId="9" fontId="11" fillId="0" borderId="0" xfId="89" applyFont="1" applyFill="1"/>
    <xf numFmtId="1" fontId="0" fillId="0" borderId="0" xfId="0" applyNumberFormat="1"/>
    <xf numFmtId="3" fontId="11" fillId="0" borderId="0" xfId="95" applyNumberFormat="1" applyFont="1" applyAlignment="1">
      <alignment horizontal="right" vertical="center"/>
    </xf>
    <xf numFmtId="0" fontId="53" fillId="0" borderId="0" xfId="95" applyFont="1" applyAlignment="1">
      <alignment horizontal="right" vertical="center"/>
    </xf>
    <xf numFmtId="0" fontId="53" fillId="0" borderId="0" xfId="95" applyFont="1" applyAlignment="1">
      <alignment vertical="center"/>
    </xf>
    <xf numFmtId="167" fontId="0" fillId="0" borderId="0" xfId="0" applyNumberFormat="1"/>
    <xf numFmtId="0" fontId="1" fillId="0" borderId="0" xfId="95" applyFont="1" applyAlignment="1">
      <alignment horizontal="left" vertical="center"/>
    </xf>
    <xf numFmtId="0" fontId="18" fillId="0" borderId="4" xfId="95" applyFont="1" applyBorder="1" applyAlignment="1">
      <alignment horizontal="left" vertical="center"/>
    </xf>
    <xf numFmtId="0" fontId="15" fillId="0" borderId="0" xfId="95" applyFont="1" applyAlignment="1">
      <alignment horizontal="right"/>
    </xf>
    <xf numFmtId="0" fontId="0" fillId="0" borderId="0" xfId="0" quotePrefix="1"/>
    <xf numFmtId="3" fontId="9" fillId="2" borderId="0" xfId="95" applyNumberFormat="1" applyFont="1" applyFill="1"/>
    <xf numFmtId="3" fontId="9" fillId="0" borderId="0" xfId="34" applyNumberFormat="1" applyFont="1"/>
    <xf numFmtId="0" fontId="122" fillId="0" borderId="0" xfId="0" applyFont="1"/>
    <xf numFmtId="0" fontId="122" fillId="0" borderId="0" xfId="0" applyFont="1" applyAlignment="1">
      <alignment horizontal="left"/>
    </xf>
    <xf numFmtId="0" fontId="123" fillId="0" borderId="0" xfId="0" applyFont="1"/>
    <xf numFmtId="0" fontId="14" fillId="3" borderId="0" xfId="42" applyFont="1" applyFill="1" applyBorder="1"/>
    <xf numFmtId="0" fontId="14" fillId="3" borderId="0" xfId="42" applyFont="1" applyFill="1" applyBorder="1" applyAlignment="1">
      <alignment vertical="center"/>
    </xf>
    <xf numFmtId="0" fontId="8" fillId="3" borderId="44" xfId="42" applyFont="1" applyFill="1" applyBorder="1"/>
    <xf numFmtId="0" fontId="14" fillId="0" borderId="0" xfId="1" applyFont="1" applyBorder="1"/>
    <xf numFmtId="9" fontId="6" fillId="0" borderId="33" xfId="91" applyFont="1" applyFill="1" applyBorder="1" applyAlignment="1" applyProtection="1">
      <alignment horizontal="right" vertical="center"/>
      <protection hidden="1"/>
    </xf>
    <xf numFmtId="9" fontId="6" fillId="0" borderId="32" xfId="91" applyFont="1" applyFill="1" applyBorder="1" applyAlignment="1" applyProtection="1">
      <alignment horizontal="right" vertical="center"/>
      <protection hidden="1"/>
    </xf>
    <xf numFmtId="166" fontId="6" fillId="0" borderId="31" xfId="90" applyNumberFormat="1" applyFont="1" applyBorder="1" applyAlignment="1" applyProtection="1">
      <alignment horizontal="right" vertical="center"/>
      <protection hidden="1"/>
    </xf>
    <xf numFmtId="167" fontId="6" fillId="0" borderId="0" xfId="92" applyNumberFormat="1" applyFont="1" applyAlignment="1">
      <alignment vertical="center"/>
    </xf>
    <xf numFmtId="167" fontId="6" fillId="0" borderId="0" xfId="90" applyNumberFormat="1" applyFont="1" applyAlignment="1" applyProtection="1">
      <alignment horizontal="right" vertical="center"/>
      <protection hidden="1"/>
    </xf>
    <xf numFmtId="167" fontId="6" fillId="0" borderId="0" xfId="92" applyNumberFormat="1" applyFont="1" applyAlignment="1">
      <alignment horizontal="right" vertical="center"/>
    </xf>
    <xf numFmtId="167" fontId="6" fillId="0" borderId="31" xfId="90" applyNumberFormat="1" applyFont="1" applyBorder="1" applyAlignment="1" applyProtection="1">
      <alignment horizontal="right" vertical="center"/>
      <protection hidden="1"/>
    </xf>
    <xf numFmtId="9" fontId="14" fillId="0" borderId="0" xfId="3" applyFont="1" applyFill="1" applyBorder="1" applyAlignment="1">
      <alignment vertical="center"/>
    </xf>
    <xf numFmtId="170" fontId="18" fillId="0" borderId="0" xfId="50" applyNumberFormat="1" applyFont="1" applyFill="1" applyBorder="1" applyAlignment="1">
      <alignment horizontal="right" vertical="center"/>
    </xf>
    <xf numFmtId="170" fontId="1" fillId="0" borderId="0" xfId="50" applyNumberFormat="1" applyFont="1" applyFill="1" applyBorder="1" applyAlignment="1">
      <alignment horizontal="center" vertical="center"/>
    </xf>
    <xf numFmtId="173" fontId="1" fillId="0" borderId="0" xfId="50" applyNumberFormat="1" applyFont="1" applyFill="1" applyBorder="1" applyAlignment="1">
      <alignment horizontal="right" vertical="center" indent="1"/>
    </xf>
    <xf numFmtId="167" fontId="1" fillId="0" borderId="0" xfId="50" applyNumberFormat="1" applyFont="1" applyFill="1" applyBorder="1" applyAlignment="1">
      <alignment horizontal="center" vertical="center"/>
    </xf>
    <xf numFmtId="9" fontId="52" fillId="0" borderId="0" xfId="3" applyFont="1" applyFill="1" applyBorder="1"/>
    <xf numFmtId="9" fontId="19" fillId="0" borderId="0" xfId="3" applyFont="1" applyFill="1" applyBorder="1" applyAlignment="1">
      <alignment horizontal="center" vertical="center" wrapText="1" readingOrder="1"/>
    </xf>
    <xf numFmtId="9" fontId="19" fillId="0" borderId="0" xfId="3" applyFont="1" applyFill="1" applyBorder="1" applyAlignment="1">
      <alignment vertical="center" readingOrder="1"/>
    </xf>
    <xf numFmtId="0" fontId="48" fillId="0" borderId="0" xfId="27" applyFont="1" applyAlignment="1">
      <alignment vertical="center"/>
    </xf>
    <xf numFmtId="0" fontId="24" fillId="0" borderId="0" xfId="27" applyFont="1" applyAlignment="1">
      <alignment horizontal="right" vertical="center" indent="1"/>
    </xf>
    <xf numFmtId="167" fontId="28" fillId="0" borderId="0" xfId="52" applyNumberFormat="1" applyFont="1" applyFill="1" applyBorder="1" applyAlignment="1">
      <alignment horizontal="right" vertical="center" indent="1"/>
    </xf>
    <xf numFmtId="173" fontId="70" fillId="0" borderId="0" xfId="52" applyNumberFormat="1" applyFont="1" applyFill="1" applyBorder="1" applyAlignment="1">
      <alignment horizontal="right" vertical="center" indent="1"/>
    </xf>
    <xf numFmtId="174" fontId="24" fillId="0" borderId="0" xfId="52" applyNumberFormat="1" applyFont="1" applyFill="1" applyBorder="1" applyAlignment="1">
      <alignment horizontal="right" vertical="center" indent="1"/>
    </xf>
    <xf numFmtId="174" fontId="70" fillId="0" borderId="0" xfId="52" applyNumberFormat="1" applyFont="1" applyFill="1" applyBorder="1" applyAlignment="1">
      <alignment horizontal="right" vertical="center" indent="1"/>
    </xf>
    <xf numFmtId="173" fontId="24" fillId="0" borderId="0" xfId="52" applyNumberFormat="1" applyFont="1" applyAlignment="1">
      <alignment horizontal="right" vertical="center" indent="1"/>
    </xf>
    <xf numFmtId="0" fontId="0" fillId="3" borderId="23" xfId="0" applyFill="1" applyBorder="1"/>
    <xf numFmtId="3" fontId="9" fillId="3" borderId="44" xfId="49" applyNumberFormat="1" applyFont="1" applyFill="1" applyBorder="1" applyAlignment="1">
      <alignment vertical="center"/>
    </xf>
    <xf numFmtId="3" fontId="6" fillId="3" borderId="0" xfId="49" applyNumberFormat="1" applyFont="1" applyFill="1" applyAlignment="1">
      <alignment vertical="center"/>
    </xf>
    <xf numFmtId="3" fontId="6" fillId="3" borderId="10" xfId="49" applyNumberFormat="1" applyFont="1" applyFill="1" applyBorder="1" applyAlignment="1">
      <alignment vertical="center"/>
    </xf>
    <xf numFmtId="3" fontId="6" fillId="3" borderId="44" xfId="49" applyNumberFormat="1" applyFont="1" applyFill="1" applyBorder="1" applyAlignment="1">
      <alignment vertical="center"/>
    </xf>
    <xf numFmtId="170" fontId="6" fillId="3" borderId="0" xfId="49" applyNumberFormat="1" applyFont="1" applyFill="1" applyAlignment="1">
      <alignment horizontal="right" vertical="center"/>
    </xf>
    <xf numFmtId="0" fontId="9" fillId="0" borderId="16" xfId="12" applyFont="1" applyBorder="1" applyAlignment="1">
      <alignment horizontal="left" wrapText="1"/>
    </xf>
    <xf numFmtId="0" fontId="6" fillId="3" borderId="23" xfId="12" applyFont="1" applyFill="1" applyBorder="1" applyAlignment="1">
      <alignment horizontal="left" vertical="center"/>
    </xf>
    <xf numFmtId="0" fontId="6" fillId="3" borderId="0" xfId="12" applyFont="1" applyFill="1" applyAlignment="1">
      <alignment horizontal="left" vertical="center"/>
    </xf>
    <xf numFmtId="0" fontId="6" fillId="0" borderId="0" xfId="4" applyFont="1" applyAlignment="1">
      <alignment vertical="top"/>
    </xf>
    <xf numFmtId="0" fontId="6" fillId="0" borderId="0" xfId="5" applyFont="1">
      <alignment vertical="top"/>
    </xf>
    <xf numFmtId="0" fontId="6" fillId="0" borderId="0" xfId="5" applyFont="1" applyAlignment="1"/>
    <xf numFmtId="3" fontId="6" fillId="0" borderId="0" xfId="4" applyNumberFormat="1" applyFont="1"/>
    <xf numFmtId="2" fontId="35" fillId="0" borderId="0" xfId="5" applyNumberFormat="1" applyFont="1" applyAlignment="1"/>
    <xf numFmtId="0" fontId="6" fillId="0" borderId="0" xfId="5" applyFont="1" applyAlignment="1">
      <alignment horizontal="left" vertical="top" wrapText="1"/>
    </xf>
    <xf numFmtId="0" fontId="35" fillId="0" borderId="0" xfId="5" applyFont="1" applyAlignment="1"/>
    <xf numFmtId="0" fontId="29" fillId="0" borderId="0" xfId="4" applyFont="1" applyAlignment="1">
      <alignment vertical="center"/>
    </xf>
    <xf numFmtId="0" fontId="29" fillId="0" borderId="0" xfId="4" applyFont="1" applyAlignment="1">
      <alignment horizontal="right"/>
    </xf>
    <xf numFmtId="0" fontId="29" fillId="0" borderId="0" xfId="4" applyFont="1" applyAlignment="1">
      <alignment horizontal="left"/>
    </xf>
    <xf numFmtId="0" fontId="29" fillId="0" borderId="0" xfId="4" applyFont="1" applyAlignment="1">
      <alignment horizontal="left" vertical="center" indent="1"/>
    </xf>
    <xf numFmtId="0" fontId="29" fillId="0" borderId="0" xfId="4" applyFont="1" applyAlignment="1">
      <alignment horizontal="right" vertical="center"/>
    </xf>
    <xf numFmtId="0" fontId="29" fillId="0" borderId="0" xfId="4" applyFont="1" applyAlignment="1">
      <alignment horizontal="left" vertical="center"/>
    </xf>
    <xf numFmtId="0" fontId="9" fillId="2" borderId="0" xfId="4" applyFont="1" applyFill="1" applyAlignment="1">
      <alignment horizontal="left" vertical="center"/>
    </xf>
    <xf numFmtId="0" fontId="6" fillId="0" borderId="0" xfId="4" applyFont="1" applyAlignment="1">
      <alignment horizontal="right" wrapText="1"/>
    </xf>
    <xf numFmtId="0" fontId="9" fillId="0" borderId="0" xfId="4" applyFont="1" applyAlignment="1">
      <alignment horizontal="left" vertical="center" indent="1"/>
    </xf>
    <xf numFmtId="0" fontId="9" fillId="0" borderId="4" xfId="4" applyFont="1" applyBorder="1" applyAlignment="1">
      <alignment vertical="center"/>
    </xf>
    <xf numFmtId="0" fontId="18" fillId="0" borderId="4" xfId="4" applyFont="1" applyBorder="1" applyAlignment="1">
      <alignment horizontal="right"/>
    </xf>
    <xf numFmtId="0" fontId="9" fillId="0" borderId="0" xfId="4" applyFont="1" applyAlignment="1">
      <alignment horizontal="left"/>
    </xf>
    <xf numFmtId="9" fontId="6" fillId="0" borderId="39" xfId="91" applyFont="1" applyFill="1" applyBorder="1" applyAlignment="1" applyProtection="1">
      <alignment horizontal="right" vertical="center"/>
      <protection hidden="1"/>
    </xf>
    <xf numFmtId="166" fontId="6" fillId="0" borderId="32" xfId="90" applyNumberFormat="1" applyFont="1" applyBorder="1" applyAlignment="1" applyProtection="1">
      <alignment horizontal="right" vertical="center"/>
      <protection hidden="1"/>
    </xf>
    <xf numFmtId="9" fontId="6" fillId="0" borderId="33" xfId="93" applyFont="1" applyFill="1" applyBorder="1" applyAlignment="1" applyProtection="1">
      <alignment horizontal="right" vertical="center"/>
      <protection hidden="1"/>
    </xf>
    <xf numFmtId="167" fontId="6" fillId="0" borderId="29" xfId="92" applyNumberFormat="1" applyFont="1" applyBorder="1" applyAlignment="1">
      <alignment vertical="center"/>
    </xf>
    <xf numFmtId="167" fontId="6" fillId="0" borderId="0" xfId="90" applyNumberFormat="1" applyFont="1" applyAlignment="1" applyProtection="1">
      <alignment horizontal="right" vertical="center"/>
      <protection locked="0"/>
    </xf>
    <xf numFmtId="9" fontId="9" fillId="7" borderId="39" xfId="93" applyFont="1" applyFill="1" applyBorder="1" applyAlignment="1" applyProtection="1">
      <alignment horizontal="right" vertical="center"/>
      <protection hidden="1"/>
    </xf>
    <xf numFmtId="9" fontId="9" fillId="0" borderId="39" xfId="91" applyFont="1" applyFill="1" applyBorder="1" applyAlignment="1" applyProtection="1">
      <alignment horizontal="right" vertical="center"/>
      <protection hidden="1"/>
    </xf>
    <xf numFmtId="9" fontId="9" fillId="0" borderId="39" xfId="93" applyFont="1" applyFill="1" applyBorder="1" applyAlignment="1" applyProtection="1">
      <alignment horizontal="right" vertical="center"/>
      <protection hidden="1"/>
    </xf>
    <xf numFmtId="1" fontId="6" fillId="0" borderId="39" xfId="91" applyNumberFormat="1" applyFont="1" applyFill="1" applyBorder="1" applyAlignment="1" applyProtection="1">
      <alignment horizontal="right" vertical="center"/>
      <protection hidden="1"/>
    </xf>
    <xf numFmtId="9" fontId="6" fillId="0" borderId="38" xfId="91" quotePrefix="1" applyFont="1" applyFill="1" applyBorder="1" applyAlignment="1" applyProtection="1">
      <alignment horizontal="right" vertical="center"/>
      <protection hidden="1"/>
    </xf>
    <xf numFmtId="3" fontId="6" fillId="0" borderId="0" xfId="72" applyNumberFormat="1" applyFont="1" applyAlignment="1">
      <alignment horizontal="right" vertical="center" wrapText="1" readingOrder="1"/>
    </xf>
    <xf numFmtId="3" fontId="6" fillId="0" borderId="35" xfId="72" applyNumberFormat="1" applyFont="1" applyBorder="1" applyAlignment="1">
      <alignment horizontal="right" vertical="center" wrapText="1" readingOrder="1"/>
    </xf>
    <xf numFmtId="9" fontId="6" fillId="0" borderId="0" xfId="94" applyFont="1" applyFill="1" applyBorder="1" applyAlignment="1">
      <alignment horizontal="right" vertical="center" wrapText="1" readingOrder="1"/>
    </xf>
    <xf numFmtId="9" fontId="6" fillId="0" borderId="35" xfId="94" applyFont="1" applyFill="1" applyBorder="1" applyAlignment="1">
      <alignment horizontal="right" vertical="center" wrapText="1" readingOrder="1"/>
    </xf>
    <xf numFmtId="167" fontId="9" fillId="7" borderId="0" xfId="90" applyNumberFormat="1" applyFont="1" applyFill="1" applyAlignment="1" applyProtection="1">
      <alignment horizontal="right" vertical="center"/>
      <protection hidden="1"/>
    </xf>
    <xf numFmtId="9" fontId="1" fillId="0" borderId="3" xfId="43" applyNumberFormat="1" applyFont="1" applyBorder="1" applyAlignment="1">
      <alignment horizontal="right" vertical="center" indent="1"/>
    </xf>
    <xf numFmtId="0" fontId="80" fillId="0" borderId="0" xfId="0" applyFont="1"/>
    <xf numFmtId="3" fontId="124" fillId="0" borderId="0" xfId="0" applyNumberFormat="1" applyFont="1"/>
    <xf numFmtId="1" fontId="125" fillId="0" borderId="0" xfId="0" applyNumberFormat="1" applyFont="1" applyAlignment="1">
      <alignment horizontal="center"/>
    </xf>
    <xf numFmtId="3" fontId="113" fillId="0" borderId="0" xfId="95" applyNumberFormat="1" applyFont="1" applyAlignment="1">
      <alignment horizontal="center"/>
    </xf>
    <xf numFmtId="0" fontId="113" fillId="0" borderId="0" xfId="95" applyFont="1" applyAlignment="1">
      <alignment horizontal="center"/>
    </xf>
    <xf numFmtId="168" fontId="1" fillId="0" borderId="0" xfId="95" applyNumberFormat="1" applyFont="1" applyAlignment="1">
      <alignment horizontal="left"/>
    </xf>
    <xf numFmtId="166" fontId="124" fillId="0" borderId="0" xfId="0" applyNumberFormat="1" applyFont="1"/>
    <xf numFmtId="0" fontId="7" fillId="0" borderId="0" xfId="95" applyFont="1" applyAlignment="1">
      <alignment horizontal="center" vertical="center"/>
    </xf>
    <xf numFmtId="0" fontId="126" fillId="0" borderId="0" xfId="0" applyFont="1"/>
    <xf numFmtId="0" fontId="8" fillId="0" borderId="0" xfId="0" applyFont="1"/>
    <xf numFmtId="3" fontId="4" fillId="0" borderId="0" xfId="0" applyNumberFormat="1" applyFont="1"/>
    <xf numFmtId="0" fontId="127" fillId="0" borderId="0" xfId="0" applyFont="1"/>
    <xf numFmtId="0" fontId="128" fillId="0" borderId="0" xfId="0" applyFont="1"/>
    <xf numFmtId="0" fontId="13" fillId="0" borderId="0" xfId="95" applyFont="1"/>
    <xf numFmtId="3" fontId="11" fillId="0" borderId="0" xfId="95" applyNumberFormat="1" applyFont="1"/>
    <xf numFmtId="3" fontId="11" fillId="0" borderId="0" xfId="95" applyNumberFormat="1" applyFont="1" applyAlignment="1">
      <alignment horizontal="left"/>
    </xf>
    <xf numFmtId="3" fontId="1" fillId="0" borderId="0" xfId="95" applyNumberFormat="1" applyFont="1" applyAlignment="1">
      <alignment horizontal="right"/>
    </xf>
    <xf numFmtId="3" fontId="28" fillId="0" borderId="0" xfId="95" applyNumberFormat="1" applyFont="1" applyAlignment="1">
      <alignment horizontal="right"/>
    </xf>
    <xf numFmtId="3" fontId="11" fillId="0" borderId="0" xfId="95" applyNumberFormat="1" applyFont="1" applyAlignment="1">
      <alignment horizontal="right"/>
    </xf>
    <xf numFmtId="3" fontId="18" fillId="2" borderId="16" xfId="95" applyNumberFormat="1" applyFont="1" applyFill="1" applyBorder="1" applyAlignment="1">
      <alignment horizontal="right"/>
    </xf>
    <xf numFmtId="3" fontId="18" fillId="2" borderId="0" xfId="95" applyNumberFormat="1" applyFont="1" applyFill="1" applyAlignment="1">
      <alignment horizontal="right"/>
    </xf>
    <xf numFmtId="3" fontId="1" fillId="0" borderId="3" xfId="95" applyNumberFormat="1" applyFont="1" applyBorder="1" applyAlignment="1">
      <alignment horizontal="right"/>
    </xf>
    <xf numFmtId="3" fontId="1" fillId="0" borderId="0" xfId="95" applyNumberFormat="1" applyFont="1" applyAlignment="1">
      <alignment horizontal="right" indent="1"/>
    </xf>
    <xf numFmtId="166" fontId="1" fillId="0" borderId="0" xfId="95" applyNumberFormat="1" applyFont="1" applyAlignment="1">
      <alignment horizontal="right"/>
    </xf>
    <xf numFmtId="3" fontId="1" fillId="2" borderId="0" xfId="95" applyNumberFormat="1" applyFont="1" applyFill="1" applyAlignment="1">
      <alignment horizontal="right"/>
    </xf>
    <xf numFmtId="0" fontId="18" fillId="0" borderId="4" xfId="95" applyFont="1" applyBorder="1" applyAlignment="1">
      <alignment horizontal="right" wrapText="1"/>
    </xf>
    <xf numFmtId="0" fontId="18" fillId="0" borderId="4" xfId="95" applyFont="1" applyBorder="1" applyAlignment="1">
      <alignment horizontal="right"/>
    </xf>
    <xf numFmtId="0" fontId="18" fillId="0" borderId="4" xfId="95" applyFont="1" applyBorder="1" applyAlignment="1">
      <alignment horizontal="left"/>
    </xf>
    <xf numFmtId="0" fontId="3" fillId="0" borderId="0" xfId="1" applyAlignment="1">
      <alignment horizontal="center"/>
    </xf>
    <xf numFmtId="3" fontId="18" fillId="0" borderId="0" xfId="95" applyNumberFormat="1" applyFont="1"/>
    <xf numFmtId="3" fontId="94" fillId="0" borderId="0" xfId="95" applyNumberFormat="1" applyFont="1"/>
    <xf numFmtId="3" fontId="129" fillId="0" borderId="0" xfId="95" applyNumberFormat="1" applyFont="1" applyAlignment="1">
      <alignment horizontal="right"/>
    </xf>
    <xf numFmtId="9" fontId="0" fillId="0" borderId="0" xfId="0" applyNumberFormat="1"/>
    <xf numFmtId="9" fontId="46" fillId="0" borderId="0" xfId="0" applyNumberFormat="1" applyFont="1"/>
    <xf numFmtId="0" fontId="17" fillId="0" borderId="0" xfId="95" applyFont="1"/>
    <xf numFmtId="166" fontId="48" fillId="0" borderId="0" xfId="0" applyNumberFormat="1" applyFont="1"/>
    <xf numFmtId="4" fontId="11" fillId="0" borderId="0" xfId="95" applyNumberFormat="1" applyFont="1"/>
    <xf numFmtId="166" fontId="11" fillId="0" borderId="0" xfId="95" applyNumberFormat="1" applyFont="1"/>
    <xf numFmtId="3" fontId="118" fillId="0" borderId="0" xfId="0" applyNumberFormat="1" applyFont="1"/>
    <xf numFmtId="4" fontId="1" fillId="0" borderId="0" xfId="95" applyNumberFormat="1" applyFont="1"/>
    <xf numFmtId="3" fontId="6" fillId="2" borderId="0" xfId="95" applyNumberFormat="1" applyFont="1" applyFill="1"/>
    <xf numFmtId="3" fontId="18" fillId="2" borderId="0" xfId="95" applyNumberFormat="1" applyFont="1" applyFill="1"/>
    <xf numFmtId="3" fontId="17" fillId="0" borderId="0" xfId="5" applyNumberFormat="1" applyFont="1" applyAlignment="1" applyProtection="1">
      <alignment horizontal="right"/>
      <protection locked="0"/>
    </xf>
    <xf numFmtId="3" fontId="131" fillId="0" borderId="0" xfId="5" applyNumberFormat="1" applyFont="1" applyAlignment="1" applyProtection="1">
      <alignment horizontal="right"/>
      <protection locked="0"/>
    </xf>
    <xf numFmtId="166" fontId="17" fillId="0" borderId="0" xfId="5" applyNumberFormat="1" applyFont="1" applyAlignment="1" applyProtection="1">
      <alignment horizontal="right"/>
      <protection locked="0"/>
    </xf>
    <xf numFmtId="3" fontId="0" fillId="0" borderId="0" xfId="0" quotePrefix="1" applyNumberFormat="1" applyAlignment="1">
      <alignment horizontal="left"/>
    </xf>
    <xf numFmtId="166" fontId="0" fillId="0" borderId="0" xfId="0" quotePrefix="1" applyNumberFormat="1" applyAlignment="1">
      <alignment horizontal="right"/>
    </xf>
    <xf numFmtId="3" fontId="118" fillId="0" borderId="0" xfId="0" quotePrefix="1" applyNumberFormat="1" applyFont="1" applyAlignment="1">
      <alignment horizontal="left"/>
    </xf>
    <xf numFmtId="0" fontId="46" fillId="0" borderId="0" xfId="0" applyFont="1" applyAlignment="1">
      <alignment horizontal="center"/>
    </xf>
    <xf numFmtId="0" fontId="132" fillId="0" borderId="0" xfId="0" applyFont="1" applyAlignment="1">
      <alignment horizontal="left"/>
    </xf>
    <xf numFmtId="9" fontId="48" fillId="0" borderId="0" xfId="0" applyNumberFormat="1" applyFont="1"/>
    <xf numFmtId="3" fontId="11" fillId="0" borderId="0" xfId="5" applyNumberFormat="1" applyFont="1" applyAlignment="1" applyProtection="1">
      <alignment horizontal="center"/>
      <protection locked="0"/>
    </xf>
    <xf numFmtId="3" fontId="11" fillId="0" borderId="0" xfId="5" applyNumberFormat="1" applyFont="1" applyAlignment="1" applyProtection="1">
      <alignment horizontal="right"/>
      <protection locked="0"/>
    </xf>
    <xf numFmtId="166" fontId="11" fillId="0" borderId="0" xfId="5" applyNumberFormat="1" applyFont="1" applyAlignment="1" applyProtection="1">
      <alignment horizontal="right"/>
      <protection locked="0"/>
    </xf>
    <xf numFmtId="0" fontId="89" fillId="0" borderId="0" xfId="0" applyFont="1"/>
    <xf numFmtId="3" fontId="133" fillId="0" borderId="0" xfId="0" applyNumberFormat="1" applyFont="1"/>
    <xf numFmtId="3" fontId="130" fillId="0" borderId="0" xfId="95" applyNumberFormat="1" applyFont="1"/>
    <xf numFmtId="0" fontId="46" fillId="0" borderId="0" xfId="95" applyFont="1"/>
    <xf numFmtId="3" fontId="18" fillId="0" borderId="0" xfId="95" applyNumberFormat="1" applyFont="1" applyAlignment="1">
      <alignment horizontal="right"/>
    </xf>
    <xf numFmtId="3" fontId="134" fillId="0" borderId="0" xfId="95" applyNumberFormat="1" applyFont="1" applyAlignment="1">
      <alignment horizontal="right"/>
    </xf>
    <xf numFmtId="3" fontId="94" fillId="0" borderId="0" xfId="95" applyNumberFormat="1" applyFont="1" applyAlignment="1">
      <alignment horizontal="right"/>
    </xf>
    <xf numFmtId="0" fontId="18" fillId="0" borderId="0" xfId="95" applyFont="1" applyAlignment="1">
      <alignment horizontal="center"/>
    </xf>
    <xf numFmtId="0" fontId="18" fillId="0" borderId="4" xfId="95" applyFont="1" applyBorder="1"/>
    <xf numFmtId="3" fontId="135" fillId="0" borderId="0" xfId="95" applyNumberFormat="1" applyFont="1"/>
    <xf numFmtId="3" fontId="18" fillId="0" borderId="0" xfId="95" applyNumberFormat="1" applyFont="1" applyAlignment="1">
      <alignment horizontal="left"/>
    </xf>
    <xf numFmtId="3" fontId="133" fillId="0" borderId="0" xfId="0" applyNumberFormat="1" applyFont="1" applyAlignment="1">
      <alignment horizontal="center"/>
    </xf>
    <xf numFmtId="0" fontId="1" fillId="0" borderId="0" xfId="34" applyFont="1"/>
    <xf numFmtId="3" fontId="1" fillId="0" borderId="0" xfId="34" applyNumberFormat="1" applyFont="1"/>
    <xf numFmtId="0" fontId="18" fillId="0" borderId="0" xfId="34" applyFont="1"/>
    <xf numFmtId="3" fontId="18" fillId="0" borderId="16" xfId="34" applyNumberFormat="1" applyFont="1" applyBorder="1"/>
    <xf numFmtId="3" fontId="1" fillId="0" borderId="3" xfId="34" applyNumberFormat="1" applyFont="1" applyBorder="1"/>
    <xf numFmtId="3" fontId="1" fillId="0" borderId="3" xfId="95" applyNumberFormat="1" applyFont="1" applyBorder="1"/>
    <xf numFmtId="1" fontId="18" fillId="2" borderId="0" xfId="95" applyNumberFormat="1" applyFont="1" applyFill="1"/>
    <xf numFmtId="1" fontId="1" fillId="0" borderId="0" xfId="95" applyNumberFormat="1" applyFont="1"/>
    <xf numFmtId="0" fontId="1" fillId="0" borderId="0" xfId="95" applyFont="1" applyAlignment="1">
      <alignment horizontal="left" indent="1"/>
    </xf>
    <xf numFmtId="0" fontId="1" fillId="0" borderId="0" xfId="95" applyFont="1" applyAlignment="1">
      <alignment horizontal="center" vertical="center"/>
    </xf>
    <xf numFmtId="0" fontId="1" fillId="0" borderId="0" xfId="95" applyFont="1" applyAlignment="1">
      <alignment horizontal="left" vertical="center" indent="1"/>
    </xf>
    <xf numFmtId="1" fontId="1" fillId="0" borderId="0" xfId="95" applyNumberFormat="1" applyFont="1" applyAlignment="1">
      <alignment horizontal="right"/>
    </xf>
    <xf numFmtId="0" fontId="18" fillId="0" borderId="0" xfId="95" applyFont="1"/>
    <xf numFmtId="3" fontId="136" fillId="0" borderId="0" xfId="36" applyNumberFormat="1" applyFont="1" applyAlignment="1">
      <alignment horizontal="right"/>
    </xf>
    <xf numFmtId="0" fontId="18" fillId="0" borderId="0" xfId="95" applyFont="1" applyAlignment="1">
      <alignment horizontal="right"/>
    </xf>
    <xf numFmtId="1" fontId="18" fillId="0" borderId="0" xfId="95" applyNumberFormat="1" applyFont="1" applyAlignment="1">
      <alignment horizontal="right"/>
    </xf>
    <xf numFmtId="3" fontId="9" fillId="2" borderId="0" xfId="95" applyNumberFormat="1" applyFont="1" applyFill="1" applyAlignment="1">
      <alignment wrapText="1"/>
    </xf>
    <xf numFmtId="0" fontId="12" fillId="0" borderId="0" xfId="72" applyAlignment="1">
      <alignment vertical="center"/>
    </xf>
    <xf numFmtId="9" fontId="6" fillId="0" borderId="30" xfId="91" applyFont="1" applyFill="1" applyBorder="1" applyAlignment="1" applyProtection="1">
      <alignment horizontal="right" vertical="center"/>
      <protection hidden="1"/>
    </xf>
    <xf numFmtId="9" fontId="6" fillId="0" borderId="30" xfId="91" quotePrefix="1" applyFont="1" applyFill="1" applyBorder="1" applyAlignment="1" applyProtection="1">
      <alignment horizontal="right" vertical="center"/>
      <protection hidden="1"/>
    </xf>
    <xf numFmtId="166" fontId="9" fillId="0" borderId="0" xfId="90" applyNumberFormat="1" applyFont="1" applyAlignment="1" applyProtection="1">
      <alignment horizontal="right" vertical="center"/>
      <protection hidden="1"/>
    </xf>
    <xf numFmtId="166" fontId="9" fillId="0" borderId="31" xfId="90" applyNumberFormat="1" applyFont="1" applyBorder="1" applyAlignment="1" applyProtection="1">
      <alignment horizontal="right" vertical="center"/>
      <protection hidden="1"/>
    </xf>
    <xf numFmtId="9" fontId="9" fillId="0" borderId="38" xfId="91" applyFont="1" applyFill="1" applyBorder="1" applyAlignment="1" applyProtection="1">
      <alignment horizontal="right" vertical="center"/>
      <protection hidden="1"/>
    </xf>
    <xf numFmtId="9" fontId="9" fillId="0" borderId="29" xfId="91" applyFont="1" applyFill="1" applyBorder="1" applyAlignment="1" applyProtection="1">
      <alignment horizontal="right" vertical="center"/>
      <protection hidden="1"/>
    </xf>
    <xf numFmtId="9" fontId="9" fillId="0" borderId="29" xfId="91" quotePrefix="1" applyFont="1" applyFill="1" applyBorder="1" applyAlignment="1" applyProtection="1">
      <alignment horizontal="right" vertical="center"/>
      <protection hidden="1"/>
    </xf>
    <xf numFmtId="9" fontId="9" fillId="0" borderId="34" xfId="91" quotePrefix="1" applyFont="1" applyFill="1" applyBorder="1" applyAlignment="1" applyProtection="1">
      <alignment horizontal="right" vertical="center"/>
      <protection hidden="1"/>
    </xf>
    <xf numFmtId="9" fontId="9" fillId="0" borderId="34" xfId="91" applyFont="1" applyFill="1" applyBorder="1" applyAlignment="1" applyProtection="1">
      <alignment horizontal="right" vertical="center"/>
      <protection hidden="1"/>
    </xf>
    <xf numFmtId="0" fontId="90" fillId="0" borderId="0" xfId="90" applyFont="1" applyAlignment="1" applyProtection="1">
      <alignment vertical="center"/>
      <protection hidden="1"/>
    </xf>
    <xf numFmtId="0" fontId="90" fillId="0" borderId="31" xfId="90" applyFont="1" applyBorder="1" applyAlignment="1" applyProtection="1">
      <alignment vertical="center"/>
      <protection hidden="1"/>
    </xf>
    <xf numFmtId="0" fontId="6" fillId="0" borderId="29" xfId="92" applyFont="1" applyBorder="1" applyAlignment="1">
      <alignment vertical="center"/>
    </xf>
    <xf numFmtId="167" fontId="6" fillId="0" borderId="29" xfId="90" applyNumberFormat="1" applyFont="1" applyBorder="1" applyAlignment="1" applyProtection="1">
      <alignment horizontal="right" vertical="center"/>
      <protection locked="0"/>
    </xf>
    <xf numFmtId="167" fontId="6" fillId="0" borderId="29" xfId="90" applyNumberFormat="1" applyFont="1" applyBorder="1" applyAlignment="1" applyProtection="1">
      <alignment horizontal="right" vertical="center"/>
      <protection hidden="1"/>
    </xf>
    <xf numFmtId="167" fontId="6" fillId="0" borderId="32" xfId="90" applyNumberFormat="1" applyFont="1" applyBorder="1" applyAlignment="1" applyProtection="1">
      <alignment horizontal="right" vertical="center"/>
      <protection hidden="1"/>
    </xf>
    <xf numFmtId="167" fontId="6" fillId="0" borderId="34" xfId="90" applyNumberFormat="1" applyFont="1" applyBorder="1" applyAlignment="1" applyProtection="1">
      <alignment horizontal="right" vertical="center"/>
      <protection hidden="1"/>
    </xf>
    <xf numFmtId="0" fontId="6" fillId="0" borderId="0" xfId="92" applyFont="1" applyAlignment="1">
      <alignment vertical="center"/>
    </xf>
    <xf numFmtId="9" fontId="6" fillId="0" borderId="29" xfId="91" applyFont="1" applyFill="1" applyBorder="1" applyAlignment="1" applyProtection="1">
      <alignment horizontal="right" vertical="center"/>
      <protection hidden="1"/>
    </xf>
    <xf numFmtId="9" fontId="6" fillId="0" borderId="26" xfId="91" applyFont="1" applyFill="1" applyBorder="1" applyAlignment="1" applyProtection="1">
      <alignment horizontal="right" vertical="center"/>
      <protection hidden="1"/>
    </xf>
    <xf numFmtId="9" fontId="6" fillId="0" borderId="29" xfId="93" applyFont="1" applyFill="1" applyBorder="1" applyAlignment="1" applyProtection="1">
      <alignment horizontal="right" vertical="center"/>
      <protection hidden="1"/>
    </xf>
    <xf numFmtId="0" fontId="3" fillId="0" borderId="29" xfId="72" applyFont="1" applyBorder="1" applyAlignment="1">
      <alignment vertical="center"/>
    </xf>
    <xf numFmtId="0" fontId="3" fillId="0" borderId="26" xfId="72" applyFont="1" applyBorder="1" applyAlignment="1">
      <alignment vertical="center"/>
    </xf>
    <xf numFmtId="0" fontId="3" fillId="0" borderId="0" xfId="72" applyFont="1" applyAlignment="1">
      <alignment vertical="center"/>
    </xf>
    <xf numFmtId="0" fontId="18" fillId="2" borderId="0" xfId="1" applyFont="1" applyFill="1" applyAlignment="1">
      <alignment vertical="center"/>
    </xf>
    <xf numFmtId="0" fontId="1" fillId="0" borderId="0" xfId="95" applyFont="1" applyAlignment="1">
      <alignment horizontal="left" vertical="center" wrapText="1"/>
    </xf>
    <xf numFmtId="2" fontId="51" fillId="3" borderId="0" xfId="61" applyNumberFormat="1" applyFont="1" applyFill="1" applyAlignment="1">
      <alignment horizontal="center" wrapText="1"/>
    </xf>
    <xf numFmtId="3" fontId="12" fillId="3" borderId="0" xfId="72" applyNumberFormat="1" applyFill="1"/>
    <xf numFmtId="3" fontId="18" fillId="2" borderId="0" xfId="4" applyNumberFormat="1" applyFont="1" applyFill="1" applyAlignment="1">
      <alignment vertical="center"/>
    </xf>
    <xf numFmtId="0" fontId="9" fillId="2" borderId="0" xfId="4" applyFont="1" applyFill="1" applyAlignment="1">
      <alignment vertical="center"/>
    </xf>
    <xf numFmtId="3" fontId="18" fillId="2" borderId="42" xfId="4" applyNumberFormat="1" applyFont="1" applyFill="1" applyBorder="1" applyAlignment="1">
      <alignment horizontal="right" vertical="center"/>
    </xf>
    <xf numFmtId="3" fontId="6" fillId="0" borderId="3" xfId="4" applyNumberFormat="1" applyFont="1" applyBorder="1" applyAlignment="1">
      <alignment horizontal="right" vertical="center"/>
    </xf>
    <xf numFmtId="3" fontId="1" fillId="0" borderId="3" xfId="4" applyNumberFormat="1" applyFont="1" applyBorder="1" applyAlignment="1">
      <alignment horizontal="right" vertical="center"/>
    </xf>
    <xf numFmtId="0" fontId="6" fillId="0" borderId="3" xfId="4" applyFont="1" applyBorder="1" applyAlignment="1">
      <alignment vertical="center"/>
    </xf>
    <xf numFmtId="0" fontId="11" fillId="0" borderId="0" xfId="5" applyFont="1">
      <alignment vertical="top"/>
    </xf>
    <xf numFmtId="0" fontId="6" fillId="0" borderId="3" xfId="4" applyFont="1" applyBorder="1" applyAlignment="1">
      <alignment horizontal="right" vertical="center"/>
    </xf>
    <xf numFmtId="166" fontId="6" fillId="0" borderId="3" xfId="4" applyNumberFormat="1" applyFont="1" applyBorder="1" applyAlignment="1">
      <alignment horizontal="right" vertical="center"/>
    </xf>
    <xf numFmtId="166" fontId="6" fillId="0" borderId="0" xfId="4" applyNumberFormat="1" applyFont="1" applyAlignment="1">
      <alignment horizontal="right" vertical="center"/>
    </xf>
    <xf numFmtId="0" fontId="1" fillId="0" borderId="0" xfId="4" applyFont="1" applyAlignment="1">
      <alignment horizontal="left" vertical="center"/>
    </xf>
    <xf numFmtId="0" fontId="6" fillId="0" borderId="4" xfId="4" applyFont="1" applyBorder="1" applyAlignment="1">
      <alignment horizontal="left"/>
    </xf>
    <xf numFmtId="3" fontId="6" fillId="0" borderId="0" xfId="4" applyNumberFormat="1" applyFont="1" applyAlignment="1">
      <alignment horizontal="right" vertical="center" wrapText="1"/>
    </xf>
    <xf numFmtId="0" fontId="1" fillId="0" borderId="0" xfId="4" applyFont="1" applyAlignment="1">
      <alignment horizontal="left" vertical="center" wrapText="1"/>
    </xf>
    <xf numFmtId="3" fontId="6" fillId="0" borderId="0" xfId="4" applyNumberFormat="1" applyFont="1" applyAlignment="1">
      <alignment vertical="center"/>
    </xf>
    <xf numFmtId="0" fontId="6" fillId="0" borderId="0" xfId="0" applyFont="1" applyAlignment="1">
      <alignment wrapText="1"/>
    </xf>
    <xf numFmtId="167" fontId="6" fillId="0" borderId="0" xfId="5" applyNumberFormat="1" applyFont="1" applyAlignment="1">
      <alignment horizontal="right" vertical="center"/>
    </xf>
    <xf numFmtId="0" fontId="6" fillId="0" borderId="0" xfId="0" applyFont="1" applyAlignment="1">
      <alignment vertical="center"/>
    </xf>
    <xf numFmtId="167" fontId="6" fillId="0" borderId="0" xfId="4" applyNumberFormat="1" applyFont="1" applyAlignment="1">
      <alignment horizontal="right" vertical="center" wrapText="1"/>
    </xf>
    <xf numFmtId="3" fontId="1" fillId="0" borderId="0" xfId="4" applyNumberFormat="1" applyFont="1" applyAlignment="1">
      <alignment horizontal="right" vertical="center" wrapText="1"/>
    </xf>
    <xf numFmtId="0" fontId="6" fillId="0" borderId="0" xfId="4" applyFont="1" applyAlignment="1">
      <alignment vertical="center" wrapText="1"/>
    </xf>
    <xf numFmtId="168" fontId="6" fillId="0" borderId="0" xfId="4" applyNumberFormat="1" applyFont="1" applyAlignment="1">
      <alignment horizontal="right" vertical="center" wrapText="1"/>
    </xf>
    <xf numFmtId="167" fontId="6" fillId="3" borderId="0" xfId="4" applyNumberFormat="1" applyFont="1" applyFill="1" applyAlignment="1">
      <alignment horizontal="right" vertical="center"/>
    </xf>
    <xf numFmtId="2" fontId="6" fillId="0" borderId="0" xfId="4" applyNumberFormat="1" applyFont="1" applyAlignment="1">
      <alignment horizontal="right" vertical="center"/>
    </xf>
    <xf numFmtId="0" fontId="11" fillId="0" borderId="0" xfId="4" applyFont="1" applyAlignment="1">
      <alignment vertical="center"/>
    </xf>
    <xf numFmtId="4" fontId="6" fillId="0" borderId="0" xfId="4" applyNumberFormat="1" applyFont="1" applyAlignment="1">
      <alignment horizontal="right" vertical="center"/>
    </xf>
    <xf numFmtId="2" fontId="6" fillId="0" borderId="0" xfId="4" quotePrefix="1" applyNumberFormat="1" applyFont="1" applyAlignment="1">
      <alignment horizontal="right" vertical="center"/>
    </xf>
    <xf numFmtId="0" fontId="1" fillId="0" borderId="3" xfId="4" applyFont="1" applyBorder="1" applyAlignment="1">
      <alignment horizontal="right" vertical="center"/>
    </xf>
    <xf numFmtId="0" fontId="9" fillId="0" borderId="4" xfId="4" applyFont="1" applyBorder="1" applyAlignment="1">
      <alignment horizontal="right" vertical="center"/>
    </xf>
    <xf numFmtId="0" fontId="9" fillId="0" borderId="4" xfId="4" applyFont="1" applyBorder="1" applyAlignment="1">
      <alignment horizontal="right" vertical="center" wrapText="1"/>
    </xf>
    <xf numFmtId="17" fontId="9" fillId="0" borderId="4" xfId="4" applyNumberFormat="1" applyFont="1" applyBorder="1" applyAlignment="1">
      <alignment horizontal="right" vertical="center" wrapText="1"/>
    </xf>
    <xf numFmtId="0" fontId="18" fillId="0" borderId="4" xfId="4" applyFont="1" applyBorder="1" applyAlignment="1">
      <alignment horizontal="right" vertical="center"/>
    </xf>
    <xf numFmtId="3" fontId="9" fillId="0" borderId="0" xfId="4" applyNumberFormat="1" applyFont="1" applyAlignment="1">
      <alignment vertical="center"/>
    </xf>
    <xf numFmtId="0" fontId="9" fillId="0" borderId="0" xfId="4" applyFont="1" applyAlignment="1">
      <alignment horizontal="left" vertical="center"/>
    </xf>
    <xf numFmtId="3" fontId="6" fillId="0" borderId="0" xfId="4" applyNumberFormat="1" applyFont="1" applyAlignment="1">
      <alignment vertical="center" wrapText="1"/>
    </xf>
    <xf numFmtId="3" fontId="9" fillId="0" borderId="0" xfId="4" applyNumberFormat="1" applyFont="1" applyAlignment="1">
      <alignment vertical="center" wrapText="1"/>
    </xf>
    <xf numFmtId="0" fontId="6" fillId="0" borderId="0" xfId="4" applyFont="1" applyAlignment="1">
      <alignment horizontal="left" vertical="top" wrapText="1"/>
    </xf>
    <xf numFmtId="0" fontId="18" fillId="0" borderId="4" xfId="4" applyFont="1" applyBorder="1" applyAlignment="1">
      <alignment vertical="center"/>
    </xf>
    <xf numFmtId="17" fontId="9" fillId="0" borderId="4" xfId="4" quotePrefix="1" applyNumberFormat="1" applyFont="1" applyBorder="1" applyAlignment="1">
      <alignment horizontal="right" vertical="center" wrapText="1"/>
    </xf>
    <xf numFmtId="9" fontId="26" fillId="3" borderId="9" xfId="94" applyFont="1" applyFill="1" applyBorder="1" applyAlignment="1" applyProtection="1">
      <alignment horizontal="right" vertical="center"/>
      <protection hidden="1"/>
    </xf>
    <xf numFmtId="9" fontId="26" fillId="3" borderId="28" xfId="94" applyFont="1" applyFill="1" applyBorder="1" applyAlignment="1" applyProtection="1">
      <alignment horizontal="right" vertical="center"/>
      <protection hidden="1"/>
    </xf>
    <xf numFmtId="9" fontId="26" fillId="3" borderId="43" xfId="94" applyFont="1" applyFill="1" applyBorder="1" applyAlignment="1" applyProtection="1">
      <alignment horizontal="right" vertical="center"/>
      <protection hidden="1"/>
    </xf>
    <xf numFmtId="9" fontId="104" fillId="3" borderId="7" xfId="94" applyFont="1" applyFill="1" applyBorder="1" applyAlignment="1" applyProtection="1">
      <alignment horizontal="right" vertical="center"/>
    </xf>
    <xf numFmtId="9" fontId="104" fillId="3" borderId="28" xfId="94" applyFont="1" applyFill="1" applyBorder="1" applyAlignment="1" applyProtection="1">
      <alignment horizontal="right" vertical="center"/>
    </xf>
    <xf numFmtId="9" fontId="26" fillId="3" borderId="7" xfId="94" applyFont="1" applyFill="1" applyBorder="1" applyAlignment="1" applyProtection="1">
      <alignment horizontal="right" vertical="center"/>
      <protection hidden="1"/>
    </xf>
    <xf numFmtId="2" fontId="9" fillId="0" borderId="51" xfId="90" applyNumberFormat="1" applyFont="1" applyBorder="1" applyAlignment="1" applyProtection="1">
      <alignment horizontal="right" vertical="center" wrapText="1"/>
      <protection hidden="1"/>
    </xf>
    <xf numFmtId="0" fontId="9" fillId="0" borderId="51" xfId="90" applyFont="1" applyBorder="1" applyAlignment="1" applyProtection="1">
      <alignment horizontal="left" vertical="center" wrapText="1"/>
      <protection hidden="1"/>
    </xf>
    <xf numFmtId="3" fontId="1" fillId="0" borderId="0" xfId="72" applyNumberFormat="1" applyFont="1" applyAlignment="1">
      <alignment horizontal="right" vertical="center"/>
    </xf>
    <xf numFmtId="1" fontId="1" fillId="0" borderId="0" xfId="72" applyNumberFormat="1" applyFont="1" applyAlignment="1">
      <alignment horizontal="right" vertical="center"/>
    </xf>
    <xf numFmtId="1" fontId="18" fillId="0" borderId="0" xfId="72" applyNumberFormat="1" applyFont="1" applyAlignment="1">
      <alignment horizontal="right" vertical="center"/>
    </xf>
    <xf numFmtId="1" fontId="1" fillId="0" borderId="35" xfId="72" applyNumberFormat="1" applyFont="1" applyBorder="1" applyAlignment="1">
      <alignment horizontal="right" vertical="center"/>
    </xf>
    <xf numFmtId="0" fontId="18" fillId="0" borderId="0" xfId="72" applyFont="1" applyAlignment="1">
      <alignment horizontal="center" vertical="center"/>
    </xf>
    <xf numFmtId="0" fontId="18" fillId="0" borderId="0" xfId="72" applyFont="1" applyAlignment="1">
      <alignment horizontal="right" wrapText="1"/>
    </xf>
    <xf numFmtId="9" fontId="6" fillId="0" borderId="26" xfId="91" quotePrefix="1" applyFont="1" applyFill="1" applyBorder="1" applyAlignment="1" applyProtection="1">
      <alignment horizontal="right" vertical="center"/>
      <protection hidden="1"/>
    </xf>
    <xf numFmtId="9" fontId="6" fillId="0" borderId="0" xfId="91" quotePrefix="1" applyFont="1" applyFill="1" applyBorder="1" applyAlignment="1" applyProtection="1">
      <alignment horizontal="right" vertical="center"/>
      <protection hidden="1"/>
    </xf>
    <xf numFmtId="9" fontId="6" fillId="0" borderId="0" xfId="91" applyFont="1" applyFill="1" applyBorder="1" applyAlignment="1" applyProtection="1">
      <alignment horizontal="right" vertical="center"/>
      <protection hidden="1"/>
    </xf>
    <xf numFmtId="9" fontId="6" fillId="0" borderId="29" xfId="91" quotePrefix="1" applyFont="1" applyFill="1" applyBorder="1" applyAlignment="1" applyProtection="1">
      <alignment horizontal="right" vertical="center"/>
      <protection hidden="1"/>
    </xf>
    <xf numFmtId="9" fontId="9" fillId="0" borderId="0" xfId="93" applyFont="1" applyFill="1" applyBorder="1" applyAlignment="1" applyProtection="1">
      <alignment horizontal="right" vertical="center"/>
      <protection hidden="1"/>
    </xf>
    <xf numFmtId="0" fontId="90" fillId="0" borderId="26" xfId="90" applyFont="1" applyBorder="1" applyAlignment="1" applyProtection="1">
      <alignment vertical="center"/>
      <protection hidden="1"/>
    </xf>
    <xf numFmtId="0" fontId="3" fillId="0" borderId="31" xfId="72" applyFont="1" applyBorder="1" applyAlignment="1">
      <alignment vertical="center"/>
    </xf>
    <xf numFmtId="0" fontId="9" fillId="0" borderId="0" xfId="90" applyFont="1" applyAlignment="1" applyProtection="1">
      <alignment vertical="center" wrapText="1"/>
      <protection hidden="1"/>
    </xf>
    <xf numFmtId="9" fontId="9" fillId="0" borderId="29" xfId="93" applyFont="1" applyFill="1" applyBorder="1" applyAlignment="1" applyProtection="1">
      <alignment horizontal="right" vertical="center"/>
      <protection hidden="1"/>
    </xf>
    <xf numFmtId="0" fontId="90" fillId="0" borderId="0" xfId="95" applyFont="1"/>
    <xf numFmtId="166" fontId="6" fillId="0" borderId="0" xfId="5" applyNumberFormat="1" applyFont="1" applyAlignment="1" applyProtection="1">
      <alignment horizontal="right"/>
      <protection locked="0"/>
    </xf>
    <xf numFmtId="166" fontId="6" fillId="0" borderId="0" xfId="95" applyNumberFormat="1" applyFont="1"/>
    <xf numFmtId="166" fontId="0" fillId="0" borderId="0" xfId="0" quotePrefix="1" applyNumberFormat="1" applyAlignment="1">
      <alignment horizontal="left"/>
    </xf>
    <xf numFmtId="166" fontId="118" fillId="0" borderId="0" xfId="0" quotePrefix="1" applyNumberFormat="1" applyFont="1" applyAlignment="1">
      <alignment horizontal="left"/>
    </xf>
    <xf numFmtId="166" fontId="118" fillId="0" borderId="0" xfId="0" quotePrefix="1" applyNumberFormat="1" applyFont="1" applyAlignment="1">
      <alignment horizontal="right"/>
    </xf>
    <xf numFmtId="166" fontId="11" fillId="0" borderId="0" xfId="33" applyNumberFormat="1" applyFont="1" applyAlignment="1">
      <alignment horizontal="left"/>
    </xf>
    <xf numFmtId="3" fontId="1" fillId="0" borderId="0" xfId="95" applyNumberFormat="1" applyFont="1" applyAlignment="1">
      <alignment horizontal="right" vertical="center"/>
    </xf>
    <xf numFmtId="167" fontId="9" fillId="0" borderId="23" xfId="95" applyNumberFormat="1" applyFont="1" applyBorder="1" applyAlignment="1">
      <alignment horizontal="right" vertical="center"/>
    </xf>
    <xf numFmtId="167" fontId="9" fillId="0" borderId="43" xfId="95" applyNumberFormat="1" applyFont="1" applyBorder="1" applyAlignment="1">
      <alignment horizontal="right" vertical="center"/>
    </xf>
    <xf numFmtId="3" fontId="9" fillId="0" borderId="0" xfId="34" applyNumberFormat="1" applyFont="1" applyAlignment="1">
      <alignment horizontal="left"/>
    </xf>
    <xf numFmtId="0" fontId="18" fillId="2" borderId="0" xfId="95" applyFont="1" applyFill="1" applyAlignment="1">
      <alignment vertical="center"/>
    </xf>
    <xf numFmtId="0" fontId="1" fillId="0" borderId="3" xfId="95" applyFont="1" applyBorder="1" applyAlignment="1">
      <alignment vertical="center"/>
    </xf>
    <xf numFmtId="0" fontId="1" fillId="0" borderId="0" xfId="95" applyFont="1" applyAlignment="1">
      <alignment vertical="center" wrapText="1"/>
    </xf>
    <xf numFmtId="0" fontId="1" fillId="0" borderId="0" xfId="95" applyFont="1" applyAlignment="1">
      <alignment horizontal="right" indent="1"/>
    </xf>
    <xf numFmtId="1" fontId="82" fillId="0" borderId="0" xfId="0" applyNumberFormat="1" applyFont="1"/>
    <xf numFmtId="0" fontId="18" fillId="0" borderId="0" xfId="95" applyFont="1" applyAlignment="1">
      <alignment vertical="center"/>
    </xf>
    <xf numFmtId="3" fontId="90" fillId="0" borderId="0" xfId="36" applyNumberFormat="1" applyFont="1" applyAlignment="1">
      <alignment horizontal="left"/>
    </xf>
    <xf numFmtId="3" fontId="21" fillId="0" borderId="0" xfId="0" applyNumberFormat="1" applyFont="1" applyAlignment="1">
      <alignment vertical="center"/>
    </xf>
    <xf numFmtId="1" fontId="21" fillId="0" borderId="0" xfId="0" applyNumberFormat="1" applyFont="1" applyAlignment="1">
      <alignment vertical="center"/>
    </xf>
    <xf numFmtId="165" fontId="21" fillId="0" borderId="0" xfId="0" applyNumberFormat="1" applyFont="1" applyAlignment="1">
      <alignment vertical="center"/>
    </xf>
    <xf numFmtId="9" fontId="6" fillId="3" borderId="10" xfId="0" applyNumberFormat="1" applyFont="1" applyFill="1" applyBorder="1" applyAlignment="1">
      <alignment vertical="center" wrapText="1" readingOrder="1"/>
    </xf>
    <xf numFmtId="0" fontId="33" fillId="0" borderId="0" xfId="4" applyFont="1" applyAlignment="1">
      <alignment vertical="center"/>
    </xf>
    <xf numFmtId="167" fontId="6" fillId="0" borderId="31" xfId="92" applyNumberFormat="1" applyFont="1" applyBorder="1" applyAlignment="1">
      <alignment horizontal="right" vertical="center"/>
    </xf>
    <xf numFmtId="3" fontId="1" fillId="2" borderId="0" xfId="95" applyNumberFormat="1" applyFont="1" applyFill="1"/>
    <xf numFmtId="3" fontId="29" fillId="3" borderId="0" xfId="13" applyNumberFormat="1" applyFont="1" applyFill="1" applyAlignment="1">
      <alignment horizontal="right" vertical="center"/>
    </xf>
    <xf numFmtId="3" fontId="29" fillId="3" borderId="0" xfId="13" applyNumberFormat="1" applyFont="1" applyFill="1" applyAlignment="1">
      <alignment horizontal="left" vertical="center"/>
    </xf>
    <xf numFmtId="0" fontId="29" fillId="3" borderId="0" xfId="13" applyFont="1" applyFill="1" applyAlignment="1">
      <alignment vertical="center" wrapText="1"/>
    </xf>
    <xf numFmtId="0" fontId="26" fillId="3" borderId="10" xfId="13" applyFont="1" applyFill="1" applyBorder="1" applyAlignment="1">
      <alignment horizontal="left" vertical="center"/>
    </xf>
    <xf numFmtId="0" fontId="29" fillId="3" borderId="0" xfId="13" applyFont="1" applyFill="1" applyAlignment="1">
      <alignment vertical="center"/>
    </xf>
    <xf numFmtId="0" fontId="29" fillId="3" borderId="0" xfId="41" applyFont="1" applyFill="1" applyAlignment="1">
      <alignment vertical="center"/>
    </xf>
    <xf numFmtId="0" fontId="26" fillId="3" borderId="23" xfId="13" applyFont="1" applyFill="1" applyBorder="1" applyAlignment="1">
      <alignment vertical="center"/>
    </xf>
    <xf numFmtId="0" fontId="29" fillId="3" borderId="23" xfId="41" applyFont="1" applyFill="1" applyBorder="1" applyAlignment="1">
      <alignment vertical="center"/>
    </xf>
    <xf numFmtId="0" fontId="26" fillId="3" borderId="44" xfId="13" applyFont="1" applyFill="1" applyBorder="1" applyAlignment="1">
      <alignment horizontal="left" vertical="center"/>
    </xf>
    <xf numFmtId="0" fontId="29" fillId="3" borderId="10" xfId="13" applyFont="1" applyFill="1" applyBorder="1" applyAlignment="1">
      <alignment vertical="center"/>
    </xf>
    <xf numFmtId="0" fontId="26" fillId="3" borderId="0" xfId="13" applyFont="1" applyFill="1" applyAlignment="1">
      <alignment vertical="center"/>
    </xf>
    <xf numFmtId="0" fontId="26" fillId="3" borderId="23" xfId="13" applyFont="1" applyFill="1" applyBorder="1" applyAlignment="1">
      <alignment horizontal="left" vertical="center"/>
    </xf>
    <xf numFmtId="3" fontId="26" fillId="3" borderId="23" xfId="13" applyNumberFormat="1" applyFont="1" applyFill="1" applyBorder="1" applyAlignment="1">
      <alignment horizontal="right" vertical="center"/>
    </xf>
    <xf numFmtId="3" fontId="29" fillId="3" borderId="23" xfId="13" applyNumberFormat="1" applyFont="1" applyFill="1" applyBorder="1" applyAlignment="1">
      <alignment horizontal="right" vertical="center"/>
    </xf>
    <xf numFmtId="3" fontId="26" fillId="3" borderId="0" xfId="13" applyNumberFormat="1" applyFont="1" applyFill="1" applyAlignment="1">
      <alignment horizontal="right" vertical="center"/>
    </xf>
    <xf numFmtId="0" fontId="26" fillId="3" borderId="0" xfId="13" applyFont="1" applyFill="1" applyAlignment="1">
      <alignment horizontal="left" vertical="center"/>
    </xf>
    <xf numFmtId="0" fontId="63" fillId="3" borderId="0" xfId="13" applyFont="1" applyFill="1" applyAlignment="1"/>
    <xf numFmtId="0" fontId="63" fillId="3" borderId="0" xfId="13" applyFont="1" applyFill="1" applyAlignment="1">
      <alignment horizontal="right"/>
    </xf>
    <xf numFmtId="0" fontId="29" fillId="3" borderId="0" xfId="13" applyFont="1" applyFill="1" applyAlignment="1"/>
    <xf numFmtId="0" fontId="26" fillId="3" borderId="0" xfId="13" applyFont="1" applyFill="1" applyAlignment="1"/>
    <xf numFmtId="0" fontId="63" fillId="3" borderId="23" xfId="13" applyFont="1" applyFill="1" applyBorder="1" applyAlignment="1"/>
    <xf numFmtId="0" fontId="63" fillId="3" borderId="23" xfId="13" applyFont="1" applyFill="1" applyBorder="1" applyAlignment="1">
      <alignment horizontal="right"/>
    </xf>
    <xf numFmtId="0" fontId="29" fillId="3" borderId="23" xfId="13" applyFont="1" applyFill="1" applyBorder="1" applyAlignment="1"/>
    <xf numFmtId="0" fontId="26" fillId="3" borderId="23" xfId="13" applyFont="1" applyFill="1" applyBorder="1" applyAlignment="1"/>
    <xf numFmtId="16" fontId="29" fillId="3" borderId="0" xfId="13" quotePrefix="1" applyNumberFormat="1" applyFont="1" applyFill="1" applyAlignment="1">
      <alignment horizontal="right" vertical="center"/>
    </xf>
    <xf numFmtId="0" fontId="29" fillId="3" borderId="0" xfId="13" applyFont="1" applyFill="1" applyAlignment="1">
      <alignment horizontal="center" vertical="center"/>
    </xf>
    <xf numFmtId="0" fontId="81" fillId="3" borderId="0" xfId="63" applyFont="1" applyFill="1" applyAlignment="1">
      <alignment horizontal="left" vertical="center" indent="1"/>
    </xf>
    <xf numFmtId="0" fontId="142" fillId="3" borderId="10" xfId="13" applyFont="1" applyFill="1" applyBorder="1" applyAlignment="1">
      <alignment horizontal="right" vertical="center"/>
    </xf>
    <xf numFmtId="0" fontId="114" fillId="3" borderId="0" xfId="13" applyFont="1" applyFill="1" applyAlignment="1"/>
    <xf numFmtId="0" fontId="144" fillId="3" borderId="0" xfId="13" applyFont="1" applyFill="1" applyAlignment="1">
      <alignment horizontal="center" vertical="center"/>
    </xf>
    <xf numFmtId="0" fontId="144" fillId="3" borderId="0" xfId="13" applyFont="1" applyFill="1" applyAlignment="1">
      <alignment vertical="center"/>
    </xf>
    <xf numFmtId="0" fontId="144" fillId="3" borderId="0" xfId="13" applyFont="1" applyFill="1" applyAlignment="1">
      <alignment horizontal="right" vertical="center"/>
    </xf>
    <xf numFmtId="1" fontId="108" fillId="3" borderId="0" xfId="13" quotePrefix="1" applyNumberFormat="1" applyFont="1" applyFill="1" applyAlignment="1">
      <alignment horizontal="left" vertical="center"/>
    </xf>
    <xf numFmtId="16" fontId="144" fillId="3" borderId="0" xfId="13" quotePrefix="1" applyNumberFormat="1" applyFont="1" applyFill="1" applyAlignment="1">
      <alignment horizontal="right" vertical="center"/>
    </xf>
    <xf numFmtId="0" fontId="144" fillId="3" borderId="10" xfId="13" applyFont="1" applyFill="1" applyBorder="1" applyAlignment="1">
      <alignment horizontal="left" vertical="center"/>
    </xf>
    <xf numFmtId="1" fontId="26" fillId="3" borderId="0" xfId="13" quotePrefix="1" applyNumberFormat="1" applyFont="1" applyFill="1" applyAlignment="1">
      <alignment horizontal="left" vertical="center"/>
    </xf>
    <xf numFmtId="0" fontId="29" fillId="3" borderId="0" xfId="13" applyFont="1" applyFill="1" applyAlignment="1">
      <alignment horizontal="left" vertical="center"/>
    </xf>
    <xf numFmtId="0" fontId="29" fillId="3" borderId="23" xfId="13" applyFont="1" applyFill="1" applyBorder="1" applyAlignment="1">
      <alignment horizontal="left" vertical="center"/>
    </xf>
    <xf numFmtId="0" fontId="0" fillId="0" borderId="0" xfId="0" applyAlignment="1">
      <alignment vertical="center"/>
    </xf>
    <xf numFmtId="0" fontId="29" fillId="3" borderId="0" xfId="5" applyFont="1" applyFill="1" applyBorder="1" applyAlignment="1">
      <alignment horizontal="left"/>
    </xf>
    <xf numFmtId="0" fontId="36" fillId="3" borderId="44" xfId="0" applyFont="1" applyFill="1" applyBorder="1" applyAlignment="1">
      <alignment vertical="center"/>
    </xf>
    <xf numFmtId="0" fontId="149" fillId="0" borderId="0" xfId="0" applyFont="1" applyAlignment="1">
      <alignment vertical="center"/>
    </xf>
    <xf numFmtId="0" fontId="26" fillId="2" borderId="44" xfId="13" applyFont="1" applyFill="1" applyBorder="1" applyAlignment="1">
      <alignment horizontal="left" vertical="center"/>
    </xf>
    <xf numFmtId="0" fontId="9" fillId="0" borderId="36" xfId="72" applyFont="1" applyBorder="1" applyAlignment="1">
      <alignment horizontal="center" vertical="center" wrapText="1" readingOrder="1"/>
    </xf>
    <xf numFmtId="0" fontId="9" fillId="0" borderId="40" xfId="72" applyFont="1" applyBorder="1" applyAlignment="1">
      <alignment horizontal="center" vertical="center" wrapText="1" readingOrder="1"/>
    </xf>
    <xf numFmtId="2" fontId="9" fillId="0" borderId="40" xfId="72" applyNumberFormat="1" applyFont="1" applyBorder="1" applyAlignment="1">
      <alignment horizontal="center" vertical="center" wrapText="1" readingOrder="1"/>
    </xf>
    <xf numFmtId="2" fontId="9" fillId="0" borderId="52" xfId="72" applyNumberFormat="1" applyFont="1" applyBorder="1" applyAlignment="1">
      <alignment horizontal="center" vertical="center" wrapText="1" readingOrder="1"/>
    </xf>
    <xf numFmtId="2" fontId="9" fillId="0" borderId="55" xfId="72" applyNumberFormat="1" applyFont="1" applyBorder="1" applyAlignment="1">
      <alignment horizontal="center" vertical="center" wrapText="1" readingOrder="1"/>
    </xf>
    <xf numFmtId="0" fontId="9" fillId="0" borderId="56" xfId="72" applyFont="1" applyBorder="1" applyAlignment="1">
      <alignment horizontal="center" vertical="center" wrapText="1" readingOrder="1"/>
    </xf>
    <xf numFmtId="0" fontId="9" fillId="0" borderId="55" xfId="72" applyFont="1" applyBorder="1" applyAlignment="1">
      <alignment horizontal="center" vertical="center" wrapText="1" readingOrder="1"/>
    </xf>
    <xf numFmtId="0" fontId="9" fillId="0" borderId="57" xfId="72" applyFont="1" applyBorder="1" applyAlignment="1">
      <alignment horizontal="center" vertical="center" readingOrder="1"/>
    </xf>
    <xf numFmtId="0" fontId="9" fillId="0" borderId="58" xfId="72" applyFont="1" applyBorder="1" applyAlignment="1">
      <alignment horizontal="center" vertical="center" readingOrder="1"/>
    </xf>
    <xf numFmtId="0" fontId="9" fillId="0" borderId="59" xfId="72" applyFont="1" applyBorder="1" applyAlignment="1">
      <alignment horizontal="center" vertical="center" wrapText="1" readingOrder="1"/>
    </xf>
    <xf numFmtId="0" fontId="9" fillId="0" borderId="60" xfId="72" applyFont="1" applyBorder="1" applyAlignment="1">
      <alignment horizontal="center" vertical="center" wrapText="1" readingOrder="1"/>
    </xf>
    <xf numFmtId="0" fontId="18" fillId="2" borderId="0" xfId="4" applyFont="1" applyFill="1" applyAlignment="1">
      <alignment horizontal="left" vertical="top"/>
    </xf>
    <xf numFmtId="3" fontId="18" fillId="2" borderId="0" xfId="4" applyNumberFormat="1" applyFont="1" applyFill="1" applyAlignment="1">
      <alignment horizontal="right" vertical="top"/>
    </xf>
    <xf numFmtId="0" fontId="9" fillId="2" borderId="0" xfId="4" applyFont="1" applyFill="1" applyAlignment="1">
      <alignment horizontal="left" vertical="top"/>
    </xf>
    <xf numFmtId="3" fontId="9" fillId="2" borderId="0" xfId="4" applyNumberFormat="1" applyFont="1" applyFill="1" applyAlignment="1">
      <alignment horizontal="right" vertical="top"/>
    </xf>
    <xf numFmtId="0" fontId="16" fillId="0" borderId="0" xfId="43" applyFont="1" applyFill="1" applyAlignment="1">
      <alignment horizontal="left" vertical="center" indent="1"/>
    </xf>
    <xf numFmtId="0" fontId="15" fillId="0" borderId="0" xfId="43" applyFont="1" applyFill="1"/>
    <xf numFmtId="0" fontId="3" fillId="0" borderId="0" xfId="43" applyFill="1"/>
    <xf numFmtId="0" fontId="1" fillId="0" borderId="0" xfId="43" applyFont="1" applyFill="1"/>
    <xf numFmtId="0" fontId="16" fillId="0" borderId="3" xfId="43" applyFont="1" applyFill="1" applyBorder="1" applyAlignment="1">
      <alignment horizontal="left" vertical="center" indent="1"/>
    </xf>
    <xf numFmtId="0" fontId="8" fillId="0" borderId="0" xfId="43" applyFont="1" applyFill="1" applyAlignment="1">
      <alignment horizontal="left" vertical="center" indent="1"/>
    </xf>
    <xf numFmtId="0" fontId="8" fillId="0" borderId="3" xfId="43" applyFont="1" applyFill="1" applyBorder="1" applyAlignment="1">
      <alignment horizontal="left" vertical="center" indent="1"/>
    </xf>
    <xf numFmtId="0" fontId="29" fillId="3" borderId="23" xfId="13" applyFont="1" applyFill="1" applyBorder="1" applyAlignment="1"/>
    <xf numFmtId="0" fontId="33" fillId="3" borderId="0" xfId="13" applyFont="1" applyFill="1" applyAlignment="1">
      <alignment horizontal="left"/>
    </xf>
    <xf numFmtId="0" fontId="150" fillId="0" borderId="0" xfId="0" applyFont="1"/>
    <xf numFmtId="0" fontId="6" fillId="3" borderId="0" xfId="13" applyFont="1" applyFill="1" applyAlignment="1">
      <alignment vertical="center"/>
    </xf>
    <xf numFmtId="1" fontId="9" fillId="3" borderId="0" xfId="13" quotePrefix="1" applyNumberFormat="1" applyFont="1" applyFill="1" applyAlignment="1">
      <alignment horizontal="left" vertical="center"/>
    </xf>
    <xf numFmtId="1" fontId="151" fillId="3" borderId="0" xfId="13" quotePrefix="1" applyNumberFormat="1" applyFont="1" applyFill="1" applyAlignment="1">
      <alignment horizontal="left" vertical="center"/>
    </xf>
    <xf numFmtId="16" fontId="6" fillId="3" borderId="0" xfId="13" quotePrefix="1" applyNumberFormat="1" applyFont="1" applyFill="1" applyAlignment="1">
      <alignment horizontal="right" vertical="center"/>
    </xf>
    <xf numFmtId="0" fontId="9" fillId="3" borderId="10" xfId="13" applyFont="1" applyFill="1" applyBorder="1" applyAlignment="1">
      <alignment horizontal="left" vertical="center"/>
    </xf>
    <xf numFmtId="0" fontId="6" fillId="3" borderId="10" xfId="13" applyFont="1" applyFill="1" applyBorder="1" applyAlignment="1">
      <alignment horizontal="left" vertical="center"/>
    </xf>
    <xf numFmtId="0" fontId="6" fillId="3" borderId="10" xfId="13" applyFont="1" applyFill="1" applyBorder="1" applyAlignment="1">
      <alignment vertical="center"/>
    </xf>
    <xf numFmtId="0" fontId="6" fillId="3" borderId="10" xfId="13" applyFont="1" applyFill="1" applyBorder="1" applyAlignment="1"/>
    <xf numFmtId="167" fontId="29" fillId="3" borderId="23" xfId="13" applyNumberFormat="1" applyFont="1" applyFill="1" applyBorder="1" applyAlignment="1"/>
    <xf numFmtId="167" fontId="29" fillId="3" borderId="0" xfId="13" applyNumberFormat="1" applyFont="1" applyFill="1" applyAlignment="1"/>
    <xf numFmtId="0" fontId="29" fillId="3" borderId="0" xfId="13" applyFont="1" applyFill="1" applyAlignment="1">
      <alignment horizontal="left" wrapText="1"/>
    </xf>
    <xf numFmtId="0" fontId="29" fillId="3" borderId="10" xfId="13" applyFont="1" applyFill="1" applyBorder="1" applyAlignment="1"/>
    <xf numFmtId="167" fontId="29" fillId="3" borderId="10" xfId="13" applyNumberFormat="1" applyFont="1" applyFill="1" applyBorder="1" applyAlignment="1"/>
    <xf numFmtId="0" fontId="29" fillId="3" borderId="0" xfId="13" applyFont="1" applyFill="1" applyAlignment="1">
      <alignment wrapText="1"/>
    </xf>
    <xf numFmtId="0" fontId="29" fillId="3" borderId="23" xfId="13" applyFont="1" applyFill="1" applyBorder="1" applyAlignment="1">
      <alignment wrapText="1"/>
    </xf>
    <xf numFmtId="167" fontId="29" fillId="3" borderId="23" xfId="13" applyNumberFormat="1" applyFont="1" applyFill="1" applyBorder="1" applyAlignment="1">
      <alignment wrapText="1"/>
    </xf>
    <xf numFmtId="3" fontId="29" fillId="3" borderId="0" xfId="13" applyNumberFormat="1" applyFont="1" applyFill="1" applyAlignment="1">
      <alignment horizontal="right"/>
    </xf>
    <xf numFmtId="167" fontId="29" fillId="3" borderId="0" xfId="13" applyNumberFormat="1" applyFont="1" applyFill="1" applyAlignment="1">
      <alignment wrapText="1"/>
    </xf>
    <xf numFmtId="167" fontId="29" fillId="3" borderId="10" xfId="13" applyNumberFormat="1" applyFont="1" applyFill="1" applyBorder="1" applyAlignment="1">
      <alignment wrapText="1"/>
    </xf>
    <xf numFmtId="0" fontId="29" fillId="3" borderId="10" xfId="13" applyFont="1" applyFill="1" applyBorder="1" applyAlignment="1">
      <alignment wrapText="1"/>
    </xf>
    <xf numFmtId="0" fontId="29" fillId="3" borderId="44" xfId="13" applyFont="1" applyFill="1" applyBorder="1" applyAlignment="1">
      <alignment wrapText="1"/>
    </xf>
    <xf numFmtId="0" fontId="26" fillId="2" borderId="44" xfId="13" applyFont="1" applyFill="1" applyBorder="1" applyAlignment="1">
      <alignment wrapText="1"/>
    </xf>
    <xf numFmtId="3" fontId="26" fillId="2" borderId="44" xfId="13" applyNumberFormat="1" applyFont="1" applyFill="1" applyBorder="1" applyAlignment="1">
      <alignment wrapText="1"/>
    </xf>
    <xf numFmtId="0" fontId="29" fillId="3" borderId="0" xfId="13" applyFont="1" applyFill="1" applyAlignment="1">
      <alignment horizontal="right" vertical="center"/>
    </xf>
    <xf numFmtId="0" fontId="29" fillId="0" borderId="0" xfId="0" applyFont="1"/>
    <xf numFmtId="0" fontId="29" fillId="3" borderId="10" xfId="13" applyFont="1" applyFill="1" applyBorder="1" applyAlignment="1">
      <alignment horizontal="right" vertical="center"/>
    </xf>
    <xf numFmtId="167" fontId="29" fillId="3" borderId="10" xfId="13" applyNumberFormat="1" applyFont="1" applyFill="1" applyBorder="1" applyAlignment="1">
      <alignment horizontal="right" wrapText="1"/>
    </xf>
    <xf numFmtId="0" fontId="12" fillId="0" borderId="0" xfId="72" applyBorder="1"/>
    <xf numFmtId="0" fontId="29" fillId="3" borderId="0" xfId="13" applyFont="1" applyFill="1" applyBorder="1" applyAlignment="1">
      <alignment vertical="center"/>
    </xf>
    <xf numFmtId="0" fontId="90" fillId="0" borderId="0" xfId="90" applyFont="1" applyAlignment="1" applyProtection="1">
      <alignment horizontal="left" vertical="center"/>
      <protection hidden="1"/>
    </xf>
    <xf numFmtId="0" fontId="90" fillId="0" borderId="31" xfId="90" applyFont="1" applyBorder="1" applyAlignment="1" applyProtection="1">
      <alignment horizontal="left" vertical="center"/>
      <protection hidden="1"/>
    </xf>
    <xf numFmtId="0" fontId="1" fillId="0" borderId="0" xfId="95" applyFont="1" applyAlignment="1">
      <alignment horizontal="center"/>
    </xf>
    <xf numFmtId="0" fontId="0" fillId="0" borderId="0" xfId="0" applyAlignment="1">
      <alignment horizontal="center"/>
    </xf>
    <xf numFmtId="0" fontId="144" fillId="3" borderId="23" xfId="13" applyFont="1" applyFill="1" applyBorder="1" applyAlignment="1">
      <alignment horizontal="left"/>
    </xf>
    <xf numFmtId="0" fontId="144" fillId="0" borderId="23" xfId="0" applyFont="1" applyBorder="1"/>
    <xf numFmtId="0" fontId="13" fillId="3" borderId="0" xfId="13" applyFont="1" applyFill="1" applyAlignment="1">
      <alignment horizontal="left"/>
    </xf>
    <xf numFmtId="0" fontId="148" fillId="0" borderId="0" xfId="0" applyFont="1" applyAlignment="1">
      <alignment horizontal="left"/>
    </xf>
    <xf numFmtId="0" fontId="49" fillId="0" borderId="3" xfId="43" applyFont="1" applyBorder="1" applyAlignment="1">
      <alignment horizontal="left" vertical="center" indent="1"/>
    </xf>
    <xf numFmtId="9" fontId="1" fillId="0" borderId="0" xfId="68" applyFont="1" applyFill="1" applyBorder="1" applyAlignment="1">
      <alignment horizontal="right" vertical="center" indent="1"/>
    </xf>
    <xf numFmtId="9" fontId="1" fillId="0" borderId="3" xfId="68" applyFont="1" applyFill="1" applyBorder="1" applyAlignment="1">
      <alignment horizontal="right" vertical="center" indent="1"/>
    </xf>
    <xf numFmtId="2" fontId="6" fillId="0" borderId="0" xfId="0" applyNumberFormat="1" applyFont="1" applyAlignment="1">
      <alignment horizontal="center" wrapText="1" readingOrder="1"/>
    </xf>
    <xf numFmtId="0" fontId="0" fillId="0" borderId="0" xfId="0" applyAlignment="1">
      <alignment wrapText="1"/>
    </xf>
    <xf numFmtId="0" fontId="33" fillId="0" borderId="0" xfId="4" applyFont="1"/>
    <xf numFmtId="0" fontId="6" fillId="0" borderId="0" xfId="4" applyFont="1" applyAlignment="1">
      <alignment horizontal="left" vertical="center" wrapText="1"/>
    </xf>
    <xf numFmtId="0" fontId="1" fillId="0" borderId="0" xfId="0" applyFont="1" applyAlignment="1">
      <alignment horizontal="left" wrapText="1"/>
    </xf>
    <xf numFmtId="167" fontId="1" fillId="0" borderId="0" xfId="43" applyNumberFormat="1" applyFont="1" applyFill="1" applyAlignment="1">
      <alignment horizontal="right" vertical="center" indent="1"/>
    </xf>
    <xf numFmtId="167" fontId="1" fillId="0" borderId="3" xfId="43" applyNumberFormat="1" applyFont="1" applyFill="1" applyBorder="1" applyAlignment="1">
      <alignment horizontal="right" vertical="center" indent="1"/>
    </xf>
    <xf numFmtId="9" fontId="1" fillId="0" borderId="0" xfId="43" applyNumberFormat="1" applyFont="1" applyFill="1" applyAlignment="1">
      <alignment horizontal="right" vertical="center" indent="1"/>
    </xf>
    <xf numFmtId="167" fontId="1" fillId="0" borderId="26" xfId="43" applyNumberFormat="1" applyFont="1" applyFill="1" applyBorder="1" applyAlignment="1">
      <alignment horizontal="right" vertical="center" indent="1"/>
    </xf>
    <xf numFmtId="9" fontId="1" fillId="0" borderId="26" xfId="43" applyNumberFormat="1" applyFont="1" applyFill="1" applyBorder="1" applyAlignment="1">
      <alignment horizontal="right" vertical="center" indent="1"/>
    </xf>
    <xf numFmtId="0" fontId="23" fillId="4" borderId="0" xfId="0" applyFont="1" applyFill="1" applyBorder="1"/>
    <xf numFmtId="3" fontId="6" fillId="5" borderId="0" xfId="12" applyNumberFormat="1" applyFont="1" applyFill="1" applyAlignment="1">
      <alignment horizontal="right"/>
    </xf>
    <xf numFmtId="0" fontId="6" fillId="5" borderId="3" xfId="13" quotePrefix="1" applyFont="1" applyFill="1" applyBorder="1" applyAlignment="1">
      <alignment horizontal="right"/>
    </xf>
    <xf numFmtId="167" fontId="6" fillId="0" borderId="3" xfId="4" applyNumberFormat="1" applyFont="1" applyBorder="1" applyAlignment="1">
      <alignment horizontal="left" vertical="center"/>
    </xf>
    <xf numFmtId="0" fontId="1" fillId="0" borderId="0" xfId="4" applyFont="1" applyAlignment="1">
      <alignment horizontal="right" vertical="center"/>
    </xf>
    <xf numFmtId="1" fontId="1" fillId="0" borderId="0" xfId="4" applyNumberFormat="1" applyFont="1" applyAlignment="1">
      <alignment horizontal="right" vertical="center"/>
    </xf>
    <xf numFmtId="167" fontId="1" fillId="0" borderId="3" xfId="4" applyNumberFormat="1" applyFont="1" applyBorder="1" applyAlignment="1">
      <alignment horizontal="right"/>
    </xf>
    <xf numFmtId="0" fontId="1" fillId="0" borderId="3" xfId="4" applyFont="1" applyBorder="1" applyAlignment="1">
      <alignment horizontal="left" vertical="center" wrapText="1"/>
    </xf>
    <xf numFmtId="3" fontId="6" fillId="0" borderId="0" xfId="67" applyNumberFormat="1" applyFont="1"/>
    <xf numFmtId="3" fontId="18" fillId="2" borderId="0" xfId="67" applyNumberFormat="1" applyFont="1" applyFill="1" applyAlignment="1">
      <alignment vertical="center"/>
    </xf>
    <xf numFmtId="1" fontId="1" fillId="0" borderId="3" xfId="67" applyNumberFormat="1" applyFont="1" applyBorder="1" applyAlignment="1">
      <alignment vertical="center"/>
    </xf>
    <xf numFmtId="1" fontId="1" fillId="0" borderId="4" xfId="67" applyNumberFormat="1" applyFont="1" applyBorder="1" applyAlignment="1">
      <alignment vertical="center"/>
    </xf>
    <xf numFmtId="1" fontId="1" fillId="0" borderId="0" xfId="67" applyNumberFormat="1" applyFont="1" applyAlignment="1">
      <alignment vertical="center"/>
    </xf>
    <xf numFmtId="1" fontId="18" fillId="2" borderId="0" xfId="67" applyNumberFormat="1" applyFont="1" applyFill="1" applyAlignment="1">
      <alignment vertical="center"/>
    </xf>
    <xf numFmtId="167" fontId="48" fillId="0" borderId="0" xfId="27" applyNumberFormat="1" applyFont="1"/>
    <xf numFmtId="166" fontId="1" fillId="0" borderId="0" xfId="85" applyNumberFormat="1" applyFont="1" applyAlignment="1">
      <alignment horizontal="center" vertical="center"/>
    </xf>
    <xf numFmtId="166" fontId="1" fillId="0" borderId="0" xfId="0" applyNumberFormat="1" applyFont="1" applyAlignment="1">
      <alignment horizontal="center" vertical="center"/>
    </xf>
    <xf numFmtId="166" fontId="1" fillId="0" borderId="0" xfId="85" applyNumberFormat="1" applyFont="1" applyAlignment="1"/>
    <xf numFmtId="0" fontId="12" fillId="0" borderId="4" xfId="1" applyFont="1" applyBorder="1" applyAlignment="1">
      <alignment vertical="center"/>
    </xf>
    <xf numFmtId="0" fontId="13" fillId="0" borderId="0" xfId="0" applyFont="1" applyAlignment="1">
      <alignment vertical="center"/>
    </xf>
    <xf numFmtId="9" fontId="4" fillId="0" borderId="0" xfId="68" applyFont="1" applyAlignment="1"/>
    <xf numFmtId="3" fontId="4" fillId="0" borderId="0" xfId="68" applyNumberFormat="1" applyFont="1" applyAlignment="1"/>
    <xf numFmtId="3" fontId="11" fillId="2" borderId="0" xfId="95" applyNumberFormat="1" applyFont="1" applyFill="1"/>
    <xf numFmtId="3" fontId="9" fillId="2" borderId="0" xfId="95" applyNumberFormat="1" applyFont="1" applyFill="1" applyAlignment="1">
      <alignment horizontal="left" wrapText="1"/>
    </xf>
    <xf numFmtId="3" fontId="0" fillId="0" borderId="0" xfId="0" applyNumberFormat="1" applyAlignment="1">
      <alignment horizontal="center"/>
    </xf>
    <xf numFmtId="3" fontId="6" fillId="3" borderId="0" xfId="95" applyNumberFormat="1" applyFont="1" applyFill="1"/>
    <xf numFmtId="3" fontId="6" fillId="3" borderId="0" xfId="38" applyNumberFormat="1" applyFont="1" applyFill="1" applyAlignment="1" applyProtection="1">
      <alignment horizontal="left" wrapText="1"/>
      <protection locked="0"/>
    </xf>
    <xf numFmtId="166" fontId="1" fillId="0" borderId="0" xfId="0" applyNumberFormat="1" applyFont="1" applyAlignment="1">
      <alignment wrapText="1"/>
    </xf>
    <xf numFmtId="3" fontId="11" fillId="0" borderId="0" xfId="34" applyNumberFormat="1" applyFont="1" applyAlignment="1">
      <alignment horizontal="center"/>
    </xf>
    <xf numFmtId="3" fontId="45" fillId="2" borderId="9" xfId="95" applyNumberFormat="1" applyFont="1" applyFill="1" applyBorder="1" applyAlignment="1">
      <alignment horizontal="center" vertical="center"/>
    </xf>
    <xf numFmtId="3" fontId="45" fillId="2" borderId="12" xfId="95" applyNumberFormat="1" applyFont="1" applyFill="1" applyBorder="1" applyAlignment="1">
      <alignment horizontal="center" vertical="center"/>
    </xf>
    <xf numFmtId="3" fontId="45" fillId="2" borderId="10" xfId="95" applyNumberFormat="1" applyFont="1" applyFill="1" applyBorder="1" applyAlignment="1">
      <alignment horizontal="center" vertical="center"/>
    </xf>
    <xf numFmtId="0" fontId="45" fillId="2" borderId="10" xfId="95" applyFont="1" applyFill="1" applyBorder="1" applyAlignment="1">
      <alignment horizontal="center" vertical="center"/>
    </xf>
    <xf numFmtId="3" fontId="8" fillId="0" borderId="7" xfId="95" applyNumberFormat="1" applyFont="1" applyBorder="1" applyAlignment="1">
      <alignment horizontal="center" vertical="center"/>
    </xf>
    <xf numFmtId="3" fontId="8" fillId="0" borderId="13" xfId="95" applyNumberFormat="1" applyFont="1" applyBorder="1" applyAlignment="1">
      <alignment horizontal="center"/>
    </xf>
    <xf numFmtId="3" fontId="8" fillId="0" borderId="0" xfId="95" applyNumberFormat="1" applyFont="1" applyAlignment="1">
      <alignment horizontal="center"/>
    </xf>
    <xf numFmtId="0" fontId="8" fillId="0" borderId="0" xfId="95" applyFont="1" applyAlignment="1">
      <alignment horizontal="center" vertical="center"/>
    </xf>
    <xf numFmtId="3" fontId="8" fillId="0" borderId="13" xfId="95" applyNumberFormat="1" applyFont="1" applyBorder="1" applyAlignment="1">
      <alignment horizontal="center" vertical="center"/>
    </xf>
    <xf numFmtId="3" fontId="8" fillId="0" borderId="0" xfId="95" applyNumberFormat="1" applyFont="1" applyAlignment="1">
      <alignment horizontal="center" vertical="center"/>
    </xf>
    <xf numFmtId="0" fontId="8" fillId="0" borderId="43" xfId="95" applyFont="1" applyBorder="1" applyAlignment="1">
      <alignment horizontal="center" vertical="center"/>
    </xf>
    <xf numFmtId="0" fontId="8" fillId="0" borderId="45" xfId="95" applyFont="1" applyBorder="1" applyAlignment="1">
      <alignment horizontal="center" vertical="center"/>
    </xf>
    <xf numFmtId="0" fontId="8" fillId="0" borderId="44" xfId="95" applyFont="1" applyBorder="1" applyAlignment="1">
      <alignment horizontal="center" vertical="center"/>
    </xf>
    <xf numFmtId="0" fontId="8" fillId="0" borderId="46" xfId="95" applyFont="1" applyBorder="1" applyAlignment="1">
      <alignment horizontal="center" vertical="center"/>
    </xf>
    <xf numFmtId="0" fontId="8" fillId="0" borderId="11" xfId="0" applyFont="1" applyBorder="1" applyAlignment="1">
      <alignment horizontal="center"/>
    </xf>
    <xf numFmtId="0" fontId="18" fillId="2" borderId="0" xfId="67" applyFont="1" applyFill="1" applyAlignment="1"/>
    <xf numFmtId="3" fontId="1" fillId="0" borderId="0" xfId="67" applyNumberFormat="1" applyFont="1" applyAlignment="1">
      <alignment vertical="center"/>
    </xf>
    <xf numFmtId="3" fontId="1" fillId="0" borderId="4" xfId="67" applyNumberFormat="1" applyFont="1" applyBorder="1" applyAlignment="1">
      <alignment vertical="center"/>
    </xf>
    <xf numFmtId="1" fontId="18" fillId="2" borderId="0" xfId="67" applyNumberFormat="1" applyFont="1" applyFill="1" applyAlignment="1"/>
    <xf numFmtId="3" fontId="18" fillId="2" borderId="0" xfId="67" applyNumberFormat="1" applyFont="1" applyFill="1" applyAlignment="1"/>
    <xf numFmtId="1" fontId="9" fillId="2" borderId="0" xfId="67" applyNumberFormat="1" applyFont="1" applyFill="1" applyAlignment="1"/>
    <xf numFmtId="1" fontId="9" fillId="2" borderId="0" xfId="67" applyNumberFormat="1" applyFont="1" applyFill="1" applyAlignment="1">
      <alignment vertical="center"/>
    </xf>
    <xf numFmtId="3" fontId="9" fillId="0" borderId="16" xfId="12" applyNumberFormat="1" applyFont="1" applyBorder="1" applyAlignment="1"/>
    <xf numFmtId="3" fontId="6" fillId="0" borderId="3" xfId="12" applyNumberFormat="1" applyFont="1" applyBorder="1" applyAlignment="1"/>
    <xf numFmtId="0" fontId="45" fillId="3" borderId="3" xfId="12" applyFont="1" applyFill="1" applyBorder="1" applyAlignment="1">
      <alignment horizontal="right"/>
    </xf>
    <xf numFmtId="0" fontId="152" fillId="0" borderId="0" xfId="67" applyFont="1"/>
    <xf numFmtId="3" fontId="14" fillId="0" borderId="0" xfId="36" applyNumberFormat="1" applyFont="1" applyAlignment="1">
      <alignment horizontal="left"/>
    </xf>
    <xf numFmtId="9" fontId="9" fillId="11" borderId="61" xfId="93" applyFont="1" applyFill="1" applyBorder="1" applyAlignment="1" applyProtection="1">
      <alignment horizontal="right" vertical="center"/>
      <protection hidden="1"/>
    </xf>
    <xf numFmtId="9" fontId="9" fillId="11" borderId="62" xfId="93" applyFont="1" applyFill="1" applyBorder="1" applyAlignment="1" applyProtection="1">
      <alignment horizontal="right" vertical="center"/>
      <protection hidden="1"/>
    </xf>
    <xf numFmtId="166" fontId="9" fillId="11" borderId="31" xfId="90" applyNumberFormat="1" applyFont="1" applyFill="1" applyBorder="1" applyAlignment="1" applyProtection="1">
      <alignment horizontal="right" vertical="center"/>
      <protection hidden="1"/>
    </xf>
    <xf numFmtId="166" fontId="9" fillId="11" borderId="0" xfId="90" applyNumberFormat="1" applyFont="1" applyFill="1" applyAlignment="1" applyProtection="1">
      <alignment horizontal="right" vertical="center"/>
      <protection hidden="1"/>
    </xf>
    <xf numFmtId="9" fontId="9" fillId="0" borderId="63" xfId="93" applyFont="1" applyFill="1" applyBorder="1" applyAlignment="1" applyProtection="1">
      <alignment horizontal="right" vertical="center"/>
      <protection hidden="1"/>
    </xf>
    <xf numFmtId="9" fontId="9" fillId="0" borderId="64" xfId="93" applyFont="1" applyFill="1" applyBorder="1" applyAlignment="1" applyProtection="1">
      <alignment horizontal="right" vertical="center"/>
      <protection hidden="1"/>
    </xf>
    <xf numFmtId="9" fontId="9" fillId="11" borderId="32" xfId="93" applyFont="1" applyFill="1" applyBorder="1" applyAlignment="1" applyProtection="1">
      <alignment horizontal="right" vertical="center"/>
      <protection hidden="1"/>
    </xf>
    <xf numFmtId="9" fontId="9" fillId="11" borderId="33" xfId="93" applyFont="1" applyFill="1" applyBorder="1" applyAlignment="1" applyProtection="1">
      <alignment horizontal="right" vertical="center"/>
      <protection hidden="1"/>
    </xf>
    <xf numFmtId="166" fontId="9" fillId="11" borderId="32" xfId="90" applyNumberFormat="1" applyFont="1" applyFill="1" applyBorder="1" applyAlignment="1" applyProtection="1">
      <alignment horizontal="right" vertical="center"/>
      <protection hidden="1"/>
    </xf>
    <xf numFmtId="166" fontId="9" fillId="11" borderId="29" xfId="90" applyNumberFormat="1" applyFont="1" applyFill="1" applyBorder="1" applyAlignment="1" applyProtection="1">
      <alignment horizontal="right" vertical="center"/>
      <protection hidden="1"/>
    </xf>
    <xf numFmtId="9" fontId="6" fillId="0" borderId="61" xfId="91" applyFont="1" applyFill="1" applyBorder="1" applyAlignment="1" applyProtection="1">
      <alignment horizontal="right" vertical="center"/>
      <protection hidden="1"/>
    </xf>
    <xf numFmtId="9" fontId="6" fillId="0" borderId="62" xfId="91" applyFont="1" applyFill="1" applyBorder="1" applyAlignment="1" applyProtection="1">
      <alignment horizontal="right" vertical="center"/>
      <protection hidden="1"/>
    </xf>
    <xf numFmtId="167" fontId="6" fillId="0" borderId="65" xfId="90" applyNumberFormat="1" applyFont="1" applyBorder="1" applyAlignment="1" applyProtection="1">
      <alignment horizontal="right" vertical="center"/>
      <protection hidden="1"/>
    </xf>
    <xf numFmtId="167" fontId="6" fillId="0" borderId="65" xfId="90" applyNumberFormat="1" applyFont="1" applyBorder="1" applyAlignment="1" applyProtection="1">
      <alignment horizontal="right" vertical="center"/>
      <protection locked="0"/>
    </xf>
    <xf numFmtId="167" fontId="6" fillId="0" borderId="65" xfId="92" applyNumberFormat="1" applyFont="1" applyBorder="1" applyAlignment="1">
      <alignment vertical="center"/>
    </xf>
    <xf numFmtId="0" fontId="6" fillId="0" borderId="65" xfId="92" applyFont="1" applyBorder="1" applyAlignment="1">
      <alignment vertical="center"/>
    </xf>
    <xf numFmtId="0" fontId="9" fillId="0" borderId="61" xfId="90" applyFont="1" applyBorder="1" applyAlignment="1" applyProtection="1">
      <alignment horizontal="right" vertical="center" wrapText="1"/>
      <protection hidden="1"/>
    </xf>
    <xf numFmtId="0" fontId="9" fillId="0" borderId="62" xfId="90" applyFont="1" applyBorder="1" applyAlignment="1" applyProtection="1">
      <alignment horizontal="right" vertical="center" wrapText="1"/>
      <protection hidden="1"/>
    </xf>
    <xf numFmtId="2" fontId="9" fillId="0" borderId="65" xfId="90" applyNumberFormat="1" applyFont="1" applyBorder="1" applyAlignment="1" applyProtection="1">
      <alignment horizontal="right" vertical="center" wrapText="1"/>
      <protection hidden="1"/>
    </xf>
    <xf numFmtId="0" fontId="9" fillId="0" borderId="65" xfId="90" applyFont="1" applyBorder="1" applyAlignment="1" applyProtection="1">
      <alignment horizontal="left" vertical="center" wrapText="1"/>
      <protection hidden="1"/>
    </xf>
    <xf numFmtId="9" fontId="6" fillId="0" borderId="61" xfId="91" quotePrefix="1" applyFont="1" applyFill="1" applyBorder="1" applyAlignment="1" applyProtection="1">
      <alignment horizontal="right" vertical="center"/>
      <protection hidden="1"/>
    </xf>
    <xf numFmtId="9" fontId="6" fillId="0" borderId="62" xfId="91" quotePrefix="1" applyFont="1" applyFill="1" applyBorder="1" applyAlignment="1" applyProtection="1">
      <alignment horizontal="right" vertical="center"/>
      <protection hidden="1"/>
    </xf>
    <xf numFmtId="9" fontId="6" fillId="0" borderId="63" xfId="91" applyFont="1" applyFill="1" applyBorder="1" applyAlignment="1" applyProtection="1">
      <alignment horizontal="right" vertical="center"/>
      <protection hidden="1"/>
    </xf>
    <xf numFmtId="9" fontId="6" fillId="0" borderId="64" xfId="91" applyFont="1" applyFill="1" applyBorder="1" applyAlignment="1" applyProtection="1">
      <alignment horizontal="right" vertical="center"/>
      <protection hidden="1"/>
    </xf>
    <xf numFmtId="1" fontId="6" fillId="0" borderId="63" xfId="91" applyNumberFormat="1" applyFont="1" applyFill="1" applyBorder="1" applyAlignment="1" applyProtection="1">
      <alignment horizontal="right" vertical="center"/>
      <protection hidden="1"/>
    </xf>
    <xf numFmtId="1" fontId="6" fillId="0" borderId="64" xfId="91" applyNumberFormat="1" applyFont="1" applyFill="1" applyBorder="1" applyAlignment="1" applyProtection="1">
      <alignment horizontal="right" vertical="center"/>
      <protection hidden="1"/>
    </xf>
    <xf numFmtId="9" fontId="9" fillId="7" borderId="63" xfId="93" applyFont="1" applyFill="1" applyBorder="1" applyAlignment="1" applyProtection="1">
      <alignment horizontal="right" vertical="center"/>
      <protection hidden="1"/>
    </xf>
    <xf numFmtId="9" fontId="9" fillId="7" borderId="64" xfId="93" applyFont="1" applyFill="1" applyBorder="1" applyAlignment="1" applyProtection="1">
      <alignment horizontal="right" vertical="center"/>
      <protection hidden="1"/>
    </xf>
    <xf numFmtId="9" fontId="9" fillId="0" borderId="64" xfId="91" applyFont="1" applyFill="1" applyBorder="1" applyAlignment="1" applyProtection="1">
      <alignment horizontal="right" vertical="center"/>
      <protection hidden="1"/>
    </xf>
    <xf numFmtId="9" fontId="6" fillId="0" borderId="63" xfId="91" quotePrefix="1" applyFont="1" applyFill="1" applyBorder="1" applyAlignment="1" applyProtection="1">
      <alignment horizontal="right" vertical="center"/>
      <protection hidden="1"/>
    </xf>
    <xf numFmtId="0" fontId="9" fillId="0" borderId="63" xfId="90" applyFont="1" applyBorder="1" applyAlignment="1" applyProtection="1">
      <alignment vertical="center"/>
      <protection hidden="1"/>
    </xf>
    <xf numFmtId="0" fontId="9" fillId="0" borderId="64" xfId="90" applyFont="1" applyBorder="1" applyAlignment="1" applyProtection="1">
      <alignment vertical="center"/>
      <protection hidden="1"/>
    </xf>
    <xf numFmtId="0" fontId="3" fillId="0" borderId="68" xfId="72" applyFont="1" applyBorder="1" applyAlignment="1">
      <alignment vertical="center"/>
    </xf>
    <xf numFmtId="9" fontId="9" fillId="0" borderId="69" xfId="91" applyFont="1" applyFill="1" applyBorder="1" applyAlignment="1" applyProtection="1">
      <alignment horizontal="right" vertical="center"/>
      <protection hidden="1"/>
    </xf>
    <xf numFmtId="166" fontId="9" fillId="0" borderId="70" xfId="90" applyNumberFormat="1" applyFont="1" applyBorder="1" applyAlignment="1" applyProtection="1">
      <alignment horizontal="right" vertical="center"/>
      <protection hidden="1"/>
    </xf>
    <xf numFmtId="9" fontId="9" fillId="0" borderId="70" xfId="91" applyFont="1" applyFill="1" applyBorder="1" applyAlignment="1" applyProtection="1">
      <alignment horizontal="right" vertical="center"/>
      <protection hidden="1"/>
    </xf>
    <xf numFmtId="9" fontId="9" fillId="0" borderId="71" xfId="91" applyFont="1" applyFill="1" applyBorder="1" applyAlignment="1" applyProtection="1">
      <alignment horizontal="right" vertical="center"/>
      <protection hidden="1"/>
    </xf>
    <xf numFmtId="9" fontId="6" fillId="0" borderId="70" xfId="91" applyFont="1" applyFill="1" applyBorder="1" applyAlignment="1" applyProtection="1">
      <alignment horizontal="right" vertical="center"/>
      <protection hidden="1"/>
    </xf>
    <xf numFmtId="9" fontId="6" fillId="0" borderId="71" xfId="91" applyFont="1" applyFill="1" applyBorder="1" applyAlignment="1" applyProtection="1">
      <alignment horizontal="right" vertical="center"/>
      <protection hidden="1"/>
    </xf>
    <xf numFmtId="0" fontId="9" fillId="0" borderId="72" xfId="90" applyFont="1" applyBorder="1" applyAlignment="1" applyProtection="1">
      <alignment horizontal="right" vertical="center" wrapText="1"/>
      <protection hidden="1"/>
    </xf>
    <xf numFmtId="0" fontId="9" fillId="0" borderId="73" xfId="90" applyFont="1" applyBorder="1" applyAlignment="1" applyProtection="1">
      <alignment horizontal="right" vertical="center" wrapText="1"/>
      <protection hidden="1"/>
    </xf>
    <xf numFmtId="2" fontId="9" fillId="0" borderId="73" xfId="90" applyNumberFormat="1" applyFont="1" applyBorder="1" applyAlignment="1" applyProtection="1">
      <alignment horizontal="right" vertical="center" wrapText="1"/>
      <protection hidden="1"/>
    </xf>
    <xf numFmtId="0" fontId="9" fillId="0" borderId="73" xfId="90" applyFont="1" applyBorder="1" applyAlignment="1" applyProtection="1">
      <alignment horizontal="left" vertical="center" wrapText="1"/>
      <protection hidden="1"/>
    </xf>
    <xf numFmtId="9" fontId="9" fillId="0" borderId="68" xfId="91" quotePrefix="1" applyFont="1" applyFill="1" applyBorder="1" applyAlignment="1" applyProtection="1">
      <alignment horizontal="right" vertical="center"/>
      <protection hidden="1"/>
    </xf>
    <xf numFmtId="9" fontId="9" fillId="0" borderId="68" xfId="91" applyFont="1" applyFill="1" applyBorder="1" applyAlignment="1" applyProtection="1">
      <alignment horizontal="right" vertical="center"/>
      <protection hidden="1"/>
    </xf>
    <xf numFmtId="9" fontId="9" fillId="0" borderId="74" xfId="91" applyFont="1" applyFill="1" applyBorder="1" applyAlignment="1" applyProtection="1">
      <alignment horizontal="right" vertical="center"/>
      <protection hidden="1"/>
    </xf>
    <xf numFmtId="9" fontId="9" fillId="0" borderId="74" xfId="91" quotePrefix="1" applyFont="1" applyFill="1" applyBorder="1" applyAlignment="1" applyProtection="1">
      <alignment horizontal="right" vertical="center"/>
      <protection hidden="1"/>
    </xf>
    <xf numFmtId="9" fontId="9" fillId="0" borderId="75" xfId="91" applyFont="1" applyFill="1" applyBorder="1" applyAlignment="1" applyProtection="1">
      <alignment horizontal="right" vertical="center"/>
      <protection hidden="1"/>
    </xf>
    <xf numFmtId="9" fontId="9" fillId="0" borderId="76" xfId="91" quotePrefix="1" applyFont="1" applyFill="1" applyBorder="1" applyAlignment="1" applyProtection="1">
      <alignment horizontal="right" vertical="center"/>
      <protection hidden="1"/>
    </xf>
    <xf numFmtId="9" fontId="9" fillId="0" borderId="77" xfId="91" applyFont="1" applyFill="1" applyBorder="1" applyAlignment="1" applyProtection="1">
      <alignment horizontal="right" vertical="center"/>
      <protection hidden="1"/>
    </xf>
    <xf numFmtId="9" fontId="9" fillId="0" borderId="76" xfId="91" applyFont="1" applyFill="1" applyBorder="1" applyAlignment="1" applyProtection="1">
      <alignment horizontal="right" vertical="center"/>
      <protection hidden="1"/>
    </xf>
    <xf numFmtId="0" fontId="9" fillId="0" borderId="78" xfId="90" applyFont="1" applyBorder="1" applyAlignment="1" applyProtection="1">
      <alignment horizontal="right" vertical="center" wrapText="1"/>
      <protection hidden="1"/>
    </xf>
    <xf numFmtId="0" fontId="9" fillId="0" borderId="79" xfId="90" applyFont="1" applyBorder="1" applyAlignment="1" applyProtection="1">
      <alignment horizontal="right" vertical="center" wrapText="1"/>
      <protection hidden="1"/>
    </xf>
    <xf numFmtId="0" fontId="9" fillId="0" borderId="70" xfId="90" applyFont="1" applyBorder="1" applyAlignment="1" applyProtection="1">
      <alignment vertical="center"/>
      <protection hidden="1"/>
    </xf>
    <xf numFmtId="0" fontId="9" fillId="0" borderId="71" xfId="90" applyFont="1" applyBorder="1" applyAlignment="1" applyProtection="1">
      <alignment vertical="center"/>
      <protection hidden="1"/>
    </xf>
    <xf numFmtId="0" fontId="6" fillId="0" borderId="78" xfId="90" applyFont="1" applyBorder="1" applyAlignment="1" applyProtection="1">
      <alignment horizontal="right" vertical="center" wrapText="1"/>
      <protection hidden="1"/>
    </xf>
    <xf numFmtId="0" fontId="6" fillId="0" borderId="79" xfId="90" applyFont="1" applyBorder="1" applyAlignment="1" applyProtection="1">
      <alignment horizontal="right" vertical="center" wrapText="1"/>
      <protection hidden="1"/>
    </xf>
    <xf numFmtId="9" fontId="6" fillId="0" borderId="70" xfId="91" quotePrefix="1" applyFont="1" applyFill="1" applyBorder="1" applyAlignment="1" applyProtection="1">
      <alignment horizontal="right" vertical="center"/>
      <protection hidden="1"/>
    </xf>
    <xf numFmtId="9" fontId="6" fillId="0" borderId="82" xfId="93" applyFont="1" applyFill="1" applyBorder="1" applyAlignment="1" applyProtection="1">
      <alignment horizontal="right" vertical="center"/>
      <protection hidden="1"/>
    </xf>
    <xf numFmtId="9" fontId="6" fillId="0" borderId="83" xfId="93" applyFont="1" applyFill="1" applyBorder="1" applyAlignment="1" applyProtection="1">
      <alignment horizontal="right" vertical="center"/>
      <protection hidden="1"/>
    </xf>
    <xf numFmtId="9" fontId="6" fillId="0" borderId="84" xfId="93" applyFont="1" applyFill="1" applyBorder="1" applyAlignment="1" applyProtection="1">
      <alignment horizontal="right" vertical="center"/>
      <protection hidden="1"/>
    </xf>
    <xf numFmtId="9" fontId="6" fillId="0" borderId="85" xfId="93" applyFont="1" applyFill="1" applyBorder="1" applyAlignment="1" applyProtection="1">
      <alignment horizontal="right" vertical="center"/>
      <protection hidden="1"/>
    </xf>
    <xf numFmtId="0" fontId="9" fillId="0" borderId="82" xfId="90" applyFont="1" applyBorder="1" applyAlignment="1" applyProtection="1">
      <alignment horizontal="right" vertical="center" wrapText="1"/>
      <protection hidden="1"/>
    </xf>
    <xf numFmtId="0" fontId="9" fillId="0" borderId="83" xfId="90" applyFont="1" applyBorder="1" applyAlignment="1" applyProtection="1">
      <alignment horizontal="right" vertical="center" wrapText="1"/>
      <protection hidden="1"/>
    </xf>
    <xf numFmtId="2" fontId="9" fillId="0" borderId="86" xfId="90" applyNumberFormat="1" applyFont="1" applyBorder="1" applyAlignment="1" applyProtection="1">
      <alignment horizontal="right" vertical="center" wrapText="1"/>
      <protection hidden="1"/>
    </xf>
    <xf numFmtId="0" fontId="9" fillId="0" borderId="86" xfId="90" applyFont="1" applyBorder="1" applyAlignment="1" applyProtection="1">
      <alignment horizontal="left" vertical="center" wrapText="1"/>
      <protection hidden="1"/>
    </xf>
    <xf numFmtId="9" fontId="6" fillId="0" borderId="82" xfId="91" applyFont="1" applyFill="1" applyBorder="1" applyAlignment="1" applyProtection="1">
      <alignment horizontal="right" vertical="center"/>
      <protection hidden="1"/>
    </xf>
    <xf numFmtId="9" fontId="6" fillId="0" borderId="83" xfId="91" applyFont="1" applyFill="1" applyBorder="1" applyAlignment="1" applyProtection="1">
      <alignment horizontal="right" vertical="center"/>
      <protection hidden="1"/>
    </xf>
    <xf numFmtId="9" fontId="6" fillId="0" borderId="84" xfId="91" applyFont="1" applyFill="1" applyBorder="1" applyAlignment="1" applyProtection="1">
      <alignment horizontal="right" vertical="center"/>
      <protection hidden="1"/>
    </xf>
    <xf numFmtId="9" fontId="6" fillId="0" borderId="85" xfId="91" applyFont="1" applyFill="1" applyBorder="1" applyAlignment="1" applyProtection="1">
      <alignment horizontal="right" vertical="center"/>
      <protection hidden="1"/>
    </xf>
    <xf numFmtId="9" fontId="9" fillId="0" borderId="84" xfId="93" applyFont="1" applyFill="1" applyBorder="1" applyAlignment="1" applyProtection="1">
      <alignment horizontal="right" vertical="center"/>
      <protection hidden="1"/>
    </xf>
    <xf numFmtId="9" fontId="9" fillId="0" borderId="85" xfId="93" applyFont="1" applyFill="1" applyBorder="1" applyAlignment="1" applyProtection="1">
      <alignment horizontal="right" vertical="center"/>
      <protection hidden="1"/>
    </xf>
    <xf numFmtId="9" fontId="9" fillId="7" borderId="84" xfId="93" applyFont="1" applyFill="1" applyBorder="1" applyAlignment="1" applyProtection="1">
      <alignment horizontal="right" vertical="center"/>
      <protection hidden="1"/>
    </xf>
    <xf numFmtId="9" fontId="9" fillId="7" borderId="85" xfId="93" applyFont="1" applyFill="1" applyBorder="1" applyAlignment="1" applyProtection="1">
      <alignment horizontal="right" vertical="center"/>
      <protection hidden="1"/>
    </xf>
    <xf numFmtId="0" fontId="9" fillId="0" borderId="84" xfId="90" applyFont="1" applyBorder="1" applyAlignment="1" applyProtection="1">
      <alignment vertical="center"/>
      <protection hidden="1"/>
    </xf>
    <xf numFmtId="0" fontId="9" fillId="0" borderId="85" xfId="90" applyFont="1" applyBorder="1" applyAlignment="1" applyProtection="1">
      <alignment vertical="center"/>
      <protection hidden="1"/>
    </xf>
    <xf numFmtId="0" fontId="6" fillId="0" borderId="82" xfId="90" applyFont="1" applyBorder="1" applyAlignment="1" applyProtection="1">
      <alignment horizontal="right" vertical="center" wrapText="1"/>
      <protection hidden="1"/>
    </xf>
    <xf numFmtId="0" fontId="6" fillId="0" borderId="83" xfId="90" applyFont="1" applyBorder="1" applyAlignment="1" applyProtection="1">
      <alignment horizontal="right" vertical="center" wrapText="1"/>
      <protection hidden="1"/>
    </xf>
    <xf numFmtId="9" fontId="6" fillId="0" borderId="84" xfId="91" quotePrefix="1" applyFont="1" applyFill="1" applyBorder="1" applyAlignment="1" applyProtection="1">
      <alignment horizontal="right" vertical="center"/>
      <protection hidden="1"/>
    </xf>
    <xf numFmtId="3" fontId="9" fillId="12" borderId="29" xfId="90" applyNumberFormat="1" applyFont="1" applyFill="1" applyBorder="1" applyAlignment="1" applyProtection="1">
      <alignment horizontal="right" vertical="center"/>
      <protection hidden="1"/>
    </xf>
    <xf numFmtId="3" fontId="6" fillId="0" borderId="51" xfId="90" applyNumberFormat="1" applyFont="1" applyBorder="1" applyAlignment="1" applyProtection="1">
      <alignment horizontal="right" vertical="center"/>
      <protection hidden="1"/>
    </xf>
    <xf numFmtId="3" fontId="6" fillId="0" borderId="51" xfId="90" applyNumberFormat="1" applyFont="1" applyBorder="1" applyAlignment="1" applyProtection="1">
      <alignment horizontal="right" vertical="center"/>
      <protection locked="0"/>
    </xf>
    <xf numFmtId="3" fontId="6" fillId="0" borderId="51" xfId="92" applyNumberFormat="1" applyFont="1" applyBorder="1" applyAlignment="1">
      <alignment horizontal="right" vertical="center"/>
    </xf>
    <xf numFmtId="0" fontId="6" fillId="0" borderId="51" xfId="92" applyFont="1" applyBorder="1" applyAlignment="1">
      <alignment vertical="center"/>
    </xf>
    <xf numFmtId="3" fontId="6" fillId="0" borderId="0" xfId="92" applyNumberFormat="1" applyFont="1" applyAlignment="1">
      <alignment vertical="center"/>
    </xf>
    <xf numFmtId="1" fontId="6" fillId="0" borderId="29" xfId="92" applyNumberFormat="1" applyFont="1" applyBorder="1" applyAlignment="1">
      <alignment vertical="center"/>
    </xf>
    <xf numFmtId="166" fontId="9" fillId="12" borderId="29" xfId="90" applyNumberFormat="1" applyFont="1" applyFill="1" applyBorder="1" applyAlignment="1" applyProtection="1">
      <alignment horizontal="right" vertical="center"/>
      <protection hidden="1"/>
    </xf>
    <xf numFmtId="167" fontId="9" fillId="12" borderId="29" xfId="90" applyNumberFormat="1" applyFont="1" applyFill="1" applyBorder="1" applyAlignment="1" applyProtection="1">
      <alignment horizontal="right" vertical="center"/>
      <protection hidden="1"/>
    </xf>
    <xf numFmtId="167" fontId="6" fillId="0" borderId="51" xfId="90" applyNumberFormat="1" applyFont="1" applyBorder="1" applyAlignment="1" applyProtection="1">
      <alignment horizontal="right" vertical="center"/>
      <protection hidden="1"/>
    </xf>
    <xf numFmtId="167" fontId="6" fillId="0" borderId="51" xfId="90" applyNumberFormat="1" applyFont="1" applyBorder="1" applyAlignment="1" applyProtection="1">
      <alignment horizontal="right" vertical="center"/>
      <protection locked="0"/>
    </xf>
    <xf numFmtId="167" fontId="6" fillId="0" borderId="51" xfId="92" applyNumberFormat="1" applyFont="1" applyBorder="1" applyAlignment="1">
      <alignment vertical="center"/>
    </xf>
    <xf numFmtId="1" fontId="6" fillId="0" borderId="51" xfId="92" applyNumberFormat="1" applyFont="1" applyBorder="1" applyAlignment="1">
      <alignment vertical="center"/>
    </xf>
    <xf numFmtId="9" fontId="6" fillId="0" borderId="89" xfId="91" applyFont="1" applyFill="1" applyBorder="1" applyAlignment="1" applyProtection="1">
      <alignment horizontal="right" vertical="center"/>
      <protection hidden="1"/>
    </xf>
    <xf numFmtId="9" fontId="6" fillId="0" borderId="90" xfId="91" applyFont="1" applyFill="1" applyBorder="1" applyAlignment="1" applyProtection="1">
      <alignment horizontal="right" vertical="center"/>
      <protection hidden="1"/>
    </xf>
    <xf numFmtId="9" fontId="6" fillId="0" borderId="91" xfId="91" applyFont="1" applyFill="1" applyBorder="1" applyAlignment="1" applyProtection="1">
      <alignment horizontal="right" vertical="center"/>
      <protection hidden="1"/>
    </xf>
    <xf numFmtId="9" fontId="6" fillId="0" borderId="92" xfId="91" applyFont="1" applyFill="1" applyBorder="1" applyAlignment="1" applyProtection="1">
      <alignment horizontal="right" vertical="center"/>
      <protection hidden="1"/>
    </xf>
    <xf numFmtId="0" fontId="9" fillId="0" borderId="89" xfId="90" applyFont="1" applyBorder="1" applyAlignment="1" applyProtection="1">
      <alignment horizontal="right" vertical="center" wrapText="1"/>
      <protection hidden="1"/>
    </xf>
    <xf numFmtId="0" fontId="9" fillId="0" borderId="90" xfId="90" applyFont="1" applyBorder="1" applyAlignment="1" applyProtection="1">
      <alignment horizontal="right" vertical="center" wrapText="1"/>
      <protection hidden="1"/>
    </xf>
    <xf numFmtId="2" fontId="9" fillId="0" borderId="93" xfId="90" applyNumberFormat="1" applyFont="1" applyBorder="1" applyAlignment="1" applyProtection="1">
      <alignment horizontal="right" vertical="center" wrapText="1"/>
      <protection hidden="1"/>
    </xf>
    <xf numFmtId="0" fontId="9" fillId="0" borderId="93" xfId="90" applyFont="1" applyBorder="1" applyAlignment="1" applyProtection="1">
      <alignment horizontal="left" vertical="center" wrapText="1"/>
      <protection hidden="1"/>
    </xf>
    <xf numFmtId="0" fontId="90" fillId="0" borderId="92" xfId="90" applyFont="1" applyBorder="1" applyAlignment="1" applyProtection="1">
      <alignment horizontal="left" vertical="center"/>
      <protection hidden="1"/>
    </xf>
    <xf numFmtId="0" fontId="6" fillId="0" borderId="0" xfId="90" applyFont="1" applyAlignment="1" applyProtection="1">
      <alignment horizontal="right" vertical="center"/>
      <protection hidden="1"/>
    </xf>
    <xf numFmtId="1" fontId="6" fillId="0" borderId="0" xfId="90" applyNumberFormat="1" applyFont="1" applyAlignment="1" applyProtection="1">
      <alignment horizontal="right" vertical="center"/>
      <protection hidden="1"/>
    </xf>
    <xf numFmtId="9" fontId="6" fillId="0" borderId="90" xfId="93" applyFont="1" applyFill="1" applyBorder="1" applyAlignment="1" applyProtection="1">
      <alignment horizontal="right" vertical="center"/>
      <protection hidden="1"/>
    </xf>
    <xf numFmtId="0" fontId="102" fillId="0" borderId="0" xfId="90" applyFont="1" applyAlignment="1" applyProtection="1">
      <alignment vertical="center"/>
      <protection hidden="1"/>
    </xf>
    <xf numFmtId="9" fontId="9" fillId="0" borderId="91" xfId="93" applyFont="1" applyFill="1" applyBorder="1" applyAlignment="1" applyProtection="1">
      <alignment horizontal="right" vertical="center"/>
      <protection hidden="1"/>
    </xf>
    <xf numFmtId="9" fontId="9" fillId="0" borderId="92" xfId="93" applyFont="1" applyFill="1" applyBorder="1" applyAlignment="1" applyProtection="1">
      <alignment horizontal="right" vertical="center"/>
      <protection hidden="1"/>
    </xf>
    <xf numFmtId="9" fontId="9" fillId="7" borderId="91" xfId="93" applyFont="1" applyFill="1" applyBorder="1" applyAlignment="1" applyProtection="1">
      <alignment horizontal="right" vertical="center"/>
      <protection hidden="1"/>
    </xf>
    <xf numFmtId="9" fontId="9" fillId="7" borderId="92" xfId="93" applyFont="1" applyFill="1" applyBorder="1" applyAlignment="1" applyProtection="1">
      <alignment horizontal="right" vertical="center"/>
      <protection hidden="1"/>
    </xf>
    <xf numFmtId="0" fontId="9" fillId="0" borderId="91" xfId="90" applyFont="1" applyBorder="1" applyAlignment="1" applyProtection="1">
      <alignment vertical="center"/>
      <protection hidden="1"/>
    </xf>
    <xf numFmtId="0" fontId="9" fillId="0" borderId="92" xfId="90" applyFont="1" applyBorder="1" applyAlignment="1" applyProtection="1">
      <alignment vertical="center"/>
      <protection hidden="1"/>
    </xf>
    <xf numFmtId="1" fontId="18" fillId="13" borderId="0" xfId="72" applyNumberFormat="1" applyFont="1" applyFill="1" applyAlignment="1">
      <alignment horizontal="right" vertical="center"/>
    </xf>
    <xf numFmtId="0" fontId="18" fillId="13" borderId="0" xfId="72" applyFont="1" applyFill="1" applyAlignment="1">
      <alignment horizontal="left" vertical="center"/>
    </xf>
    <xf numFmtId="0" fontId="18" fillId="0" borderId="0" xfId="72" applyFont="1" applyAlignment="1">
      <alignment horizontal="right" vertical="center" wrapText="1"/>
    </xf>
    <xf numFmtId="9" fontId="6" fillId="0" borderId="96" xfId="91" applyFont="1" applyFill="1" applyBorder="1" applyAlignment="1" applyProtection="1">
      <alignment horizontal="right" vertical="center"/>
      <protection hidden="1"/>
    </xf>
    <xf numFmtId="9" fontId="6" fillId="0" borderId="97" xfId="91" applyFont="1" applyFill="1" applyBorder="1" applyAlignment="1" applyProtection="1">
      <alignment horizontal="right" vertical="center"/>
      <protection hidden="1"/>
    </xf>
    <xf numFmtId="9" fontId="6" fillId="0" borderId="98" xfId="91" applyFont="1" applyFill="1" applyBorder="1" applyAlignment="1" applyProtection="1">
      <alignment horizontal="right" vertical="center"/>
      <protection hidden="1"/>
    </xf>
    <xf numFmtId="167" fontId="6" fillId="0" borderId="32" xfId="92" applyNumberFormat="1" applyFont="1" applyBorder="1" applyAlignment="1">
      <alignment horizontal="right" vertical="center"/>
    </xf>
    <xf numFmtId="167" fontId="6" fillId="0" borderId="29" xfId="92" applyNumberFormat="1" applyFont="1" applyBorder="1" applyAlignment="1">
      <alignment horizontal="right" vertical="center"/>
    </xf>
    <xf numFmtId="0" fontId="41" fillId="0" borderId="29" xfId="92" applyFont="1" applyBorder="1" applyAlignment="1">
      <alignment vertical="center"/>
    </xf>
    <xf numFmtId="0" fontId="9" fillId="0" borderId="96" xfId="90" applyFont="1" applyBorder="1" applyAlignment="1" applyProtection="1">
      <alignment horizontal="right" vertical="center" wrapText="1"/>
      <protection hidden="1"/>
    </xf>
    <xf numFmtId="0" fontId="9" fillId="0" borderId="97" xfId="90" applyFont="1" applyBorder="1" applyAlignment="1" applyProtection="1">
      <alignment horizontal="right" vertical="center" wrapText="1"/>
      <protection hidden="1"/>
    </xf>
    <xf numFmtId="2" fontId="9" fillId="0" borderId="99" xfId="90" applyNumberFormat="1" applyFont="1" applyBorder="1" applyAlignment="1" applyProtection="1">
      <alignment horizontal="right" vertical="center" wrapText="1"/>
      <protection hidden="1"/>
    </xf>
    <xf numFmtId="0" fontId="9" fillId="0" borderId="99" xfId="90" applyFont="1" applyBorder="1" applyAlignment="1" applyProtection="1">
      <alignment horizontal="left" vertical="center" wrapText="1"/>
      <protection hidden="1"/>
    </xf>
    <xf numFmtId="0" fontId="59" fillId="0" borderId="0" xfId="90" applyFont="1" applyAlignment="1" applyProtection="1">
      <alignment vertical="center"/>
      <protection hidden="1"/>
    </xf>
    <xf numFmtId="9" fontId="6" fillId="0" borderId="96" xfId="91" quotePrefix="1" applyFont="1" applyFill="1" applyBorder="1" applyAlignment="1" applyProtection="1">
      <alignment horizontal="right" vertical="center"/>
      <protection hidden="1"/>
    </xf>
    <xf numFmtId="9" fontId="6" fillId="0" borderId="102" xfId="91" applyFont="1" applyFill="1" applyBorder="1" applyAlignment="1" applyProtection="1">
      <alignment horizontal="right" vertical="center"/>
      <protection hidden="1"/>
    </xf>
    <xf numFmtId="1" fontId="6" fillId="0" borderId="98" xfId="91" applyNumberFormat="1" applyFont="1" applyFill="1" applyBorder="1" applyAlignment="1" applyProtection="1">
      <alignment horizontal="right" vertical="center"/>
      <protection hidden="1"/>
    </xf>
    <xf numFmtId="9" fontId="9" fillId="0" borderId="98" xfId="93" applyFont="1" applyFill="1" applyBorder="1" applyAlignment="1" applyProtection="1">
      <alignment horizontal="right" vertical="center"/>
      <protection hidden="1"/>
    </xf>
    <xf numFmtId="9" fontId="9" fillId="0" borderId="102" xfId="93" applyFont="1" applyFill="1" applyBorder="1" applyAlignment="1" applyProtection="1">
      <alignment horizontal="right" vertical="center"/>
      <protection hidden="1"/>
    </xf>
    <xf numFmtId="9" fontId="9" fillId="7" borderId="98" xfId="93" applyFont="1" applyFill="1" applyBorder="1" applyAlignment="1" applyProtection="1">
      <alignment horizontal="right" vertical="center"/>
      <protection hidden="1"/>
    </xf>
    <xf numFmtId="9" fontId="9" fillId="7" borderId="102" xfId="93" applyFont="1" applyFill="1" applyBorder="1" applyAlignment="1" applyProtection="1">
      <alignment horizontal="right" vertical="center"/>
      <protection hidden="1"/>
    </xf>
    <xf numFmtId="9" fontId="6" fillId="0" borderId="98" xfId="91" quotePrefix="1" applyFont="1" applyFill="1" applyBorder="1" applyAlignment="1" applyProtection="1">
      <alignment horizontal="right" vertical="center"/>
      <protection hidden="1"/>
    </xf>
    <xf numFmtId="0" fontId="9" fillId="0" borderId="98" xfId="90" applyFont="1" applyBorder="1" applyAlignment="1" applyProtection="1">
      <alignment vertical="center"/>
      <protection hidden="1"/>
    </xf>
    <xf numFmtId="0" fontId="9" fillId="0" borderId="102" xfId="90" applyFont="1" applyBorder="1" applyAlignment="1" applyProtection="1">
      <alignment vertical="center"/>
      <protection hidden="1"/>
    </xf>
    <xf numFmtId="9" fontId="6" fillId="0" borderId="105" xfId="91" applyFont="1" applyFill="1" applyBorder="1" applyAlignment="1" applyProtection="1">
      <alignment horizontal="right" vertical="center"/>
      <protection hidden="1"/>
    </xf>
    <xf numFmtId="9" fontId="6" fillId="0" borderId="106" xfId="91" applyFont="1" applyFill="1" applyBorder="1" applyAlignment="1" applyProtection="1">
      <alignment horizontal="right" vertical="center"/>
      <protection hidden="1"/>
    </xf>
    <xf numFmtId="0" fontId="41" fillId="0" borderId="0" xfId="72" applyFont="1" applyAlignment="1">
      <alignment horizontal="left" vertical="center"/>
    </xf>
    <xf numFmtId="0" fontId="41" fillId="0" borderId="0" xfId="72" applyFont="1" applyAlignment="1">
      <alignment horizontal="left" vertical="center" wrapText="1"/>
    </xf>
    <xf numFmtId="9" fontId="9" fillId="0" borderId="105" xfId="93" applyFont="1" applyFill="1" applyBorder="1" applyAlignment="1" applyProtection="1">
      <alignment horizontal="right" vertical="center"/>
      <protection hidden="1"/>
    </xf>
    <xf numFmtId="9" fontId="9" fillId="0" borderId="106" xfId="93" applyFont="1" applyFill="1" applyBorder="1" applyAlignment="1" applyProtection="1">
      <alignment horizontal="right" vertical="center"/>
      <protection hidden="1"/>
    </xf>
    <xf numFmtId="9" fontId="9" fillId="7" borderId="105" xfId="93" applyFont="1" applyFill="1" applyBorder="1" applyAlignment="1" applyProtection="1">
      <alignment horizontal="right" vertical="center"/>
      <protection hidden="1"/>
    </xf>
    <xf numFmtId="9" fontId="9" fillId="7" borderId="106" xfId="93" applyFont="1" applyFill="1" applyBorder="1" applyAlignment="1" applyProtection="1">
      <alignment horizontal="right" vertical="center"/>
      <protection hidden="1"/>
    </xf>
    <xf numFmtId="0" fontId="9" fillId="0" borderId="103" xfId="90" applyFont="1" applyBorder="1" applyAlignment="1" applyProtection="1">
      <alignment horizontal="right" vertical="center" wrapText="1"/>
      <protection hidden="1"/>
    </xf>
    <xf numFmtId="0" fontId="9" fillId="0" borderId="104" xfId="90" applyFont="1" applyBorder="1" applyAlignment="1" applyProtection="1">
      <alignment horizontal="right" vertical="center" wrapText="1"/>
      <protection hidden="1"/>
    </xf>
    <xf numFmtId="2" fontId="9" fillId="0" borderId="107" xfId="90" applyNumberFormat="1" applyFont="1" applyBorder="1" applyAlignment="1" applyProtection="1">
      <alignment horizontal="right" vertical="center" wrapText="1"/>
      <protection hidden="1"/>
    </xf>
    <xf numFmtId="0" fontId="9" fillId="0" borderId="107" xfId="90" applyFont="1" applyBorder="1" applyAlignment="1" applyProtection="1">
      <alignment horizontal="left" vertical="center" wrapText="1"/>
      <protection hidden="1"/>
    </xf>
    <xf numFmtId="0" fontId="9" fillId="0" borderId="105" xfId="90" applyFont="1" applyBorder="1" applyAlignment="1" applyProtection="1">
      <alignment vertical="center"/>
      <protection hidden="1"/>
    </xf>
    <xf numFmtId="0" fontId="9" fillId="0" borderId="106" xfId="90" applyFont="1" applyBorder="1" applyAlignment="1" applyProtection="1">
      <alignment vertical="center"/>
      <protection hidden="1"/>
    </xf>
    <xf numFmtId="9" fontId="6" fillId="0" borderId="110" xfId="91" applyFont="1" applyFill="1" applyBorder="1" applyAlignment="1" applyProtection="1">
      <alignment horizontal="right" vertical="center"/>
      <protection hidden="1"/>
    </xf>
    <xf numFmtId="9" fontId="6" fillId="0" borderId="111" xfId="91" applyFont="1" applyFill="1" applyBorder="1" applyAlignment="1" applyProtection="1">
      <alignment horizontal="right" vertical="center"/>
      <protection hidden="1"/>
    </xf>
    <xf numFmtId="9" fontId="6" fillId="0" borderId="112" xfId="91" applyFont="1" applyFill="1" applyBorder="1" applyAlignment="1" applyProtection="1">
      <alignment horizontal="right" vertical="center"/>
      <protection hidden="1"/>
    </xf>
    <xf numFmtId="9" fontId="6" fillId="0" borderId="113" xfId="91" applyFont="1" applyFill="1" applyBorder="1" applyAlignment="1" applyProtection="1">
      <alignment horizontal="right" vertical="center"/>
      <protection hidden="1"/>
    </xf>
    <xf numFmtId="9" fontId="9" fillId="0" borderId="112" xfId="93" applyFont="1" applyFill="1" applyBorder="1" applyAlignment="1" applyProtection="1">
      <alignment horizontal="right" vertical="center"/>
      <protection hidden="1"/>
    </xf>
    <xf numFmtId="9" fontId="9" fillId="0" borderId="113" xfId="93" applyFont="1" applyFill="1" applyBorder="1" applyAlignment="1" applyProtection="1">
      <alignment horizontal="right" vertical="center"/>
      <protection hidden="1"/>
    </xf>
    <xf numFmtId="9" fontId="9" fillId="7" borderId="112" xfId="93" applyFont="1" applyFill="1" applyBorder="1" applyAlignment="1" applyProtection="1">
      <alignment horizontal="right" vertical="center"/>
      <protection hidden="1"/>
    </xf>
    <xf numFmtId="9" fontId="9" fillId="7" borderId="113" xfId="93" applyFont="1" applyFill="1" applyBorder="1" applyAlignment="1" applyProtection="1">
      <alignment horizontal="right" vertical="center"/>
      <protection hidden="1"/>
    </xf>
    <xf numFmtId="0" fontId="9" fillId="0" borderId="110" xfId="90" applyFont="1" applyBorder="1" applyAlignment="1" applyProtection="1">
      <alignment horizontal="right" vertical="center" wrapText="1"/>
      <protection hidden="1"/>
    </xf>
    <xf numFmtId="0" fontId="9" fillId="0" borderId="111" xfId="90" applyFont="1" applyBorder="1" applyAlignment="1" applyProtection="1">
      <alignment horizontal="right" vertical="center" wrapText="1"/>
      <protection hidden="1"/>
    </xf>
    <xf numFmtId="2" fontId="9" fillId="0" borderId="114" xfId="90" applyNumberFormat="1" applyFont="1" applyBorder="1" applyAlignment="1" applyProtection="1">
      <alignment horizontal="right" vertical="center" wrapText="1"/>
      <protection hidden="1"/>
    </xf>
    <xf numFmtId="0" fontId="9" fillId="0" borderId="114" xfId="90" applyFont="1" applyBorder="1" applyAlignment="1" applyProtection="1">
      <alignment horizontal="left" vertical="center" wrapText="1"/>
      <protection hidden="1"/>
    </xf>
    <xf numFmtId="0" fontId="9" fillId="0" borderId="112" xfId="90" applyFont="1" applyBorder="1" applyAlignment="1" applyProtection="1">
      <alignment vertical="center"/>
      <protection hidden="1"/>
    </xf>
    <xf numFmtId="0" fontId="9" fillId="0" borderId="113" xfId="90" applyFont="1" applyBorder="1" applyAlignment="1" applyProtection="1">
      <alignment vertical="center"/>
      <protection hidden="1"/>
    </xf>
    <xf numFmtId="9" fontId="6" fillId="0" borderId="119" xfId="91" applyFont="1" applyFill="1" applyBorder="1" applyAlignment="1" applyProtection="1">
      <alignment horizontal="right" vertical="center"/>
      <protection hidden="1"/>
    </xf>
    <xf numFmtId="9" fontId="6" fillId="0" borderId="120" xfId="91" applyFont="1" applyFill="1" applyBorder="1" applyAlignment="1" applyProtection="1">
      <alignment horizontal="right" vertical="center"/>
      <protection hidden="1"/>
    </xf>
    <xf numFmtId="0" fontId="9" fillId="0" borderId="117" xfId="90" applyFont="1" applyBorder="1" applyAlignment="1" applyProtection="1">
      <alignment horizontal="right" vertical="center" wrapText="1"/>
      <protection hidden="1"/>
    </xf>
    <xf numFmtId="0" fontId="9" fillId="0" borderId="118" xfId="90" applyFont="1" applyBorder="1" applyAlignment="1" applyProtection="1">
      <alignment horizontal="right" vertical="center" wrapText="1"/>
      <protection hidden="1"/>
    </xf>
    <xf numFmtId="2" fontId="9" fillId="0" borderId="121" xfId="90" applyNumberFormat="1" applyFont="1" applyBorder="1" applyAlignment="1" applyProtection="1">
      <alignment horizontal="right" vertical="center" wrapText="1"/>
      <protection hidden="1"/>
    </xf>
    <xf numFmtId="0" fontId="9" fillId="0" borderId="121" xfId="90" applyFont="1" applyBorder="1" applyAlignment="1" applyProtection="1">
      <alignment horizontal="left" vertical="center" wrapText="1"/>
      <protection hidden="1"/>
    </xf>
    <xf numFmtId="0" fontId="9" fillId="0" borderId="119" xfId="90" applyFont="1" applyBorder="1" applyAlignment="1" applyProtection="1">
      <alignment vertical="center"/>
      <protection hidden="1"/>
    </xf>
    <xf numFmtId="0" fontId="9" fillId="0" borderId="120" xfId="90" applyFont="1" applyBorder="1" applyAlignment="1" applyProtection="1">
      <alignment vertical="center"/>
      <protection hidden="1"/>
    </xf>
    <xf numFmtId="0" fontId="3" fillId="0" borderId="0" xfId="72" applyFont="1" applyAlignment="1">
      <alignment horizontal="right" vertical="center"/>
    </xf>
    <xf numFmtId="2" fontId="9" fillId="0" borderId="124" xfId="90" applyNumberFormat="1" applyFont="1" applyBorder="1" applyAlignment="1" applyProtection="1">
      <alignment horizontal="right" vertical="center" wrapText="1"/>
      <protection hidden="1"/>
    </xf>
    <xf numFmtId="0" fontId="9" fillId="0" borderId="124" xfId="90" applyFont="1" applyBorder="1" applyAlignment="1" applyProtection="1">
      <alignment horizontal="left" vertical="center" wrapText="1"/>
      <protection hidden="1"/>
    </xf>
    <xf numFmtId="9" fontId="9" fillId="0" borderId="125" xfId="93" applyFont="1" applyFill="1" applyBorder="1" applyAlignment="1" applyProtection="1">
      <alignment horizontal="right" vertical="center"/>
      <protection hidden="1"/>
    </xf>
    <xf numFmtId="9" fontId="6" fillId="0" borderId="128" xfId="91" applyFont="1" applyFill="1" applyBorder="1" applyAlignment="1" applyProtection="1">
      <alignment horizontal="right" vertical="center"/>
      <protection hidden="1"/>
    </xf>
    <xf numFmtId="9" fontId="6" fillId="0" borderId="129" xfId="91" applyFont="1" applyFill="1" applyBorder="1" applyAlignment="1" applyProtection="1">
      <alignment horizontal="right" vertical="center"/>
      <protection hidden="1"/>
    </xf>
    <xf numFmtId="0" fontId="9" fillId="0" borderId="130" xfId="90" applyFont="1" applyBorder="1" applyAlignment="1" applyProtection="1">
      <alignment horizontal="right" vertical="center" wrapText="1"/>
      <protection hidden="1"/>
    </xf>
    <xf numFmtId="0" fontId="9" fillId="0" borderId="131" xfId="90" applyFont="1" applyBorder="1" applyAlignment="1" applyProtection="1">
      <alignment horizontal="right" vertical="center" wrapText="1"/>
      <protection hidden="1"/>
    </xf>
    <xf numFmtId="0" fontId="9" fillId="0" borderId="128" xfId="90" applyFont="1" applyBorder="1" applyAlignment="1" applyProtection="1">
      <alignment vertical="center"/>
      <protection hidden="1"/>
    </xf>
    <xf numFmtId="0" fontId="9" fillId="0" borderId="129" xfId="90" applyFont="1" applyBorder="1" applyAlignment="1" applyProtection="1">
      <alignment vertical="center"/>
      <protection hidden="1"/>
    </xf>
    <xf numFmtId="0" fontId="90" fillId="0" borderId="132" xfId="90" applyFont="1" applyBorder="1" applyAlignment="1" applyProtection="1">
      <alignment horizontal="left" vertical="center"/>
      <protection hidden="1"/>
    </xf>
    <xf numFmtId="0" fontId="90" fillId="0" borderId="133" xfId="90" applyFont="1" applyBorder="1" applyAlignment="1" applyProtection="1">
      <alignment horizontal="left" vertical="center"/>
      <protection hidden="1"/>
    </xf>
    <xf numFmtId="0" fontId="3" fillId="0" borderId="52" xfId="72" applyFont="1" applyBorder="1" applyAlignment="1">
      <alignment vertical="center"/>
    </xf>
    <xf numFmtId="0" fontId="9" fillId="0" borderId="41" xfId="72" applyFont="1" applyBorder="1" applyAlignment="1">
      <alignment horizontal="left" vertical="center" wrapText="1" readingOrder="1"/>
    </xf>
    <xf numFmtId="0" fontId="53" fillId="0" borderId="37" xfId="72" applyFont="1" applyBorder="1" applyAlignment="1">
      <alignment horizontal="left" vertical="center" wrapText="1" readingOrder="1"/>
    </xf>
    <xf numFmtId="166" fontId="4" fillId="0" borderId="0" xfId="72" applyNumberFormat="1" applyFont="1" applyAlignment="1">
      <alignment vertical="center"/>
    </xf>
    <xf numFmtId="3" fontId="11" fillId="0" borderId="0" xfId="72" applyNumberFormat="1" applyFont="1" applyAlignment="1">
      <alignment horizontal="right" vertical="center"/>
    </xf>
    <xf numFmtId="0" fontId="6" fillId="0" borderId="0" xfId="72" applyFont="1" applyAlignment="1">
      <alignment vertical="center" wrapText="1" readingOrder="1"/>
    </xf>
    <xf numFmtId="0" fontId="90" fillId="0" borderId="37" xfId="90" applyFont="1" applyBorder="1" applyAlignment="1" applyProtection="1">
      <alignment vertical="center"/>
      <protection hidden="1"/>
    </xf>
    <xf numFmtId="2" fontId="9" fillId="0" borderId="134" xfId="90" applyNumberFormat="1" applyFont="1" applyBorder="1" applyAlignment="1" applyProtection="1">
      <alignment horizontal="right" vertical="center" wrapText="1"/>
      <protection hidden="1"/>
    </xf>
    <xf numFmtId="0" fontId="9" fillId="0" borderId="134" xfId="90" applyFont="1" applyBorder="1" applyAlignment="1" applyProtection="1">
      <alignment horizontal="left" vertical="center" wrapText="1"/>
      <protection hidden="1"/>
    </xf>
    <xf numFmtId="49" fontId="43" fillId="0" borderId="134" xfId="90" applyNumberFormat="1" applyFont="1" applyBorder="1" applyAlignment="1" applyProtection="1">
      <alignment horizontal="right" vertical="center" wrapText="1"/>
      <protection hidden="1"/>
    </xf>
    <xf numFmtId="2" fontId="9" fillId="0" borderId="134" xfId="90" applyNumberFormat="1" applyFont="1" applyBorder="1" applyAlignment="1" applyProtection="1">
      <alignment horizontal="left" vertical="center" wrapText="1"/>
      <protection hidden="1"/>
    </xf>
    <xf numFmtId="9" fontId="6" fillId="0" borderId="135" xfId="94" applyFont="1" applyFill="1" applyBorder="1" applyAlignment="1" applyProtection="1">
      <alignment horizontal="right" vertical="center"/>
      <protection hidden="1"/>
    </xf>
    <xf numFmtId="9" fontId="6" fillId="0" borderId="136" xfId="94" applyFont="1" applyFill="1" applyBorder="1" applyAlignment="1" applyProtection="1">
      <alignment horizontal="right" vertical="center"/>
      <protection hidden="1"/>
    </xf>
    <xf numFmtId="9" fontId="6" fillId="0" borderId="137" xfId="94" applyFont="1" applyFill="1" applyBorder="1" applyAlignment="1" applyProtection="1">
      <alignment horizontal="right" vertical="center"/>
      <protection hidden="1"/>
    </xf>
    <xf numFmtId="9" fontId="6" fillId="0" borderId="138" xfId="94" applyFont="1" applyFill="1" applyBorder="1" applyAlignment="1" applyProtection="1">
      <alignment horizontal="right" vertical="center"/>
      <protection hidden="1"/>
    </xf>
    <xf numFmtId="3" fontId="6" fillId="0" borderId="137" xfId="90" applyNumberFormat="1" applyFont="1" applyBorder="1" applyAlignment="1" applyProtection="1">
      <alignment horizontal="right" vertical="center"/>
      <protection hidden="1"/>
    </xf>
    <xf numFmtId="3" fontId="6" fillId="0" borderId="138" xfId="90" applyNumberFormat="1" applyFont="1" applyBorder="1" applyAlignment="1" applyProtection="1">
      <alignment horizontal="right" vertical="center"/>
      <protection hidden="1"/>
    </xf>
    <xf numFmtId="3" fontId="9" fillId="14" borderId="137" xfId="90" applyNumberFormat="1" applyFont="1" applyFill="1" applyBorder="1" applyAlignment="1" applyProtection="1">
      <alignment horizontal="right" vertical="center"/>
      <protection hidden="1"/>
    </xf>
    <xf numFmtId="3" fontId="9" fillId="14" borderId="138" xfId="90" applyNumberFormat="1" applyFont="1" applyFill="1" applyBorder="1" applyAlignment="1" applyProtection="1">
      <alignment horizontal="right" vertical="center"/>
      <protection hidden="1"/>
    </xf>
    <xf numFmtId="3" fontId="9" fillId="14" borderId="31" xfId="90" applyNumberFormat="1" applyFont="1" applyFill="1" applyBorder="1" applyAlignment="1" applyProtection="1">
      <alignment horizontal="right" vertical="center"/>
      <protection hidden="1"/>
    </xf>
    <xf numFmtId="3" fontId="9" fillId="14" borderId="0" xfId="90" applyNumberFormat="1" applyFont="1" applyFill="1" applyAlignment="1" applyProtection="1">
      <alignment horizontal="right" vertical="center"/>
      <protection hidden="1"/>
    </xf>
    <xf numFmtId="0" fontId="9" fillId="14" borderId="0" xfId="90" applyFont="1" applyFill="1" applyAlignment="1" applyProtection="1">
      <alignment vertical="center"/>
      <protection hidden="1"/>
    </xf>
    <xf numFmtId="3" fontId="6" fillId="0" borderId="33" xfId="90" applyNumberFormat="1" applyFont="1" applyBorder="1" applyAlignment="1" applyProtection="1">
      <alignment horizontal="right" vertical="center"/>
      <protection hidden="1"/>
    </xf>
    <xf numFmtId="2" fontId="9" fillId="0" borderId="139" xfId="90" applyNumberFormat="1" applyFont="1" applyBorder="1" applyAlignment="1" applyProtection="1">
      <alignment horizontal="right" vertical="center" wrapText="1"/>
      <protection hidden="1"/>
    </xf>
    <xf numFmtId="2" fontId="9" fillId="0" borderId="140" xfId="90" applyNumberFormat="1" applyFont="1" applyBorder="1" applyAlignment="1" applyProtection="1">
      <alignment horizontal="right" vertical="center" wrapText="1"/>
      <protection hidden="1"/>
    </xf>
    <xf numFmtId="0" fontId="9" fillId="0" borderId="140" xfId="90" applyFont="1" applyBorder="1" applyAlignment="1" applyProtection="1">
      <alignment horizontal="left" vertical="center" wrapText="1"/>
      <protection hidden="1"/>
    </xf>
    <xf numFmtId="0" fontId="90" fillId="0" borderId="143" xfId="90" applyFont="1" applyBorder="1" applyAlignment="1" applyProtection="1">
      <alignment vertical="center"/>
      <protection hidden="1"/>
    </xf>
    <xf numFmtId="0" fontId="29" fillId="3" borderId="0" xfId="13" applyFont="1" applyFill="1" applyAlignment="1">
      <alignment horizontal="left" vertical="center"/>
    </xf>
    <xf numFmtId="0" fontId="26" fillId="2" borderId="23" xfId="13" applyFont="1" applyFill="1" applyBorder="1" applyAlignment="1">
      <alignment horizontal="left" vertical="center"/>
    </xf>
    <xf numFmtId="0" fontId="29" fillId="3" borderId="23" xfId="13" applyFont="1" applyFill="1" applyBorder="1" applyAlignment="1"/>
    <xf numFmtId="167" fontId="6" fillId="0" borderId="0" xfId="5" applyNumberFormat="1" applyFont="1" applyFill="1" applyAlignment="1">
      <alignment horizontal="right" vertical="center"/>
    </xf>
    <xf numFmtId="3" fontId="6" fillId="0" borderId="0" xfId="4" applyNumberFormat="1" applyFont="1" applyFill="1" applyAlignment="1">
      <alignment horizontal="right" vertical="center"/>
    </xf>
    <xf numFmtId="0" fontId="103" fillId="9" borderId="0" xfId="0" applyFont="1" applyFill="1" applyAlignment="1">
      <alignment vertical="center"/>
    </xf>
    <xf numFmtId="0" fontId="31" fillId="9" borderId="0" xfId="0" applyFont="1" applyFill="1" applyAlignment="1">
      <alignment vertical="center"/>
    </xf>
    <xf numFmtId="0" fontId="31" fillId="9" borderId="0" xfId="0" applyFont="1" applyFill="1" applyAlignment="1">
      <alignment horizontal="center" vertical="center"/>
    </xf>
    <xf numFmtId="0" fontId="31" fillId="9" borderId="0" xfId="0" applyFont="1" applyFill="1" applyAlignment="1">
      <alignment horizontal="right" vertical="center"/>
    </xf>
    <xf numFmtId="0" fontId="31" fillId="9" borderId="144" xfId="0" applyFont="1" applyFill="1" applyBorder="1" applyAlignment="1">
      <alignment vertical="center"/>
    </xf>
    <xf numFmtId="0" fontId="31" fillId="9" borderId="144" xfId="0" applyFont="1" applyFill="1" applyBorder="1" applyAlignment="1">
      <alignment horizontal="right" vertical="center"/>
    </xf>
    <xf numFmtId="0" fontId="103" fillId="9" borderId="144" xfId="0" applyFont="1" applyFill="1" applyBorder="1" applyAlignment="1">
      <alignment vertical="center"/>
    </xf>
    <xf numFmtId="0" fontId="153" fillId="9" borderId="144" xfId="0" applyFont="1" applyFill="1" applyBorder="1" applyAlignment="1">
      <alignment vertical="center"/>
    </xf>
    <xf numFmtId="3" fontId="31" fillId="9" borderId="0" xfId="0" applyNumberFormat="1" applyFont="1" applyFill="1" applyAlignment="1">
      <alignment horizontal="right" vertical="center"/>
    </xf>
    <xf numFmtId="3" fontId="105" fillId="9" borderId="0" xfId="0" applyNumberFormat="1" applyFont="1" applyFill="1" applyAlignment="1">
      <alignment horizontal="right" vertical="center"/>
    </xf>
    <xf numFmtId="0" fontId="103" fillId="9" borderId="0" xfId="0" applyFont="1" applyFill="1" applyAlignment="1">
      <alignment horizontal="right" vertical="center"/>
    </xf>
    <xf numFmtId="0" fontId="105" fillId="9" borderId="0" xfId="0" applyFont="1" applyFill="1" applyAlignment="1">
      <alignment horizontal="right" vertical="center"/>
    </xf>
    <xf numFmtId="0" fontId="154" fillId="9" borderId="144" xfId="0" applyFont="1" applyFill="1" applyBorder="1" applyAlignment="1">
      <alignment vertical="center"/>
    </xf>
    <xf numFmtId="0" fontId="63" fillId="9" borderId="0" xfId="0" applyFont="1" applyFill="1" applyAlignment="1">
      <alignment horizontal="right" vertical="center"/>
    </xf>
    <xf numFmtId="0" fontId="31" fillId="9" borderId="145" xfId="0" applyFont="1" applyFill="1" applyBorder="1" applyAlignment="1">
      <alignment vertical="center"/>
    </xf>
    <xf numFmtId="0" fontId="31" fillId="9" borderId="145" xfId="0" applyFont="1" applyFill="1" applyBorder="1" applyAlignment="1">
      <alignment horizontal="right" vertical="center"/>
    </xf>
    <xf numFmtId="3" fontId="31" fillId="9" borderId="145" xfId="0" applyNumberFormat="1" applyFont="1" applyFill="1" applyBorder="1" applyAlignment="1">
      <alignment horizontal="right" vertical="center"/>
    </xf>
    <xf numFmtId="9" fontId="29" fillId="3" borderId="23" xfId="13" applyNumberFormat="1" applyFont="1" applyFill="1" applyBorder="1" applyAlignment="1">
      <alignment horizontal="right"/>
    </xf>
    <xf numFmtId="9" fontId="29" fillId="3" borderId="23" xfId="13" applyNumberFormat="1" applyFont="1" applyFill="1" applyBorder="1" applyAlignment="1">
      <alignment horizontal="right" wrapText="1"/>
    </xf>
    <xf numFmtId="0" fontId="103" fillId="5" borderId="0" xfId="0" applyFont="1" applyFill="1" applyAlignment="1">
      <alignment vertical="center"/>
    </xf>
    <xf numFmtId="3" fontId="103" fillId="5" borderId="0" xfId="0" applyNumberFormat="1" applyFont="1" applyFill="1" applyAlignment="1">
      <alignment horizontal="right" vertical="center"/>
    </xf>
    <xf numFmtId="0" fontId="103" fillId="5" borderId="144" xfId="0" applyFont="1" applyFill="1" applyBorder="1" applyAlignment="1">
      <alignment vertical="center"/>
    </xf>
    <xf numFmtId="3" fontId="103" fillId="5" borderId="144" xfId="0" applyNumberFormat="1" applyFont="1" applyFill="1" applyBorder="1" applyAlignment="1">
      <alignment horizontal="right" vertical="center"/>
    </xf>
    <xf numFmtId="0" fontId="103" fillId="5" borderId="144" xfId="0" applyFont="1" applyFill="1" applyBorder="1" applyAlignment="1">
      <alignment horizontal="right" vertical="center"/>
    </xf>
    <xf numFmtId="0" fontId="103" fillId="0" borderId="145" xfId="0" applyFont="1" applyFill="1" applyBorder="1" applyAlignment="1">
      <alignment vertical="center"/>
    </xf>
    <xf numFmtId="0" fontId="31" fillId="0" borderId="0" xfId="0" applyFont="1" applyFill="1" applyAlignment="1">
      <alignment horizontal="right" vertical="center"/>
    </xf>
    <xf numFmtId="0" fontId="142" fillId="3" borderId="0" xfId="13" applyFont="1" applyFill="1" applyBorder="1" applyAlignment="1">
      <alignment horizontal="right" vertical="center"/>
    </xf>
    <xf numFmtId="0" fontId="103" fillId="5" borderId="0" xfId="0" applyFont="1" applyFill="1" applyBorder="1" applyAlignment="1">
      <alignment horizontal="right" vertical="center"/>
    </xf>
    <xf numFmtId="3" fontId="103" fillId="5" borderId="0" xfId="0" applyNumberFormat="1" applyFont="1" applyFill="1" applyBorder="1" applyAlignment="1">
      <alignment horizontal="right" vertical="center"/>
    </xf>
    <xf numFmtId="0" fontId="36" fillId="3" borderId="148" xfId="72" applyFont="1" applyFill="1" applyBorder="1" applyAlignment="1">
      <alignment vertical="center"/>
    </xf>
    <xf numFmtId="3" fontId="26" fillId="3" borderId="0" xfId="13" applyNumberFormat="1" applyFont="1" applyFill="1" applyBorder="1" applyAlignment="1">
      <alignment vertical="center"/>
    </xf>
    <xf numFmtId="0" fontId="103" fillId="5" borderId="147" xfId="0" applyFont="1" applyFill="1" applyBorder="1" applyAlignment="1">
      <alignment horizontal="right" vertical="center"/>
    </xf>
    <xf numFmtId="3" fontId="103" fillId="5" borderId="147" xfId="0" applyNumberFormat="1" applyFont="1" applyFill="1" applyBorder="1" applyAlignment="1">
      <alignment horizontal="right" vertical="center"/>
    </xf>
    <xf numFmtId="0" fontId="26" fillId="2" borderId="149" xfId="13" applyFont="1" applyFill="1" applyBorder="1" applyAlignment="1">
      <alignment horizontal="left" vertical="center"/>
    </xf>
    <xf numFmtId="0" fontId="36" fillId="2" borderId="149" xfId="72" applyFont="1" applyFill="1" applyBorder="1" applyAlignment="1">
      <alignment vertical="center"/>
    </xf>
    <xf numFmtId="0" fontId="26" fillId="3" borderId="0" xfId="13" applyFont="1" applyFill="1" applyBorder="1" applyAlignment="1">
      <alignment vertical="center"/>
    </xf>
    <xf numFmtId="3" fontId="29" fillId="3" borderId="0" xfId="13" applyNumberFormat="1" applyFont="1" applyFill="1" applyBorder="1" applyAlignment="1">
      <alignment horizontal="right" vertical="center" wrapText="1"/>
    </xf>
    <xf numFmtId="0" fontId="26" fillId="3" borderId="148" xfId="13" applyFont="1" applyFill="1" applyBorder="1" applyAlignment="1">
      <alignment horizontal="left" vertical="center"/>
    </xf>
    <xf numFmtId="0" fontId="26" fillId="5" borderId="44" xfId="13" applyFont="1" applyFill="1" applyBorder="1" applyAlignment="1">
      <alignment wrapText="1"/>
    </xf>
    <xf numFmtId="0" fontId="144" fillId="0" borderId="0" xfId="0" applyFont="1" applyBorder="1"/>
    <xf numFmtId="0" fontId="23" fillId="0" borderId="0" xfId="0" applyFont="1" applyBorder="1"/>
    <xf numFmtId="0" fontId="29" fillId="3" borderId="147" xfId="13" applyFont="1" applyFill="1" applyBorder="1" applyAlignment="1">
      <alignment vertical="center"/>
    </xf>
    <xf numFmtId="0" fontId="29" fillId="3" borderId="147" xfId="13" applyFont="1" applyFill="1" applyBorder="1" applyAlignment="1">
      <alignment horizontal="right" vertical="center"/>
    </xf>
    <xf numFmtId="0" fontId="29" fillId="3" borderId="0" xfId="13" applyFont="1" applyFill="1" applyBorder="1" applyAlignment="1">
      <alignment wrapText="1"/>
    </xf>
    <xf numFmtId="0" fontId="26" fillId="5" borderId="10" xfId="13" applyFont="1" applyFill="1" applyBorder="1" applyAlignment="1">
      <alignment horizontal="left" vertical="center"/>
    </xf>
    <xf numFmtId="0" fontId="103" fillId="5" borderId="147" xfId="0" applyFont="1" applyFill="1" applyBorder="1" applyAlignment="1">
      <alignment vertical="center"/>
    </xf>
    <xf numFmtId="3" fontId="26" fillId="5" borderId="10" xfId="13" applyNumberFormat="1" applyFont="1" applyFill="1" applyBorder="1" applyAlignment="1">
      <alignment horizontal="right" vertical="center"/>
    </xf>
    <xf numFmtId="0" fontId="142" fillId="9" borderId="144" xfId="0" applyFont="1" applyFill="1" applyBorder="1" applyAlignment="1">
      <alignment horizontal="right" vertical="center"/>
    </xf>
    <xf numFmtId="0" fontId="142" fillId="9" borderId="146" xfId="0" applyFont="1" applyFill="1" applyBorder="1" applyAlignment="1">
      <alignment horizontal="right" vertical="center"/>
    </xf>
    <xf numFmtId="0" fontId="155" fillId="9" borderId="0" xfId="0" applyFont="1" applyFill="1" applyAlignment="1">
      <alignment vertical="center"/>
    </xf>
    <xf numFmtId="0" fontId="155" fillId="9" borderId="144" xfId="0" applyFont="1" applyFill="1" applyBorder="1" applyAlignment="1">
      <alignment vertical="center"/>
    </xf>
    <xf numFmtId="16" fontId="142" fillId="9" borderId="0" xfId="0" applyNumberFormat="1" applyFont="1" applyFill="1" applyAlignment="1">
      <alignment horizontal="right" vertical="center"/>
    </xf>
    <xf numFmtId="16" fontId="142" fillId="9" borderId="145" xfId="0" applyNumberFormat="1" applyFont="1" applyFill="1" applyBorder="1" applyAlignment="1">
      <alignment horizontal="right" vertical="center"/>
    </xf>
    <xf numFmtId="0" fontId="142" fillId="9" borderId="147" xfId="0" applyFont="1" applyFill="1" applyBorder="1" applyAlignment="1">
      <alignment horizontal="right" vertical="center"/>
    </xf>
    <xf numFmtId="0" fontId="41" fillId="0" borderId="0" xfId="90" applyFont="1" applyAlignment="1" applyProtection="1">
      <alignment vertical="center"/>
      <protection hidden="1"/>
    </xf>
    <xf numFmtId="166" fontId="6" fillId="0" borderId="29" xfId="90" applyNumberFormat="1" applyFont="1" applyBorder="1" applyAlignment="1" applyProtection="1">
      <alignment horizontal="right"/>
      <protection hidden="1"/>
    </xf>
    <xf numFmtId="166" fontId="6" fillId="0" borderId="0" xfId="90" applyNumberFormat="1" applyFont="1" applyAlignment="1" applyProtection="1">
      <alignment horizontal="right"/>
      <protection hidden="1"/>
    </xf>
    <xf numFmtId="166" fontId="9" fillId="7" borderId="0" xfId="90" applyNumberFormat="1" applyFont="1" applyFill="1" applyAlignment="1" applyProtection="1">
      <alignment horizontal="right"/>
      <protection hidden="1"/>
    </xf>
    <xf numFmtId="0" fontId="7" fillId="5" borderId="0" xfId="43" applyFont="1" applyFill="1" applyAlignment="1">
      <alignment horizontal="left" vertical="center" indent="1"/>
    </xf>
    <xf numFmtId="167" fontId="18" fillId="5" borderId="0" xfId="43" applyNumberFormat="1" applyFont="1" applyFill="1" applyAlignment="1">
      <alignment horizontal="right" vertical="center" indent="1"/>
    </xf>
    <xf numFmtId="9" fontId="18" fillId="5" borderId="0" xfId="43" applyNumberFormat="1" applyFont="1" applyFill="1" applyAlignment="1">
      <alignment horizontal="right" vertical="center" indent="1"/>
    </xf>
    <xf numFmtId="167" fontId="6" fillId="0" borderId="0" xfId="4" applyNumberFormat="1" applyFont="1" applyFill="1" applyAlignment="1">
      <alignment horizontal="right" vertical="center"/>
    </xf>
    <xf numFmtId="167" fontId="6" fillId="0" borderId="3" xfId="4" applyNumberFormat="1" applyFont="1" applyFill="1" applyBorder="1" applyAlignment="1">
      <alignment horizontal="right" vertical="center"/>
    </xf>
    <xf numFmtId="0" fontId="41" fillId="0" borderId="29" xfId="90" applyFont="1" applyBorder="1" applyAlignment="1" applyProtection="1">
      <alignment vertical="center"/>
      <protection hidden="1"/>
    </xf>
    <xf numFmtId="0" fontId="4" fillId="0" borderId="0" xfId="0" applyFont="1" applyAlignment="1">
      <alignment vertical="center"/>
    </xf>
    <xf numFmtId="0" fontId="19" fillId="3" borderId="3" xfId="5" applyFont="1" applyFill="1" applyBorder="1" applyAlignment="1" applyProtection="1">
      <alignment horizontal="center" wrapText="1"/>
      <protection locked="0"/>
    </xf>
    <xf numFmtId="0" fontId="0" fillId="0" borderId="0" xfId="0" applyAlignment="1">
      <alignment vertical="center"/>
    </xf>
    <xf numFmtId="0" fontId="1" fillId="3" borderId="0" xfId="0" applyFont="1" applyFill="1" applyAlignment="1" applyProtection="1">
      <alignment vertical="center"/>
      <protection locked="0"/>
    </xf>
    <xf numFmtId="182" fontId="21" fillId="0" borderId="0" xfId="98" applyNumberFormat="1" applyFont="1" applyAlignment="1">
      <alignment vertical="center"/>
    </xf>
    <xf numFmtId="3" fontId="6" fillId="0" borderId="0" xfId="5" applyNumberFormat="1" applyFont="1" applyAlignment="1" applyProtection="1">
      <alignment horizontal="right" vertical="center"/>
      <protection locked="0"/>
    </xf>
    <xf numFmtId="0" fontId="9" fillId="3" borderId="3" xfId="5" applyFont="1" applyFill="1" applyBorder="1" applyAlignment="1">
      <alignment vertical="center"/>
    </xf>
    <xf numFmtId="0" fontId="90" fillId="3" borderId="0" xfId="5" applyFont="1" applyFill="1" applyAlignment="1">
      <alignment vertical="center"/>
    </xf>
    <xf numFmtId="0" fontId="24" fillId="0" borderId="0" xfId="0" applyFont="1" applyAlignment="1">
      <alignment vertical="center"/>
    </xf>
    <xf numFmtId="179" fontId="156" fillId="3" borderId="10" xfId="100" applyNumberFormat="1" applyFont="1" applyFill="1" applyBorder="1" applyAlignment="1" applyProtection="1">
      <alignment vertical="center"/>
    </xf>
    <xf numFmtId="0" fontId="6" fillId="3" borderId="10" xfId="5" applyFont="1" applyFill="1" applyBorder="1" applyAlignment="1">
      <alignment vertical="center"/>
    </xf>
    <xf numFmtId="179" fontId="156" fillId="3" borderId="0" xfId="100" applyNumberFormat="1" applyFont="1" applyFill="1" applyBorder="1" applyAlignment="1" applyProtection="1">
      <alignment vertical="center"/>
    </xf>
    <xf numFmtId="167" fontId="6" fillId="3" borderId="0" xfId="0" applyNumberFormat="1" applyFont="1" applyFill="1" applyAlignment="1">
      <alignment horizontal="right" vertical="center"/>
    </xf>
    <xf numFmtId="9" fontId="11" fillId="3" borderId="0" xfId="0" applyNumberFormat="1" applyFont="1" applyFill="1" applyAlignment="1">
      <alignment horizontal="right" vertical="center" wrapText="1" readingOrder="1"/>
    </xf>
    <xf numFmtId="0" fontId="11" fillId="3" borderId="0" xfId="5" applyFont="1" applyFill="1" applyAlignment="1">
      <alignment vertical="center"/>
    </xf>
    <xf numFmtId="16" fontId="53" fillId="3" borderId="0" xfId="5" quotePrefix="1" applyNumberFormat="1" applyFont="1" applyFill="1" applyAlignment="1">
      <alignment horizontal="right" vertical="center"/>
    </xf>
    <xf numFmtId="16" fontId="9" fillId="3" borderId="0" xfId="5" quotePrefix="1" applyNumberFormat="1" applyFont="1" applyFill="1" applyAlignment="1" applyProtection="1">
      <alignment horizontal="right" vertical="center"/>
      <protection locked="0"/>
    </xf>
    <xf numFmtId="0" fontId="53" fillId="3" borderId="0" xfId="5" applyFont="1" applyFill="1" applyAlignment="1">
      <alignment vertical="center"/>
    </xf>
    <xf numFmtId="165" fontId="1" fillId="3" borderId="0" xfId="68" applyNumberFormat="1" applyFont="1" applyFill="1" applyAlignment="1">
      <alignment vertical="center"/>
    </xf>
    <xf numFmtId="3" fontId="18" fillId="3" borderId="0" xfId="68" applyNumberFormat="1" applyFont="1" applyFill="1" applyAlignment="1" applyProtection="1">
      <alignment horizontal="right" vertical="center"/>
      <protection locked="0"/>
    </xf>
    <xf numFmtId="3" fontId="6" fillId="3" borderId="10" xfId="0" applyNumberFormat="1" applyFont="1" applyFill="1" applyBorder="1" applyAlignment="1" applyProtection="1">
      <alignment horizontal="right" vertical="center" wrapText="1"/>
      <protection locked="0"/>
    </xf>
    <xf numFmtId="0" fontId="6" fillId="3" borderId="10" xfId="0" applyFont="1" applyFill="1" applyBorder="1" applyAlignment="1">
      <alignment vertical="center" wrapText="1" readingOrder="1"/>
    </xf>
    <xf numFmtId="3" fontId="6" fillId="3" borderId="0" xfId="0" applyNumberFormat="1" applyFont="1" applyFill="1" applyAlignment="1" applyProtection="1">
      <alignment horizontal="right" vertical="center" wrapText="1"/>
      <protection locked="0"/>
    </xf>
    <xf numFmtId="0" fontId="9" fillId="5" borderId="0" xfId="0" applyFont="1" applyFill="1" applyAlignment="1">
      <alignment vertical="center" wrapText="1" readingOrder="1"/>
    </xf>
    <xf numFmtId="0" fontId="6" fillId="3" borderId="0" xfId="0" applyFont="1" applyFill="1" applyAlignment="1">
      <alignment vertical="center" wrapText="1"/>
    </xf>
    <xf numFmtId="0" fontId="55" fillId="3" borderId="0" xfId="0" applyFont="1" applyFill="1" applyAlignment="1">
      <alignment vertical="center" wrapText="1" readingOrder="1"/>
    </xf>
    <xf numFmtId="3" fontId="0" fillId="0" borderId="0" xfId="0" applyNumberFormat="1" applyAlignment="1">
      <alignment vertical="center"/>
    </xf>
    <xf numFmtId="1" fontId="0" fillId="0" borderId="0" xfId="0" applyNumberFormat="1" applyAlignment="1">
      <alignment vertical="center"/>
    </xf>
    <xf numFmtId="165" fontId="0" fillId="0" borderId="0" xfId="0" applyNumberFormat="1" applyAlignment="1">
      <alignment vertical="center"/>
    </xf>
    <xf numFmtId="3" fontId="6" fillId="3" borderId="0" xfId="0" applyNumberFormat="1" applyFont="1" applyFill="1" applyAlignment="1">
      <alignment horizontal="right" vertical="center" wrapText="1"/>
    </xf>
    <xf numFmtId="0" fontId="19" fillId="3" borderId="17" xfId="0" applyFont="1" applyFill="1" applyBorder="1" applyAlignment="1">
      <alignment vertical="center" wrapText="1" readingOrder="1"/>
    </xf>
    <xf numFmtId="0" fontId="90" fillId="3" borderId="0" xfId="0" applyFont="1" applyFill="1" applyAlignment="1">
      <alignment vertical="center"/>
    </xf>
    <xf numFmtId="9" fontId="86" fillId="0" borderId="0" xfId="86" applyNumberFormat="1" applyAlignment="1">
      <alignment horizontal="left" vertical="center"/>
    </xf>
    <xf numFmtId="9" fontId="87" fillId="0" borderId="0" xfId="86" applyNumberFormat="1" applyFont="1" applyAlignment="1">
      <alignment horizontal="left" vertical="center"/>
    </xf>
    <xf numFmtId="0" fontId="9" fillId="0" borderId="0" xfId="0" applyFont="1" applyAlignment="1">
      <alignment vertical="center" wrapText="1" readingOrder="1"/>
    </xf>
    <xf numFmtId="0" fontId="9" fillId="3" borderId="0" xfId="65" applyFont="1" applyFill="1" applyAlignment="1">
      <alignment vertical="center" wrapText="1" readingOrder="1"/>
    </xf>
    <xf numFmtId="0" fontId="19" fillId="3" borderId="19" xfId="0" applyFont="1" applyFill="1" applyBorder="1" applyAlignment="1">
      <alignment vertical="center" wrapText="1" readingOrder="1"/>
    </xf>
    <xf numFmtId="0" fontId="53" fillId="3" borderId="0" xfId="0" applyFont="1" applyFill="1" applyAlignment="1">
      <alignment vertical="center"/>
    </xf>
    <xf numFmtId="0" fontId="53" fillId="3" borderId="0" xfId="0" applyFont="1" applyFill="1" applyAlignment="1" applyProtection="1">
      <alignment vertical="center"/>
      <protection locked="0"/>
    </xf>
    <xf numFmtId="0" fontId="21" fillId="3" borderId="0" xfId="0" applyFont="1" applyFill="1" applyAlignment="1" applyProtection="1">
      <alignment vertical="center"/>
      <protection locked="0"/>
    </xf>
    <xf numFmtId="0" fontId="9" fillId="5" borderId="21" xfId="0" applyFont="1" applyFill="1" applyBorder="1" applyAlignment="1">
      <alignment vertical="center" wrapText="1" readingOrder="1"/>
    </xf>
    <xf numFmtId="0" fontId="9" fillId="5" borderId="3" xfId="0" applyFont="1" applyFill="1" applyBorder="1" applyAlignment="1">
      <alignment vertical="center" wrapText="1" readingOrder="1"/>
    </xf>
    <xf numFmtId="0" fontId="0" fillId="3" borderId="0" xfId="0" applyFill="1" applyAlignment="1">
      <alignment vertical="center"/>
    </xf>
    <xf numFmtId="0" fontId="9" fillId="3" borderId="44" xfId="5" applyFont="1" applyFill="1" applyBorder="1" applyAlignment="1">
      <alignment vertical="center"/>
    </xf>
    <xf numFmtId="0" fontId="9" fillId="3" borderId="0" xfId="5" applyFont="1" applyFill="1" applyAlignment="1">
      <alignment vertical="center"/>
    </xf>
    <xf numFmtId="0" fontId="9" fillId="3" borderId="0" xfId="5" applyFont="1" applyFill="1" applyAlignment="1">
      <alignment vertical="center" wrapText="1"/>
    </xf>
    <xf numFmtId="0" fontId="6" fillId="3" borderId="0" xfId="5" quotePrefix="1" applyFont="1" applyFill="1" applyAlignment="1">
      <alignment vertical="center"/>
    </xf>
    <xf numFmtId="0" fontId="4" fillId="3" borderId="0" xfId="0" applyFont="1" applyFill="1" applyAlignment="1">
      <alignment vertical="center"/>
    </xf>
    <xf numFmtId="0" fontId="55" fillId="0" borderId="0" xfId="5" applyFont="1" applyAlignment="1" applyProtection="1">
      <alignment vertical="center"/>
      <protection locked="0"/>
    </xf>
    <xf numFmtId="0" fontId="0" fillId="3" borderId="0" xfId="0" applyFill="1" applyAlignment="1">
      <alignment horizontal="right" vertical="center"/>
    </xf>
    <xf numFmtId="0" fontId="45" fillId="3" borderId="0" xfId="5" applyFont="1" applyFill="1" applyAlignment="1" applyProtection="1">
      <alignment vertical="center"/>
      <protection locked="0"/>
    </xf>
    <xf numFmtId="170" fontId="45" fillId="3" borderId="0" xfId="5" applyNumberFormat="1" applyFont="1" applyFill="1" applyAlignment="1" applyProtection="1">
      <alignment vertical="center"/>
      <protection locked="0"/>
    </xf>
    <xf numFmtId="0" fontId="45" fillId="3" borderId="0" xfId="5" applyFont="1" applyFill="1" applyAlignment="1">
      <alignment vertical="center"/>
    </xf>
    <xf numFmtId="0" fontId="9" fillId="3" borderId="20" xfId="0" applyFont="1" applyFill="1" applyBorder="1" applyAlignment="1">
      <alignment horizontal="left" vertical="center" wrapText="1"/>
    </xf>
    <xf numFmtId="0" fontId="90" fillId="3" borderId="0" xfId="5" applyFont="1" applyFill="1" applyAlignment="1"/>
    <xf numFmtId="0" fontId="1" fillId="0" borderId="0" xfId="0" applyFont="1" applyAlignment="1">
      <alignment vertical="center"/>
    </xf>
    <xf numFmtId="0" fontId="9" fillId="0" borderId="0" xfId="5" applyFont="1" applyAlignment="1">
      <alignment horizontal="left" vertical="center"/>
    </xf>
    <xf numFmtId="0" fontId="6" fillId="0" borderId="0" xfId="5" applyFont="1" applyAlignment="1">
      <alignment horizontal="left" vertical="center"/>
    </xf>
    <xf numFmtId="0" fontId="9" fillId="3" borderId="0" xfId="5" quotePrefix="1" applyFont="1" applyFill="1" applyAlignment="1">
      <alignment horizontal="left" vertical="center"/>
    </xf>
    <xf numFmtId="3" fontId="60" fillId="3" borderId="0" xfId="5" applyNumberFormat="1" applyFont="1" applyFill="1" applyAlignment="1">
      <alignment horizontal="right" vertical="center"/>
    </xf>
    <xf numFmtId="0" fontId="61" fillId="3" borderId="0" xfId="5" applyFont="1" applyFill="1" applyAlignment="1">
      <alignment vertical="center"/>
    </xf>
    <xf numFmtId="0" fontId="61" fillId="3" borderId="0" xfId="5" applyFont="1" applyFill="1" applyAlignment="1" applyProtection="1">
      <alignment vertical="center"/>
      <protection locked="0"/>
    </xf>
    <xf numFmtId="0" fontId="9" fillId="3" borderId="44" xfId="5" applyFont="1" applyFill="1" applyBorder="1" applyAlignment="1" applyProtection="1">
      <alignment horizontal="left" vertical="center"/>
      <protection locked="0"/>
    </xf>
    <xf numFmtId="166" fontId="6" fillId="3" borderId="0" xfId="5" applyNumberFormat="1" applyFont="1" applyFill="1" applyAlignment="1" applyProtection="1">
      <alignment horizontal="center" vertical="center"/>
      <protection locked="0"/>
    </xf>
    <xf numFmtId="0" fontId="19" fillId="3" borderId="49" xfId="5" applyFont="1" applyFill="1" applyBorder="1" applyAlignment="1">
      <alignment horizontal="center"/>
    </xf>
    <xf numFmtId="3" fontId="19" fillId="3" borderId="49" xfId="5" applyNumberFormat="1" applyFont="1" applyFill="1" applyBorder="1" applyAlignment="1">
      <alignment horizontal="center"/>
    </xf>
    <xf numFmtId="0" fontId="9" fillId="3" borderId="3" xfId="5" applyFont="1" applyFill="1" applyBorder="1" applyAlignment="1">
      <alignment horizontal="left"/>
    </xf>
    <xf numFmtId="0" fontId="19" fillId="3" borderId="0" xfId="5" applyFont="1" applyFill="1" applyAlignment="1">
      <alignment vertical="center"/>
    </xf>
    <xf numFmtId="0" fontId="48" fillId="3" borderId="0" xfId="0" applyFont="1" applyFill="1" applyAlignment="1">
      <alignment vertical="center"/>
    </xf>
    <xf numFmtId="0" fontId="19" fillId="3" borderId="0" xfId="5" applyFont="1" applyFill="1" applyAlignment="1" applyProtection="1">
      <alignment wrapText="1"/>
      <protection locked="0"/>
    </xf>
    <xf numFmtId="171" fontId="1" fillId="3" borderId="0" xfId="0" applyNumberFormat="1" applyFont="1" applyFill="1"/>
    <xf numFmtId="171" fontId="6" fillId="3" borderId="0" xfId="49" applyNumberFormat="1" applyFont="1" applyFill="1" applyBorder="1" applyAlignment="1">
      <alignment horizontal="right"/>
    </xf>
    <xf numFmtId="0" fontId="29" fillId="3" borderId="0" xfId="5" applyFont="1" applyFill="1" applyAlignment="1" applyProtection="1">
      <alignment horizontal="left" vertical="center"/>
      <protection locked="0"/>
    </xf>
    <xf numFmtId="0" fontId="115" fillId="0" borderId="0" xfId="0" applyFont="1" applyAlignment="1" applyProtection="1">
      <alignment horizontal="right" vertical="center" wrapText="1"/>
      <protection locked="0"/>
    </xf>
    <xf numFmtId="16" fontId="9" fillId="3" borderId="0" xfId="5" quotePrefix="1" applyNumberFormat="1" applyFont="1" applyFill="1" applyAlignment="1">
      <alignment horizontal="right" vertical="center"/>
    </xf>
    <xf numFmtId="0" fontId="15" fillId="3" borderId="0" xfId="5" applyFont="1" applyFill="1" applyAlignment="1">
      <alignment vertical="center"/>
    </xf>
    <xf numFmtId="0" fontId="116" fillId="0" borderId="0" xfId="5" applyFont="1" applyAlignment="1" applyProtection="1">
      <alignment horizontal="left" vertical="center"/>
      <protection locked="0"/>
    </xf>
    <xf numFmtId="171" fontId="0" fillId="0" borderId="0" xfId="0" applyNumberFormat="1" applyAlignment="1">
      <alignment vertical="center"/>
    </xf>
    <xf numFmtId="171" fontId="6" fillId="0" borderId="0" xfId="49" applyNumberFormat="1" applyFont="1" applyFill="1" applyAlignment="1">
      <alignment vertical="center"/>
    </xf>
    <xf numFmtId="0" fontId="118" fillId="0" borderId="0" xfId="0" applyFont="1" applyAlignment="1">
      <alignment vertical="center"/>
    </xf>
    <xf numFmtId="0" fontId="0" fillId="0" borderId="10" xfId="0" applyBorder="1" applyAlignment="1">
      <alignment vertical="center"/>
    </xf>
    <xf numFmtId="171" fontId="4" fillId="0" borderId="0" xfId="0" applyNumberFormat="1" applyFont="1" applyAlignment="1">
      <alignment vertical="center"/>
    </xf>
    <xf numFmtId="171" fontId="6" fillId="3" borderId="10" xfId="49" applyNumberFormat="1" applyFont="1" applyFill="1" applyBorder="1" applyAlignment="1">
      <alignment horizontal="right" vertical="center"/>
    </xf>
    <xf numFmtId="171" fontId="6" fillId="3" borderId="10" xfId="49" applyNumberFormat="1" applyFont="1" applyFill="1" applyBorder="1" applyAlignment="1" applyProtection="1">
      <alignment horizontal="right" vertical="center"/>
      <protection locked="0"/>
    </xf>
    <xf numFmtId="171" fontId="6" fillId="3" borderId="0" xfId="49" applyNumberFormat="1" applyFont="1" applyFill="1" applyAlignment="1">
      <alignment horizontal="right" vertical="center"/>
    </xf>
    <xf numFmtId="171" fontId="6" fillId="3" borderId="0" xfId="49" applyNumberFormat="1" applyFont="1" applyFill="1" applyAlignment="1" applyProtection="1">
      <alignment horizontal="right" vertical="center"/>
      <protection locked="0"/>
    </xf>
    <xf numFmtId="179" fontId="6" fillId="3" borderId="0" xfId="49" applyNumberFormat="1" applyFont="1" applyFill="1" applyAlignment="1">
      <alignment horizontal="right" vertical="center"/>
    </xf>
    <xf numFmtId="170" fontId="6" fillId="3" borderId="0" xfId="49" applyNumberFormat="1" applyFont="1" applyFill="1" applyAlignment="1" applyProtection="1">
      <alignment horizontal="right" vertical="center"/>
      <protection locked="0"/>
    </xf>
    <xf numFmtId="49" fontId="117" fillId="0" borderId="0" xfId="0" applyNumberFormat="1" applyFont="1" applyAlignment="1">
      <alignment vertical="center"/>
    </xf>
    <xf numFmtId="0" fontId="0" fillId="3" borderId="0" xfId="0" applyFill="1" applyAlignment="1" applyProtection="1">
      <alignment vertical="center"/>
      <protection locked="0"/>
    </xf>
    <xf numFmtId="0" fontId="6" fillId="3" borderId="0" xfId="0" applyFont="1" applyFill="1" applyAlignment="1">
      <alignment vertical="center"/>
    </xf>
    <xf numFmtId="0" fontId="6" fillId="3" borderId="10" xfId="0" applyFont="1" applyFill="1" applyBorder="1" applyAlignment="1">
      <alignment vertical="center"/>
    </xf>
    <xf numFmtId="0" fontId="6" fillId="0" borderId="10" xfId="5" applyFont="1" applyBorder="1" applyAlignment="1">
      <alignment vertical="center"/>
    </xf>
    <xf numFmtId="3" fontId="6" fillId="3" borderId="0" xfId="0" applyNumberFormat="1" applyFont="1" applyFill="1" applyAlignment="1">
      <alignment vertical="center"/>
    </xf>
    <xf numFmtId="0" fontId="6" fillId="0" borderId="0" xfId="5" applyFont="1" applyAlignment="1">
      <alignment vertical="center"/>
    </xf>
    <xf numFmtId="171" fontId="6" fillId="3" borderId="10" xfId="0" applyNumberFormat="1" applyFont="1" applyFill="1" applyBorder="1" applyAlignment="1">
      <alignment vertical="center"/>
    </xf>
    <xf numFmtId="171" fontId="6" fillId="3" borderId="10" xfId="0" applyNumberFormat="1" applyFont="1" applyFill="1" applyBorder="1" applyAlignment="1" applyProtection="1">
      <alignment vertical="center"/>
      <protection locked="0"/>
    </xf>
    <xf numFmtId="0" fontId="0" fillId="3" borderId="0" xfId="0" quotePrefix="1" applyFill="1" applyAlignment="1">
      <alignment vertical="center"/>
    </xf>
    <xf numFmtId="0" fontId="9" fillId="3" borderId="44" xfId="5" quotePrefix="1" applyFont="1" applyFill="1" applyBorder="1" applyAlignment="1">
      <alignment vertical="center"/>
    </xf>
    <xf numFmtId="0" fontId="6" fillId="3" borderId="10" xfId="5" quotePrefix="1" applyFont="1" applyFill="1" applyBorder="1" applyAlignment="1">
      <alignment vertical="center"/>
    </xf>
    <xf numFmtId="0" fontId="6" fillId="3" borderId="44" xfId="5" applyFont="1" applyFill="1" applyBorder="1" applyAlignment="1">
      <alignment vertical="center"/>
    </xf>
    <xf numFmtId="3" fontId="1" fillId="3" borderId="10" xfId="0" applyNumberFormat="1" applyFont="1" applyFill="1" applyBorder="1" applyAlignment="1">
      <alignment horizontal="right" vertical="center"/>
    </xf>
    <xf numFmtId="3" fontId="1" fillId="3" borderId="10" xfId="0" applyNumberFormat="1" applyFont="1" applyFill="1" applyBorder="1" applyAlignment="1" applyProtection="1">
      <alignment horizontal="right" vertical="center"/>
      <protection locked="0"/>
    </xf>
    <xf numFmtId="3" fontId="1" fillId="3" borderId="0" xfId="0" applyNumberFormat="1" applyFont="1" applyFill="1" applyAlignment="1" applyProtection="1">
      <alignment horizontal="right" vertical="center"/>
      <protection locked="0"/>
    </xf>
    <xf numFmtId="0" fontId="77" fillId="3" borderId="0" xfId="0" applyFont="1" applyFill="1" applyAlignment="1">
      <alignment vertical="center"/>
    </xf>
    <xf numFmtId="0" fontId="9" fillId="3" borderId="3" xfId="5" applyFont="1" applyFill="1" applyBorder="1" applyAlignment="1"/>
    <xf numFmtId="179" fontId="156" fillId="3" borderId="0" xfId="100" applyNumberFormat="1" applyFont="1" applyFill="1" applyAlignment="1" applyProtection="1">
      <alignment vertical="center"/>
    </xf>
    <xf numFmtId="9" fontId="6" fillId="0" borderId="38" xfId="91" applyFont="1" applyFill="1" applyBorder="1" applyAlignment="1" applyProtection="1">
      <alignment horizontal="right" vertical="center"/>
      <protection hidden="1"/>
    </xf>
    <xf numFmtId="9" fontId="6" fillId="0" borderId="86" xfId="91" applyFont="1" applyFill="1" applyBorder="1" applyAlignment="1" applyProtection="1">
      <alignment horizontal="right" vertical="center"/>
      <protection hidden="1"/>
    </xf>
    <xf numFmtId="9" fontId="1" fillId="0" borderId="39" xfId="91" applyFont="1" applyFill="1" applyBorder="1" applyAlignment="1" applyProtection="1">
      <alignment horizontal="right" vertical="center"/>
      <protection hidden="1"/>
    </xf>
    <xf numFmtId="9" fontId="6" fillId="0" borderId="151" xfId="91" applyFont="1" applyFill="1" applyBorder="1" applyAlignment="1" applyProtection="1">
      <alignment horizontal="right" vertical="center"/>
      <protection hidden="1"/>
    </xf>
    <xf numFmtId="9" fontId="1" fillId="0" borderId="151" xfId="72" applyNumberFormat="1" applyFont="1" applyBorder="1" applyAlignment="1">
      <alignment vertical="center"/>
    </xf>
    <xf numFmtId="9" fontId="1" fillId="0" borderId="150" xfId="72" applyNumberFormat="1" applyFont="1" applyBorder="1" applyAlignment="1">
      <alignment vertical="center"/>
    </xf>
    <xf numFmtId="9" fontId="6" fillId="0" borderId="150" xfId="91" applyFont="1" applyFill="1" applyBorder="1" applyAlignment="1" applyProtection="1">
      <alignment horizontal="right" vertical="center"/>
      <protection hidden="1"/>
    </xf>
    <xf numFmtId="9" fontId="6" fillId="0" borderId="99" xfId="91" applyFont="1" applyFill="1" applyBorder="1" applyAlignment="1" applyProtection="1">
      <alignment horizontal="right" vertical="center"/>
      <protection hidden="1"/>
    </xf>
    <xf numFmtId="0" fontId="90" fillId="0" borderId="0" xfId="90" applyFont="1" applyAlignment="1" applyProtection="1">
      <alignment horizontal="left" vertical="center"/>
      <protection hidden="1"/>
    </xf>
    <xf numFmtId="3" fontId="55" fillId="0" borderId="0" xfId="90" applyNumberFormat="1" applyFont="1" applyAlignment="1" applyProtection="1">
      <alignment horizontal="left" vertical="center" wrapText="1"/>
      <protection hidden="1"/>
    </xf>
    <xf numFmtId="0" fontId="55" fillId="0" borderId="0" xfId="90" applyFont="1" applyAlignment="1" applyProtection="1">
      <alignment horizontal="left" vertical="center" wrapText="1"/>
      <protection hidden="1"/>
    </xf>
    <xf numFmtId="0" fontId="9" fillId="3" borderId="3" xfId="5" applyFont="1" applyFill="1" applyBorder="1" applyAlignment="1">
      <alignment horizontal="right" wrapText="1"/>
    </xf>
    <xf numFmtId="0" fontId="19" fillId="3" borderId="0" xfId="5" applyFont="1" applyFill="1" applyAlignment="1">
      <alignment horizontal="center" wrapText="1"/>
    </xf>
    <xf numFmtId="0" fontId="19" fillId="3" borderId="3" xfId="5" applyFont="1" applyFill="1" applyBorder="1" applyAlignment="1">
      <alignment horizontal="center" wrapText="1"/>
    </xf>
    <xf numFmtId="0" fontId="9" fillId="3" borderId="3" xfId="5" quotePrefix="1" applyFont="1" applyFill="1" applyBorder="1" applyAlignment="1">
      <alignment horizontal="right" wrapText="1"/>
    </xf>
    <xf numFmtId="3" fontId="26" fillId="3" borderId="9" xfId="8" applyNumberFormat="1" applyFont="1" applyFill="1" applyBorder="1" applyAlignment="1" applyProtection="1">
      <alignment horizontal="left"/>
      <protection hidden="1"/>
    </xf>
    <xf numFmtId="3" fontId="26" fillId="3" borderId="28" xfId="8" applyNumberFormat="1" applyFont="1" applyFill="1" applyBorder="1" applyAlignment="1" applyProtection="1">
      <alignment horizontal="left"/>
      <protection hidden="1"/>
    </xf>
    <xf numFmtId="3" fontId="26" fillId="3" borderId="43" xfId="8" applyNumberFormat="1" applyFont="1" applyFill="1" applyBorder="1" applyAlignment="1" applyProtection="1">
      <alignment horizontal="right" vertical="center"/>
      <protection hidden="1"/>
    </xf>
    <xf numFmtId="3" fontId="26" fillId="3" borderId="45" xfId="8" applyNumberFormat="1" applyFont="1" applyFill="1" applyBorder="1" applyAlignment="1" applyProtection="1">
      <alignment horizontal="right" vertical="center"/>
      <protection hidden="1"/>
    </xf>
    <xf numFmtId="3" fontId="26" fillId="3" borderId="46" xfId="8" applyNumberFormat="1" applyFont="1" applyFill="1" applyBorder="1" applyAlignment="1" applyProtection="1">
      <alignment horizontal="right" vertical="center"/>
      <protection hidden="1"/>
    </xf>
    <xf numFmtId="3" fontId="26" fillId="3" borderId="43" xfId="8" applyNumberFormat="1" applyFont="1" applyFill="1" applyBorder="1" applyAlignment="1" applyProtection="1">
      <alignment horizontal="left" vertical="center"/>
      <protection hidden="1"/>
    </xf>
    <xf numFmtId="0" fontId="29" fillId="3" borderId="7" xfId="8" applyFont="1" applyFill="1" applyBorder="1" applyAlignment="1">
      <alignment vertical="top" wrapText="1"/>
    </xf>
    <xf numFmtId="0" fontId="29" fillId="3" borderId="7" xfId="8" applyFont="1" applyFill="1" applyBorder="1" applyAlignment="1">
      <alignment vertical="center"/>
    </xf>
    <xf numFmtId="0" fontId="29" fillId="3" borderId="28" xfId="8" applyFont="1" applyFill="1" applyBorder="1" applyAlignment="1">
      <alignment vertical="center"/>
    </xf>
    <xf numFmtId="3" fontId="26" fillId="3" borderId="43" xfId="8" applyNumberFormat="1" applyFont="1" applyFill="1" applyBorder="1" applyAlignment="1" applyProtection="1">
      <alignment horizontal="left"/>
      <protection hidden="1"/>
    </xf>
    <xf numFmtId="0" fontId="29" fillId="3" borderId="7" xfId="7" applyFont="1" applyFill="1" applyBorder="1" applyAlignment="1">
      <alignment vertical="center"/>
    </xf>
    <xf numFmtId="3" fontId="26" fillId="3" borderId="7" xfId="8" applyNumberFormat="1" applyFont="1" applyFill="1" applyBorder="1" applyAlignment="1" applyProtection="1">
      <alignment horizontal="left"/>
      <protection hidden="1"/>
    </xf>
    <xf numFmtId="0" fontId="29" fillId="3" borderId="7" xfId="7" applyFont="1" applyFill="1" applyBorder="1" applyAlignment="1">
      <alignment vertical="center" wrapText="1"/>
    </xf>
    <xf numFmtId="9" fontId="104" fillId="3" borderId="28" xfId="9" applyFont="1" applyFill="1" applyBorder="1" applyAlignment="1" applyProtection="1">
      <alignment horizontal="right" vertical="center"/>
    </xf>
    <xf numFmtId="0" fontId="29" fillId="3" borderId="28" xfId="7" applyFont="1" applyFill="1" applyBorder="1" applyAlignment="1">
      <alignment vertical="center" wrapText="1"/>
    </xf>
    <xf numFmtId="0" fontId="107" fillId="3" borderId="43" xfId="7" applyFont="1" applyFill="1" applyBorder="1" applyAlignment="1">
      <alignment horizontal="right" vertical="center" wrapText="1"/>
    </xf>
    <xf numFmtId="0" fontId="108" fillId="3" borderId="45" xfId="7" applyFont="1" applyFill="1" applyBorder="1" applyAlignment="1">
      <alignment horizontal="right" vertical="center" wrapText="1"/>
    </xf>
    <xf numFmtId="0" fontId="108" fillId="3" borderId="46" xfId="7" applyFont="1" applyFill="1" applyBorder="1" applyAlignment="1">
      <alignment horizontal="right" vertical="center" wrapText="1"/>
    </xf>
    <xf numFmtId="0" fontId="26" fillId="3" borderId="43" xfId="7" applyFont="1" applyFill="1" applyBorder="1"/>
    <xf numFmtId="0" fontId="109" fillId="3" borderId="9" xfId="7" applyFont="1" applyFill="1" applyBorder="1" applyAlignment="1">
      <alignment horizontal="right"/>
    </xf>
    <xf numFmtId="0" fontId="26" fillId="3" borderId="12" xfId="7" applyFont="1" applyFill="1" applyBorder="1" applyAlignment="1">
      <alignment horizontal="right"/>
    </xf>
    <xf numFmtId="0" fontId="26" fillId="3" borderId="11" xfId="7" applyFont="1" applyFill="1" applyBorder="1" applyAlignment="1">
      <alignment horizontal="right"/>
    </xf>
    <xf numFmtId="0" fontId="29" fillId="3" borderId="9" xfId="7" applyFont="1" applyFill="1" applyBorder="1"/>
    <xf numFmtId="0" fontId="109" fillId="3" borderId="28" xfId="7" applyFont="1" applyFill="1" applyBorder="1" applyAlignment="1">
      <alignment horizontal="right"/>
    </xf>
    <xf numFmtId="0" fontId="26" fillId="3" borderId="28" xfId="7" applyFont="1" applyFill="1" applyBorder="1" applyAlignment="1">
      <alignment horizontal="center" vertical="top" wrapText="1"/>
    </xf>
    <xf numFmtId="0" fontId="29" fillId="3" borderId="43" xfId="7" applyFont="1" applyFill="1" applyBorder="1" applyAlignment="1">
      <alignment horizontal="center" wrapText="1"/>
    </xf>
    <xf numFmtId="0" fontId="29" fillId="3" borderId="10" xfId="7" applyFont="1" applyFill="1" applyBorder="1" applyAlignment="1">
      <alignment horizontal="center" vertical="center"/>
    </xf>
    <xf numFmtId="0" fontId="29" fillId="3" borderId="0" xfId="7" applyFont="1" applyFill="1" applyAlignment="1">
      <alignment horizontal="center" vertical="center"/>
    </xf>
    <xf numFmtId="0" fontId="91" fillId="3" borderId="0" xfId="8" applyFont="1" applyFill="1" applyAlignment="1">
      <alignment horizontal="left" wrapText="1"/>
    </xf>
    <xf numFmtId="166" fontId="26" fillId="3" borderId="12" xfId="8" applyNumberFormat="1" applyFont="1" applyFill="1" applyBorder="1" applyAlignment="1" applyProtection="1">
      <alignment horizontal="right" vertical="center"/>
      <protection hidden="1"/>
    </xf>
    <xf numFmtId="166" fontId="26" fillId="3" borderId="11" xfId="8" applyNumberFormat="1" applyFont="1" applyFill="1" applyBorder="1" applyAlignment="1" applyProtection="1">
      <alignment horizontal="right" vertical="center"/>
      <protection hidden="1"/>
    </xf>
    <xf numFmtId="166" fontId="26" fillId="3" borderId="14" xfId="8" applyNumberFormat="1" applyFont="1" applyFill="1" applyBorder="1" applyAlignment="1" applyProtection="1">
      <alignment horizontal="right" vertical="center"/>
      <protection hidden="1"/>
    </xf>
    <xf numFmtId="166" fontId="26" fillId="3" borderId="15" xfId="8" applyNumberFormat="1" applyFont="1" applyFill="1" applyBorder="1" applyAlignment="1" applyProtection="1">
      <alignment horizontal="right" vertical="center"/>
      <protection hidden="1"/>
    </xf>
    <xf numFmtId="3" fontId="26" fillId="3" borderId="28" xfId="8" applyNumberFormat="1" applyFont="1" applyFill="1" applyBorder="1" applyAlignment="1" applyProtection="1">
      <alignment horizontal="right" vertical="center"/>
      <protection hidden="1"/>
    </xf>
    <xf numFmtId="3" fontId="26" fillId="3" borderId="14" xfId="8" applyNumberFormat="1" applyFont="1" applyFill="1" applyBorder="1" applyAlignment="1" applyProtection="1">
      <alignment horizontal="right" vertical="center"/>
      <protection hidden="1"/>
    </xf>
    <xf numFmtId="3" fontId="26" fillId="3" borderId="15" xfId="8" applyNumberFormat="1" applyFont="1" applyFill="1" applyBorder="1" applyAlignment="1" applyProtection="1">
      <alignment horizontal="right" vertical="center"/>
      <protection hidden="1"/>
    </xf>
    <xf numFmtId="3" fontId="26" fillId="3" borderId="28" xfId="8" applyNumberFormat="1" applyFont="1" applyFill="1" applyBorder="1" applyAlignment="1" applyProtection="1">
      <alignment horizontal="left" vertical="center"/>
      <protection hidden="1"/>
    </xf>
    <xf numFmtId="0" fontId="29" fillId="3" borderId="9" xfId="8" applyFont="1" applyFill="1" applyBorder="1" applyAlignment="1">
      <alignment vertical="center" wrapText="1"/>
    </xf>
    <xf numFmtId="9" fontId="104" fillId="3" borderId="7" xfId="9" applyFont="1" applyFill="1" applyBorder="1" applyAlignment="1" applyProtection="1">
      <alignment horizontal="right" vertical="center"/>
    </xf>
    <xf numFmtId="3" fontId="29" fillId="3" borderId="13" xfId="8" applyNumberFormat="1" applyFont="1" applyFill="1" applyBorder="1" applyAlignment="1">
      <alignment horizontal="right" vertical="center"/>
    </xf>
    <xf numFmtId="3" fontId="29" fillId="3" borderId="8" xfId="8" applyNumberFormat="1" applyFont="1" applyFill="1" applyBorder="1" applyAlignment="1" applyProtection="1">
      <alignment horizontal="right" vertical="center"/>
      <protection hidden="1"/>
    </xf>
    <xf numFmtId="3" fontId="29" fillId="3" borderId="8" xfId="8" applyNumberFormat="1" applyFont="1" applyFill="1" applyBorder="1" applyAlignment="1">
      <alignment horizontal="right" vertical="center"/>
    </xf>
    <xf numFmtId="3" fontId="29" fillId="3" borderId="13" xfId="8" applyNumberFormat="1" applyFont="1" applyFill="1" applyBorder="1" applyAlignment="1" applyProtection="1">
      <alignment horizontal="right" vertical="center"/>
      <protection hidden="1"/>
    </xf>
    <xf numFmtId="1" fontId="29" fillId="3" borderId="13" xfId="7" applyNumberFormat="1" applyFont="1" applyFill="1" applyBorder="1" applyAlignment="1">
      <alignment horizontal="right" vertical="center"/>
    </xf>
    <xf numFmtId="1" fontId="29" fillId="3" borderId="8" xfId="7" applyNumberFormat="1" applyFont="1" applyFill="1" applyBorder="1" applyAlignment="1">
      <alignment horizontal="right" vertical="center"/>
    </xf>
    <xf numFmtId="1" fontId="29" fillId="3" borderId="13" xfId="8" applyNumberFormat="1" applyFont="1" applyFill="1" applyBorder="1" applyAlignment="1">
      <alignment horizontal="right" vertical="center"/>
    </xf>
    <xf numFmtId="1" fontId="29" fillId="3" borderId="8" xfId="8" applyNumberFormat="1" applyFont="1" applyFill="1" applyBorder="1" applyAlignment="1">
      <alignment horizontal="right" vertical="center"/>
    </xf>
    <xf numFmtId="1" fontId="29" fillId="3" borderId="14" xfId="7" applyNumberFormat="1" applyFont="1" applyFill="1" applyBorder="1" applyAlignment="1">
      <alignment horizontal="right" vertical="center"/>
    </xf>
    <xf numFmtId="1" fontId="29" fillId="3" borderId="15" xfId="7" applyNumberFormat="1" applyFont="1" applyFill="1" applyBorder="1" applyAlignment="1">
      <alignment horizontal="right" vertical="center"/>
    </xf>
    <xf numFmtId="1" fontId="29" fillId="3" borderId="14" xfId="8" applyNumberFormat="1" applyFont="1" applyFill="1" applyBorder="1" applyAlignment="1">
      <alignment horizontal="right" vertical="center"/>
    </xf>
    <xf numFmtId="1" fontId="29" fillId="3" borderId="15" xfId="8" applyNumberFormat="1" applyFont="1" applyFill="1" applyBorder="1" applyAlignment="1">
      <alignment horizontal="right" vertical="center"/>
    </xf>
    <xf numFmtId="3" fontId="29" fillId="3" borderId="12" xfId="8" applyNumberFormat="1" applyFont="1" applyFill="1" applyBorder="1" applyAlignment="1" applyProtection="1">
      <alignment horizontal="right" vertical="center"/>
      <protection hidden="1"/>
    </xf>
    <xf numFmtId="3" fontId="26" fillId="3" borderId="13" xfId="8" applyNumberFormat="1" applyFont="1" applyFill="1" applyBorder="1" applyAlignment="1" applyProtection="1">
      <alignment horizontal="right" vertical="center"/>
      <protection hidden="1"/>
    </xf>
    <xf numFmtId="3" fontId="26" fillId="3" borderId="8" xfId="8" applyNumberFormat="1" applyFont="1" applyFill="1" applyBorder="1" applyAlignment="1" applyProtection="1">
      <alignment horizontal="right" vertical="center"/>
      <protection hidden="1"/>
    </xf>
    <xf numFmtId="3" fontId="26" fillId="3" borderId="7" xfId="8" applyNumberFormat="1" applyFont="1" applyFill="1" applyBorder="1" applyAlignment="1" applyProtection="1">
      <alignment horizontal="left" vertical="center"/>
      <protection hidden="1"/>
    </xf>
    <xf numFmtId="3" fontId="29" fillId="3" borderId="13" xfId="7" applyNumberFormat="1" applyFont="1" applyFill="1" applyBorder="1" applyAlignment="1">
      <alignment horizontal="right" vertical="center"/>
    </xf>
    <xf numFmtId="3" fontId="29" fillId="3" borderId="8" xfId="7" applyNumberFormat="1" applyFont="1" applyFill="1" applyBorder="1" applyAlignment="1">
      <alignment horizontal="right" vertical="center"/>
    </xf>
    <xf numFmtId="3" fontId="29" fillId="3" borderId="14" xfId="7" applyNumberFormat="1" applyFont="1" applyFill="1" applyBorder="1" applyAlignment="1">
      <alignment horizontal="right" vertical="center"/>
    </xf>
    <xf numFmtId="3" fontId="29" fillId="3" borderId="15" xfId="7" applyNumberFormat="1" applyFont="1" applyFill="1" applyBorder="1" applyAlignment="1">
      <alignment horizontal="right" vertical="center"/>
    </xf>
    <xf numFmtId="0" fontId="109" fillId="3" borderId="43" xfId="7" applyFont="1" applyFill="1" applyBorder="1" applyAlignment="1">
      <alignment horizontal="right" vertical="center" wrapText="1"/>
    </xf>
    <xf numFmtId="0" fontId="26" fillId="3" borderId="45" xfId="7" applyFont="1" applyFill="1" applyBorder="1" applyAlignment="1">
      <alignment horizontal="right" vertical="center" wrapText="1"/>
    </xf>
    <xf numFmtId="0" fontId="26" fillId="3" borderId="46" xfId="7" applyFont="1" applyFill="1" applyBorder="1" applyAlignment="1">
      <alignment horizontal="right" vertical="center" wrapText="1"/>
    </xf>
    <xf numFmtId="0" fontId="26" fillId="3" borderId="14" xfId="7" applyFont="1" applyFill="1" applyBorder="1" applyAlignment="1">
      <alignment horizontal="right"/>
    </xf>
    <xf numFmtId="0" fontId="26" fillId="3" borderId="15" xfId="7" applyFont="1" applyFill="1" applyBorder="1" applyAlignment="1">
      <alignment horizontal="right"/>
    </xf>
    <xf numFmtId="0" fontId="109" fillId="3" borderId="28" xfId="7" applyFont="1" applyFill="1" applyBorder="1" applyAlignment="1">
      <alignment horizontal="center"/>
    </xf>
    <xf numFmtId="0" fontId="29" fillId="3" borderId="9" xfId="7" applyFont="1" applyFill="1" applyBorder="1" applyAlignment="1">
      <alignment horizontal="center" wrapText="1"/>
    </xf>
    <xf numFmtId="0" fontId="111" fillId="9" borderId="14" xfId="7" applyFont="1" applyFill="1" applyBorder="1" applyAlignment="1">
      <alignment horizontal="left" vertical="center"/>
    </xf>
    <xf numFmtId="0" fontId="111" fillId="9" borderId="23" xfId="7" applyFont="1" applyFill="1" applyBorder="1" applyAlignment="1">
      <alignment horizontal="left" vertical="center"/>
    </xf>
    <xf numFmtId="0" fontId="111" fillId="9" borderId="15" xfId="7" applyFont="1" applyFill="1" applyBorder="1" applyAlignment="1">
      <alignment horizontal="left" vertical="center"/>
    </xf>
    <xf numFmtId="0" fontId="111" fillId="9" borderId="28" xfId="7" applyFont="1" applyFill="1" applyBorder="1" applyAlignment="1">
      <alignment horizontal="left" vertical="center"/>
    </xf>
    <xf numFmtId="3" fontId="6" fillId="0" borderId="0" xfId="90" applyNumberFormat="1" applyFont="1" applyFill="1" applyAlignment="1" applyProtection="1">
      <alignment horizontal="right" vertical="center" wrapText="1"/>
      <protection hidden="1"/>
    </xf>
    <xf numFmtId="3" fontId="9" fillId="0" borderId="0" xfId="90" applyNumberFormat="1" applyFont="1" applyFill="1" applyAlignment="1" applyProtection="1">
      <alignment horizontal="right" vertical="center"/>
      <protection hidden="1"/>
    </xf>
    <xf numFmtId="167" fontId="6" fillId="0" borderId="0" xfId="90" applyNumberFormat="1" applyFont="1" applyFill="1" applyAlignment="1" applyProtection="1">
      <alignment horizontal="right" vertical="center" wrapText="1"/>
      <protection hidden="1"/>
    </xf>
    <xf numFmtId="166" fontId="9" fillId="0" borderId="29" xfId="90" applyNumberFormat="1" applyFont="1" applyFill="1" applyBorder="1" applyAlignment="1" applyProtection="1">
      <alignment horizontal="right" vertical="center"/>
      <protection hidden="1"/>
    </xf>
    <xf numFmtId="166" fontId="6" fillId="0" borderId="0" xfId="90" applyNumberFormat="1" applyFont="1" applyFill="1" applyAlignment="1" applyProtection="1">
      <alignment horizontal="right" vertical="center" wrapText="1"/>
      <protection hidden="1"/>
    </xf>
    <xf numFmtId="166" fontId="6" fillId="0" borderId="0" xfId="92" applyNumberFormat="1" applyFont="1" applyFill="1" applyAlignment="1">
      <alignment vertical="center"/>
    </xf>
    <xf numFmtId="166" fontId="6" fillId="0" borderId="0" xfId="92" applyNumberFormat="1" applyFont="1" applyFill="1" applyAlignment="1">
      <alignment horizontal="right" vertical="center"/>
    </xf>
    <xf numFmtId="3" fontId="6" fillId="0" borderId="0" xfId="72" applyNumberFormat="1" applyFont="1" applyFill="1" applyAlignment="1">
      <alignment horizontal="right" vertical="center" wrapText="1" readingOrder="1"/>
    </xf>
    <xf numFmtId="3" fontId="6" fillId="0" borderId="35" xfId="72" applyNumberFormat="1" applyFont="1" applyFill="1" applyBorder="1" applyAlignment="1">
      <alignment horizontal="right" vertical="center" wrapText="1" readingOrder="1"/>
    </xf>
    <xf numFmtId="0" fontId="7" fillId="0" borderId="3" xfId="1" applyFont="1" applyBorder="1" applyAlignment="1">
      <alignment horizontal="left" vertical="center"/>
    </xf>
    <xf numFmtId="3" fontId="46" fillId="0" borderId="0" xfId="0" applyNumberFormat="1" applyFont="1" applyAlignment="1">
      <alignment horizontal="center"/>
    </xf>
    <xf numFmtId="3" fontId="157" fillId="0" borderId="0" xfId="0" applyNumberFormat="1" applyFont="1"/>
    <xf numFmtId="3" fontId="113" fillId="0" borderId="0" xfId="0" applyNumberFormat="1" applyFont="1" applyAlignment="1">
      <alignment horizontal="center"/>
    </xf>
    <xf numFmtId="3" fontId="158" fillId="0" borderId="0" xfId="0" applyNumberFormat="1" applyFont="1" applyAlignment="1">
      <alignment horizontal="center"/>
    </xf>
    <xf numFmtId="0" fontId="28" fillId="0" borderId="0" xfId="95" applyFont="1" applyAlignment="1">
      <alignment horizontal="right"/>
    </xf>
    <xf numFmtId="3" fontId="17" fillId="0" borderId="0" xfId="95" applyNumberFormat="1" applyFont="1"/>
    <xf numFmtId="3" fontId="129" fillId="0" borderId="0" xfId="95" applyNumberFormat="1" applyFont="1"/>
    <xf numFmtId="3" fontId="9" fillId="2" borderId="16" xfId="95" applyNumberFormat="1" applyFont="1" applyFill="1" applyBorder="1" applyAlignment="1">
      <alignment horizontal="right"/>
    </xf>
    <xf numFmtId="3" fontId="53" fillId="2" borderId="16" xfId="95" applyNumberFormat="1" applyFont="1" applyFill="1" applyBorder="1" applyAlignment="1">
      <alignment horizontal="right"/>
    </xf>
    <xf numFmtId="3" fontId="1" fillId="0" borderId="0" xfId="0" applyNumberFormat="1" applyFont="1"/>
    <xf numFmtId="3" fontId="11" fillId="0" borderId="0" xfId="0" applyNumberFormat="1" applyFont="1"/>
    <xf numFmtId="3" fontId="130" fillId="0" borderId="0" xfId="0" applyNumberFormat="1" applyFont="1" applyAlignment="1">
      <alignment horizontal="center"/>
    </xf>
    <xf numFmtId="3" fontId="131" fillId="0" borderId="0" xfId="95" applyNumberFormat="1" applyFont="1" applyAlignment="1">
      <alignment horizontal="right"/>
    </xf>
    <xf numFmtId="3" fontId="44" fillId="0" borderId="0" xfId="0" applyNumberFormat="1" applyFont="1" applyAlignment="1">
      <alignment horizontal="center"/>
    </xf>
    <xf numFmtId="3" fontId="17" fillId="0" borderId="0" xfId="95" applyNumberFormat="1" applyFont="1" applyAlignment="1">
      <alignment horizontal="right"/>
    </xf>
    <xf numFmtId="168" fontId="1" fillId="0" borderId="0" xfId="95" applyNumberFormat="1" applyFont="1"/>
    <xf numFmtId="9" fontId="4" fillId="0" borderId="0" xfId="0" applyNumberFormat="1" applyFont="1"/>
    <xf numFmtId="0" fontId="28" fillId="0" borderId="20" xfId="95" applyFont="1" applyBorder="1"/>
    <xf numFmtId="0" fontId="159" fillId="0" borderId="0" xfId="95" applyFont="1" applyAlignment="1">
      <alignment horizontal="right"/>
    </xf>
    <xf numFmtId="3" fontId="132" fillId="0" borderId="0" xfId="0" applyNumberFormat="1" applyFont="1" applyAlignment="1">
      <alignment horizontal="left"/>
    </xf>
    <xf numFmtId="3" fontId="160" fillId="0" borderId="0" xfId="95" applyNumberFormat="1" applyFont="1" applyAlignment="1">
      <alignment horizontal="right"/>
    </xf>
    <xf numFmtId="3" fontId="121" fillId="0" borderId="0" xfId="95" applyNumberFormat="1" applyFont="1" applyAlignment="1">
      <alignment horizontal="right"/>
    </xf>
    <xf numFmtId="3" fontId="8" fillId="0" borderId="0" xfId="95" applyNumberFormat="1" applyFont="1"/>
    <xf numFmtId="3" fontId="13" fillId="0" borderId="0" xfId="95" applyNumberFormat="1" applyFont="1"/>
    <xf numFmtId="3" fontId="158" fillId="0" borderId="0" xfId="0" applyNumberFormat="1" applyFont="1"/>
    <xf numFmtId="0" fontId="4" fillId="0" borderId="0" xfId="95" applyFont="1" applyAlignment="1">
      <alignment wrapText="1"/>
    </xf>
    <xf numFmtId="3" fontId="121" fillId="0" borderId="0" xfId="95" applyNumberFormat="1" applyFont="1" applyAlignment="1">
      <alignment wrapText="1"/>
    </xf>
    <xf numFmtId="166" fontId="6" fillId="0" borderId="0" xfId="4" applyNumberFormat="1" applyFont="1" applyFill="1" applyAlignment="1">
      <alignment horizontal="right" vertical="center"/>
    </xf>
    <xf numFmtId="0" fontId="1" fillId="0" borderId="0" xfId="4" applyFont="1" applyFill="1" applyAlignment="1">
      <alignment horizontal="left" vertical="center"/>
    </xf>
    <xf numFmtId="0" fontId="145" fillId="3" borderId="23" xfId="13" applyFont="1" applyFill="1" applyBorder="1" applyAlignment="1">
      <alignment horizontal="left"/>
    </xf>
    <xf numFmtId="167" fontId="6" fillId="0" borderId="0" xfId="5" applyNumberFormat="1" applyFont="1" applyFill="1" applyAlignment="1" applyProtection="1">
      <alignment horizontal="right" vertical="center"/>
      <protection locked="0"/>
    </xf>
    <xf numFmtId="3" fontId="6" fillId="0" borderId="0" xfId="5" applyNumberFormat="1" applyFont="1" applyFill="1" applyAlignment="1" applyProtection="1">
      <alignment horizontal="right" vertical="center"/>
      <protection locked="0"/>
    </xf>
    <xf numFmtId="166" fontId="6" fillId="0" borderId="0" xfId="5" applyNumberFormat="1" applyFont="1" applyFill="1" applyAlignment="1">
      <alignment horizontal="right" vertical="center"/>
    </xf>
    <xf numFmtId="3" fontId="1" fillId="0" borderId="0" xfId="0" quotePrefix="1" applyNumberFormat="1" applyFont="1" applyAlignment="1">
      <alignment horizontal="right" vertical="center"/>
    </xf>
    <xf numFmtId="3" fontId="6" fillId="0" borderId="0" xfId="5" quotePrefix="1" applyNumberFormat="1" applyFont="1" applyAlignment="1" applyProtection="1">
      <alignment horizontal="right" vertical="center"/>
      <protection locked="0"/>
    </xf>
    <xf numFmtId="171" fontId="6" fillId="0" borderId="0" xfId="0" applyNumberFormat="1" applyFont="1" applyFill="1" applyAlignment="1" applyProtection="1">
      <alignment vertical="center"/>
      <protection locked="0"/>
    </xf>
    <xf numFmtId="171" fontId="6" fillId="0" borderId="10" xfId="0" applyNumberFormat="1" applyFont="1" applyFill="1" applyBorder="1" applyAlignment="1" applyProtection="1">
      <alignment vertical="center"/>
      <protection locked="0"/>
    </xf>
    <xf numFmtId="178" fontId="6" fillId="0" borderId="10" xfId="98" applyNumberFormat="1" applyFont="1" applyFill="1" applyBorder="1" applyAlignment="1">
      <alignment horizontal="right" vertical="center"/>
    </xf>
    <xf numFmtId="3" fontId="6" fillId="0" borderId="0" xfId="5" applyNumberFormat="1" applyFont="1" applyFill="1" applyAlignment="1">
      <alignment horizontal="right" vertical="center"/>
    </xf>
    <xf numFmtId="0" fontId="12" fillId="0" borderId="0" xfId="72" applyBorder="1" applyAlignment="1">
      <alignment vertical="center"/>
    </xf>
    <xf numFmtId="0" fontId="31" fillId="9" borderId="0" xfId="0" applyFont="1" applyFill="1" applyAlignment="1">
      <alignment vertical="center"/>
    </xf>
    <xf numFmtId="3" fontId="29" fillId="3" borderId="11" xfId="8" applyNumberFormat="1" applyFont="1" applyFill="1" applyBorder="1" applyAlignment="1">
      <alignment horizontal="right" vertical="center"/>
    </xf>
    <xf numFmtId="3" fontId="29" fillId="3" borderId="12" xfId="8" applyNumberFormat="1" applyFont="1" applyFill="1" applyBorder="1" applyAlignment="1">
      <alignment horizontal="right" vertical="center"/>
    </xf>
    <xf numFmtId="9" fontId="104" fillId="3" borderId="9" xfId="94" applyFont="1" applyFill="1" applyBorder="1" applyAlignment="1" applyProtection="1">
      <alignment horizontal="right" vertical="center"/>
    </xf>
    <xf numFmtId="9" fontId="104" fillId="3" borderId="9" xfId="9" applyFont="1" applyFill="1" applyBorder="1" applyAlignment="1" applyProtection="1">
      <alignment horizontal="right" vertical="center"/>
    </xf>
    <xf numFmtId="3" fontId="29" fillId="3" borderId="15" xfId="8" applyNumberFormat="1" applyFont="1" applyFill="1" applyBorder="1" applyAlignment="1" applyProtection="1">
      <alignment horizontal="right" vertical="center"/>
      <protection hidden="1"/>
    </xf>
    <xf numFmtId="3" fontId="29" fillId="3" borderId="15" xfId="8" applyNumberFormat="1" applyFont="1" applyFill="1" applyBorder="1" applyAlignment="1">
      <alignment horizontal="right" vertical="center"/>
    </xf>
    <xf numFmtId="1" fontId="106" fillId="3" borderId="8" xfId="7" applyNumberFormat="1" applyFont="1" applyFill="1" applyBorder="1" applyAlignment="1">
      <alignment horizontal="right" vertical="center"/>
    </xf>
    <xf numFmtId="1" fontId="106" fillId="3" borderId="13" xfId="7" applyNumberFormat="1" applyFont="1" applyFill="1" applyBorder="1" applyAlignment="1">
      <alignment horizontal="right" vertical="center"/>
    </xf>
    <xf numFmtId="0" fontId="31" fillId="9" borderId="0" xfId="0" applyFont="1" applyFill="1" applyBorder="1" applyAlignment="1">
      <alignment horizontal="right" vertical="center"/>
    </xf>
    <xf numFmtId="9" fontId="31" fillId="9" borderId="0" xfId="0" applyNumberFormat="1" applyFont="1" applyFill="1" applyBorder="1" applyAlignment="1">
      <alignment horizontal="right" vertical="center"/>
    </xf>
    <xf numFmtId="0" fontId="31" fillId="9" borderId="0" xfId="0" applyFont="1" applyFill="1" applyBorder="1" applyAlignment="1">
      <alignment vertical="center"/>
    </xf>
    <xf numFmtId="167" fontId="31" fillId="9" borderId="0" xfId="0" applyNumberFormat="1" applyFont="1" applyFill="1" applyAlignment="1">
      <alignment horizontal="right" vertical="center"/>
    </xf>
    <xf numFmtId="0" fontId="31" fillId="9" borderId="147" xfId="0" applyFont="1" applyFill="1" applyBorder="1" applyAlignment="1">
      <alignment horizontal="right" vertical="center"/>
    </xf>
    <xf numFmtId="0" fontId="31" fillId="9" borderId="147" xfId="0" applyFont="1" applyFill="1" applyBorder="1" applyAlignment="1">
      <alignment vertical="center"/>
    </xf>
    <xf numFmtId="9" fontId="31" fillId="9" borderId="0" xfId="0" applyNumberFormat="1" applyFont="1" applyFill="1" applyAlignment="1">
      <alignment horizontal="right" vertical="center"/>
    </xf>
    <xf numFmtId="167" fontId="31" fillId="9" borderId="147" xfId="0" applyNumberFormat="1" applyFont="1" applyFill="1" applyBorder="1" applyAlignment="1">
      <alignment horizontal="right" vertical="center"/>
    </xf>
    <xf numFmtId="0" fontId="31" fillId="9" borderId="0" xfId="0" applyFont="1" applyFill="1" applyAlignment="1">
      <alignment horizontal="right" vertical="center" wrapText="1"/>
    </xf>
    <xf numFmtId="9" fontId="31" fillId="9" borderId="0" xfId="0" applyNumberFormat="1" applyFont="1" applyFill="1" applyAlignment="1">
      <alignment horizontal="right" vertical="center" wrapText="1"/>
    </xf>
    <xf numFmtId="167" fontId="31" fillId="9" borderId="0" xfId="0" applyNumberFormat="1" applyFont="1" applyFill="1" applyAlignment="1">
      <alignment horizontal="right" vertical="center" wrapText="1"/>
    </xf>
    <xf numFmtId="0" fontId="31" fillId="9" borderId="0" xfId="0" applyFont="1" applyFill="1" applyAlignment="1">
      <alignment vertical="center" wrapText="1"/>
    </xf>
    <xf numFmtId="0" fontId="31" fillId="9" borderId="147" xfId="0" applyFont="1" applyFill="1" applyBorder="1" applyAlignment="1">
      <alignment horizontal="right" vertical="center" wrapText="1"/>
    </xf>
    <xf numFmtId="167" fontId="31" fillId="9" borderId="147" xfId="0" applyNumberFormat="1" applyFont="1" applyFill="1" applyBorder="1" applyAlignment="1">
      <alignment horizontal="right" vertical="center" wrapText="1"/>
    </xf>
    <xf numFmtId="0" fontId="31" fillId="9" borderId="147" xfId="0" applyFont="1" applyFill="1" applyBorder="1" applyAlignment="1">
      <alignment vertical="center" wrapText="1"/>
    </xf>
    <xf numFmtId="0" fontId="31" fillId="9" borderId="0" xfId="0" applyFont="1" applyFill="1" applyBorder="1" applyAlignment="1">
      <alignment vertical="center" wrapText="1"/>
    </xf>
    <xf numFmtId="0" fontId="31" fillId="9" borderId="148" xfId="0" applyFont="1" applyFill="1" applyBorder="1" applyAlignment="1">
      <alignment vertical="center" wrapText="1"/>
    </xf>
    <xf numFmtId="0" fontId="31" fillId="9" borderId="148" xfId="0" applyFont="1" applyFill="1" applyBorder="1" applyAlignment="1">
      <alignment horizontal="right" vertical="center" wrapText="1"/>
    </xf>
    <xf numFmtId="0" fontId="103" fillId="5" borderId="144" xfId="0" applyFont="1" applyFill="1" applyBorder="1" applyAlignment="1">
      <alignment vertical="center" wrapText="1"/>
    </xf>
    <xf numFmtId="0" fontId="103" fillId="5" borderId="144" xfId="0" applyFont="1" applyFill="1" applyBorder="1" applyAlignment="1">
      <alignment horizontal="right" vertical="center" wrapText="1"/>
    </xf>
    <xf numFmtId="3" fontId="103" fillId="5" borderId="144" xfId="0" applyNumberFormat="1" applyFont="1" applyFill="1" applyBorder="1" applyAlignment="1">
      <alignment horizontal="right" vertical="center" wrapText="1"/>
    </xf>
    <xf numFmtId="0" fontId="161" fillId="3" borderId="0" xfId="13" applyFont="1" applyFill="1" applyAlignment="1">
      <alignment horizontal="left" vertical="top"/>
    </xf>
    <xf numFmtId="0" fontId="161" fillId="3" borderId="10" xfId="13" applyFont="1" applyFill="1" applyBorder="1" applyAlignment="1">
      <alignment horizontal="left" vertical="top"/>
    </xf>
    <xf numFmtId="0" fontId="9" fillId="2" borderId="44" xfId="13" applyFont="1" applyFill="1" applyBorder="1" applyAlignment="1">
      <alignment horizontal="left" vertical="top"/>
    </xf>
    <xf numFmtId="0" fontId="9" fillId="5" borderId="44" xfId="13" applyFont="1" applyFill="1" applyBorder="1" applyAlignment="1">
      <alignment horizontal="left" vertical="top"/>
    </xf>
    <xf numFmtId="0" fontId="161" fillId="3" borderId="23" xfId="13" applyFont="1" applyFill="1" applyBorder="1" applyAlignment="1">
      <alignment horizontal="left" vertical="top"/>
    </xf>
    <xf numFmtId="0" fontId="24" fillId="0" borderId="0" xfId="72" applyFont="1"/>
    <xf numFmtId="0" fontId="29" fillId="3" borderId="0" xfId="13" applyFont="1" applyFill="1" applyBorder="1" applyAlignment="1">
      <alignment horizontal="right" vertical="center"/>
    </xf>
    <xf numFmtId="3" fontId="103" fillId="5" borderId="147" xfId="0" applyNumberFormat="1" applyFont="1" applyFill="1" applyBorder="1" applyAlignment="1">
      <alignment horizontal="right" vertical="center" wrapText="1"/>
    </xf>
    <xf numFmtId="0" fontId="103" fillId="5" borderId="147" xfId="0" applyFont="1" applyFill="1" applyBorder="1" applyAlignment="1">
      <alignment horizontal="right" vertical="center" wrapText="1"/>
    </xf>
    <xf numFmtId="3" fontId="31" fillId="9" borderId="0" xfId="0" applyNumberFormat="1" applyFont="1" applyFill="1" applyAlignment="1">
      <alignment horizontal="right" vertical="center" wrapText="1"/>
    </xf>
    <xf numFmtId="3" fontId="31" fillId="9" borderId="147" xfId="0" applyNumberFormat="1" applyFont="1" applyFill="1" applyBorder="1" applyAlignment="1">
      <alignment horizontal="right" vertical="center" wrapText="1"/>
    </xf>
    <xf numFmtId="3" fontId="103" fillId="5" borderId="148" xfId="0" applyNumberFormat="1" applyFont="1" applyFill="1" applyBorder="1" applyAlignment="1">
      <alignment horizontal="right" vertical="center" wrapText="1"/>
    </xf>
    <xf numFmtId="0" fontId="103" fillId="5" borderId="148" xfId="0" applyFont="1" applyFill="1" applyBorder="1" applyAlignment="1">
      <alignment horizontal="right" vertical="center" wrapText="1"/>
    </xf>
    <xf numFmtId="3" fontId="103" fillId="5" borderId="148" xfId="0" applyNumberFormat="1" applyFont="1" applyFill="1" applyBorder="1" applyAlignment="1">
      <alignment horizontal="right" vertical="center"/>
    </xf>
    <xf numFmtId="0" fontId="161" fillId="3" borderId="10" xfId="13" applyFont="1" applyFill="1" applyBorder="1" applyAlignment="1">
      <alignment horizontal="left" vertical="center"/>
    </xf>
    <xf numFmtId="16" fontId="29" fillId="3" borderId="0" xfId="13" quotePrefix="1" applyNumberFormat="1" applyFont="1" applyFill="1" applyBorder="1" applyAlignment="1">
      <alignment horizontal="center" vertical="center"/>
    </xf>
    <xf numFmtId="0" fontId="29" fillId="3" borderId="0" xfId="13" applyFont="1" applyFill="1" applyBorder="1" applyAlignment="1">
      <alignment horizontal="center" vertical="center"/>
    </xf>
    <xf numFmtId="3" fontId="18" fillId="5" borderId="0" xfId="0" quotePrefix="1" applyNumberFormat="1" applyFont="1" applyFill="1" applyAlignment="1">
      <alignment horizontal="right" vertical="center"/>
    </xf>
    <xf numFmtId="3" fontId="9" fillId="3" borderId="23" xfId="5" applyNumberFormat="1" applyFont="1" applyFill="1" applyBorder="1" applyAlignment="1" applyProtection="1">
      <alignment horizontal="right"/>
      <protection locked="0"/>
    </xf>
    <xf numFmtId="0" fontId="21" fillId="3" borderId="0" xfId="0" applyFont="1" applyFill="1" applyBorder="1"/>
    <xf numFmtId="0" fontId="1" fillId="3" borderId="0" xfId="0" applyFont="1" applyFill="1" applyBorder="1" applyProtection="1">
      <protection locked="0"/>
    </xf>
    <xf numFmtId="0" fontId="1" fillId="3" borderId="0" xfId="0" applyFont="1" applyFill="1" applyBorder="1"/>
    <xf numFmtId="0" fontId="115" fillId="0" borderId="0" xfId="27" applyFont="1" applyFill="1" applyAlignment="1">
      <alignment horizontal="left"/>
    </xf>
    <xf numFmtId="0" fontId="26" fillId="5" borderId="23" xfId="13" applyFont="1" applyFill="1" applyBorder="1" applyAlignment="1">
      <alignment horizontal="left" vertical="center"/>
    </xf>
    <xf numFmtId="9" fontId="6" fillId="3" borderId="0" xfId="9" applyFont="1" applyFill="1" applyBorder="1" applyProtection="1">
      <protection hidden="1"/>
    </xf>
    <xf numFmtId="9" fontId="6" fillId="3" borderId="10" xfId="9" applyFont="1" applyFill="1" applyBorder="1" applyProtection="1">
      <protection hidden="1"/>
    </xf>
    <xf numFmtId="3" fontId="9" fillId="5" borderId="0" xfId="90" applyNumberFormat="1" applyFont="1" applyFill="1" applyAlignment="1" applyProtection="1">
      <alignment horizontal="left" vertical="center"/>
      <protection hidden="1"/>
    </xf>
    <xf numFmtId="3" fontId="9" fillId="5" borderId="0" xfId="90" applyNumberFormat="1" applyFont="1" applyFill="1" applyAlignment="1" applyProtection="1">
      <alignment horizontal="right" vertical="center"/>
      <protection hidden="1"/>
    </xf>
    <xf numFmtId="166" fontId="9" fillId="5" borderId="0" xfId="90" applyNumberFormat="1" applyFont="1" applyFill="1" applyAlignment="1" applyProtection="1">
      <alignment horizontal="right" vertical="center"/>
      <protection hidden="1"/>
    </xf>
    <xf numFmtId="3" fontId="43" fillId="5" borderId="0" xfId="90" applyNumberFormat="1" applyFont="1" applyFill="1" applyAlignment="1" applyProtection="1">
      <alignment horizontal="left" vertical="center"/>
      <protection hidden="1"/>
    </xf>
    <xf numFmtId="3" fontId="9" fillId="5" borderId="31" xfId="90" applyNumberFormat="1" applyFont="1" applyFill="1" applyBorder="1" applyAlignment="1" applyProtection="1">
      <alignment horizontal="right" vertical="center"/>
      <protection hidden="1"/>
    </xf>
    <xf numFmtId="9" fontId="9" fillId="5" borderId="127" xfId="93" applyFont="1" applyFill="1" applyBorder="1" applyAlignment="1" applyProtection="1">
      <alignment horizontal="right" vertical="center"/>
      <protection hidden="1"/>
    </xf>
    <xf numFmtId="9" fontId="9" fillId="5" borderId="126" xfId="93" applyFont="1" applyFill="1" applyBorder="1" applyAlignment="1" applyProtection="1">
      <alignment horizontal="right" vertical="center"/>
      <protection hidden="1"/>
    </xf>
    <xf numFmtId="0" fontId="17" fillId="0" borderId="0" xfId="1" applyFont="1" applyAlignment="1">
      <alignment horizontal="left"/>
    </xf>
    <xf numFmtId="0" fontId="5" fillId="0" borderId="0" xfId="1" applyFont="1" applyAlignment="1"/>
    <xf numFmtId="0" fontId="5" fillId="0" borderId="0" xfId="1" applyFont="1" applyAlignment="1">
      <alignment horizontal="center"/>
    </xf>
    <xf numFmtId="0" fontId="16" fillId="3" borderId="3" xfId="14" applyFont="1" applyFill="1" applyBorder="1" applyAlignment="1">
      <alignment horizontal="left"/>
    </xf>
    <xf numFmtId="0" fontId="33" fillId="3" borderId="0" xfId="14" applyFont="1" applyFill="1" applyAlignment="1">
      <alignment horizontal="left" wrapText="1"/>
    </xf>
    <xf numFmtId="0" fontId="6" fillId="5" borderId="0" xfId="92" applyFont="1" applyFill="1" applyAlignment="1">
      <alignment vertical="center"/>
    </xf>
    <xf numFmtId="167" fontId="6" fillId="5" borderId="0" xfId="92" applyNumberFormat="1" applyFont="1" applyFill="1" applyAlignment="1">
      <alignment vertical="center"/>
    </xf>
    <xf numFmtId="167" fontId="6" fillId="5" borderId="31" xfId="92" applyNumberFormat="1" applyFont="1" applyFill="1" applyBorder="1" applyAlignment="1">
      <alignment vertical="center"/>
    </xf>
    <xf numFmtId="9" fontId="6" fillId="5" borderId="113" xfId="91" applyFont="1" applyFill="1" applyBorder="1" applyAlignment="1" applyProtection="1">
      <alignment horizontal="right" vertical="center"/>
      <protection hidden="1"/>
    </xf>
    <xf numFmtId="9" fontId="6" fillId="5" borderId="112" xfId="91" applyFont="1" applyFill="1" applyBorder="1" applyAlignment="1" applyProtection="1">
      <alignment horizontal="right" vertical="center"/>
      <protection hidden="1"/>
    </xf>
    <xf numFmtId="167" fontId="6" fillId="5" borderId="0" xfId="90" applyNumberFormat="1" applyFont="1" applyFill="1" applyAlignment="1" applyProtection="1">
      <alignment horizontal="right" vertical="center"/>
      <protection locked="0"/>
    </xf>
    <xf numFmtId="167" fontId="6" fillId="5" borderId="0" xfId="90" applyNumberFormat="1" applyFont="1" applyFill="1" applyAlignment="1" applyProtection="1">
      <alignment horizontal="right" vertical="center"/>
      <protection hidden="1"/>
    </xf>
    <xf numFmtId="167" fontId="6" fillId="5" borderId="31" xfId="90" applyNumberFormat="1" applyFont="1" applyFill="1" applyBorder="1" applyAlignment="1" applyProtection="1">
      <alignment horizontal="right" vertical="center"/>
      <protection hidden="1"/>
    </xf>
    <xf numFmtId="9" fontId="6" fillId="5" borderId="111" xfId="91" applyFont="1" applyFill="1" applyBorder="1" applyAlignment="1" applyProtection="1">
      <alignment horizontal="right" vertical="center"/>
      <protection hidden="1"/>
    </xf>
    <xf numFmtId="9" fontId="6" fillId="5" borderId="110" xfId="91" applyFont="1" applyFill="1" applyBorder="1" applyAlignment="1" applyProtection="1">
      <alignment horizontal="right" vertical="center"/>
      <protection hidden="1"/>
    </xf>
    <xf numFmtId="0" fontId="43" fillId="5" borderId="0" xfId="90" applyFont="1" applyFill="1" applyAlignment="1" applyProtection="1">
      <alignment vertical="center"/>
      <protection hidden="1"/>
    </xf>
    <xf numFmtId="9" fontId="9" fillId="5" borderId="118" xfId="94" applyFont="1" applyFill="1" applyBorder="1" applyAlignment="1" applyProtection="1">
      <alignment horizontal="right" vertical="center" wrapText="1"/>
      <protection hidden="1"/>
    </xf>
    <xf numFmtId="9" fontId="9" fillId="5" borderId="117" xfId="94" applyFont="1" applyFill="1" applyBorder="1" applyAlignment="1" applyProtection="1">
      <alignment horizontal="right" vertical="center" wrapText="1"/>
      <protection hidden="1"/>
    </xf>
    <xf numFmtId="0" fontId="9" fillId="5" borderId="0" xfId="90" applyFont="1" applyFill="1" applyAlignment="1" applyProtection="1">
      <alignment vertical="center"/>
      <protection hidden="1"/>
    </xf>
    <xf numFmtId="166" fontId="9" fillId="5" borderId="31" xfId="90" applyNumberFormat="1" applyFont="1" applyFill="1" applyBorder="1" applyAlignment="1" applyProtection="1">
      <alignment horizontal="right" vertical="center"/>
      <protection hidden="1"/>
    </xf>
    <xf numFmtId="0" fontId="31" fillId="5" borderId="0" xfId="0" applyFont="1" applyFill="1" applyBorder="1" applyAlignment="1">
      <alignment horizontal="right" vertical="center"/>
    </xf>
    <xf numFmtId="0" fontId="29" fillId="5" borderId="0" xfId="13" applyFont="1" applyFill="1" applyAlignment="1">
      <alignment vertical="center"/>
    </xf>
    <xf numFmtId="0" fontId="31" fillId="5" borderId="0" xfId="0" applyFont="1" applyFill="1" applyAlignment="1">
      <alignment horizontal="right" vertical="center"/>
    </xf>
    <xf numFmtId="0" fontId="29" fillId="5" borderId="10" xfId="13" applyFont="1" applyFill="1" applyBorder="1" applyAlignment="1">
      <alignment vertical="center"/>
    </xf>
    <xf numFmtId="0" fontId="31" fillId="5" borderId="147" xfId="0" applyFont="1" applyFill="1" applyBorder="1" applyAlignment="1">
      <alignment horizontal="right" vertical="center"/>
    </xf>
    <xf numFmtId="0" fontId="31" fillId="3" borderId="0" xfId="13" applyFont="1" applyFill="1" applyAlignment="1"/>
    <xf numFmtId="0" fontId="21" fillId="5" borderId="0" xfId="0" applyFont="1" applyFill="1" applyAlignment="1">
      <alignment vertical="center"/>
    </xf>
    <xf numFmtId="0" fontId="6" fillId="3" borderId="152" xfId="5" applyFont="1" applyFill="1" applyBorder="1" applyAlignment="1">
      <alignment vertical="center"/>
    </xf>
    <xf numFmtId="165" fontId="6" fillId="0" borderId="152" xfId="68" applyNumberFormat="1" applyFont="1" applyFill="1" applyBorder="1" applyAlignment="1" applyProtection="1">
      <alignment horizontal="right" vertical="center"/>
      <protection locked="0"/>
    </xf>
    <xf numFmtId="165" fontId="6" fillId="3" borderId="152" xfId="68" applyNumberFormat="1" applyFont="1" applyFill="1" applyBorder="1" applyAlignment="1" applyProtection="1">
      <alignment horizontal="right" vertical="center"/>
      <protection locked="0"/>
    </xf>
    <xf numFmtId="3" fontId="31" fillId="9" borderId="0" xfId="0" applyNumberFormat="1" applyFont="1" applyFill="1" applyBorder="1" applyAlignment="1">
      <alignment horizontal="right" vertical="center"/>
    </xf>
    <xf numFmtId="0" fontId="29" fillId="3" borderId="147" xfId="13" applyFont="1" applyFill="1" applyBorder="1" applyAlignment="1">
      <alignment horizontal="right" vertical="center" wrapText="1"/>
    </xf>
    <xf numFmtId="0" fontId="31" fillId="3" borderId="147" xfId="13" applyFont="1" applyFill="1" applyBorder="1" applyAlignment="1">
      <alignment horizontal="right" vertical="center"/>
    </xf>
    <xf numFmtId="3" fontId="1" fillId="0" borderId="10" xfId="0" applyNumberFormat="1" applyFont="1" applyBorder="1" applyAlignment="1">
      <alignment horizontal="right" wrapText="1"/>
    </xf>
    <xf numFmtId="0" fontId="9" fillId="3" borderId="44" xfId="5" applyFont="1" applyFill="1" applyBorder="1" applyAlignment="1"/>
    <xf numFmtId="0" fontId="21" fillId="3" borderId="0" xfId="0" applyFont="1" applyFill="1" applyAlignment="1">
      <alignment horizontal="left"/>
    </xf>
    <xf numFmtId="0" fontId="24" fillId="3" borderId="0" xfId="0" applyFont="1" applyFill="1" applyAlignment="1"/>
    <xf numFmtId="0" fontId="29" fillId="0" borderId="0" xfId="13" applyFont="1" applyFill="1" applyAlignment="1"/>
    <xf numFmtId="0" fontId="31" fillId="0" borderId="0" xfId="4" applyFont="1" applyAlignment="1">
      <alignment horizontal="left" vertical="top" wrapText="1"/>
    </xf>
    <xf numFmtId="0" fontId="29" fillId="0" borderId="0" xfId="4" applyFont="1" applyAlignment="1">
      <alignment horizontal="left" wrapText="1"/>
    </xf>
    <xf numFmtId="0" fontId="0" fillId="0" borderId="0" xfId="0" applyAlignment="1">
      <alignment wrapText="1"/>
    </xf>
    <xf numFmtId="0" fontId="33" fillId="0" borderId="0" xfId="4" applyFont="1"/>
    <xf numFmtId="0" fontId="9" fillId="0" borderId="0" xfId="4" applyFont="1" applyAlignment="1">
      <alignment horizontal="left" vertical="top" wrapText="1"/>
    </xf>
    <xf numFmtId="0" fontId="6" fillId="0" borderId="0" xfId="4" applyFont="1" applyAlignment="1">
      <alignment horizontal="left" vertical="center" wrapText="1"/>
    </xf>
    <xf numFmtId="0" fontId="29" fillId="0" borderId="0" xfId="4" applyFont="1" applyAlignment="1">
      <alignment horizontal="left" vertical="center" wrapText="1"/>
    </xf>
    <xf numFmtId="0" fontId="26" fillId="3" borderId="15" xfId="7" applyFont="1" applyFill="1" applyBorder="1" applyAlignment="1">
      <alignment horizontal="center"/>
    </xf>
    <xf numFmtId="0" fontId="26" fillId="3" borderId="14" xfId="7" applyFont="1" applyFill="1" applyBorder="1" applyAlignment="1">
      <alignment horizontal="center"/>
    </xf>
    <xf numFmtId="0" fontId="102" fillId="3" borderId="23" xfId="8" applyFont="1" applyFill="1" applyBorder="1" applyAlignment="1">
      <alignment horizontal="left" wrapText="1"/>
    </xf>
    <xf numFmtId="0" fontId="91" fillId="3" borderId="23" xfId="8" applyFont="1" applyFill="1" applyBorder="1" applyAlignment="1">
      <alignment horizontal="left" wrapText="1"/>
    </xf>
    <xf numFmtId="0" fontId="100" fillId="3" borderId="0" xfId="8" applyFont="1" applyFill="1" applyAlignment="1">
      <alignment horizontal="left" wrapText="1"/>
    </xf>
    <xf numFmtId="0" fontId="91" fillId="3" borderId="0" xfId="8" applyFont="1" applyFill="1" applyAlignment="1">
      <alignment horizontal="left" wrapText="1"/>
    </xf>
    <xf numFmtId="0" fontId="91" fillId="3" borderId="0" xfId="7" applyFont="1" applyFill="1" applyAlignment="1">
      <alignment horizontal="left" wrapText="1"/>
    </xf>
    <xf numFmtId="0" fontId="26" fillId="3" borderId="0" xfId="7" applyFont="1" applyFill="1" applyAlignment="1">
      <alignment horizontal="center" vertical="center"/>
    </xf>
    <xf numFmtId="0" fontId="26" fillId="3" borderId="10" xfId="7" applyFont="1" applyFill="1" applyBorder="1" applyAlignment="1">
      <alignment horizontal="center" vertical="center"/>
    </xf>
    <xf numFmtId="0" fontId="26" fillId="3" borderId="46" xfId="7" applyFont="1" applyFill="1" applyBorder="1" applyAlignment="1">
      <alignment horizontal="center" wrapText="1"/>
    </xf>
    <xf numFmtId="0" fontId="29" fillId="3" borderId="44" xfId="7" applyFont="1" applyFill="1" applyBorder="1" applyAlignment="1">
      <alignment horizontal="center" wrapText="1"/>
    </xf>
    <xf numFmtId="0" fontId="29" fillId="3" borderId="45" xfId="7" applyFont="1" applyFill="1" applyBorder="1" applyAlignment="1">
      <alignment horizontal="center" wrapText="1"/>
    </xf>
    <xf numFmtId="0" fontId="26" fillId="3" borderId="46" xfId="7" applyFont="1" applyFill="1" applyBorder="1" applyAlignment="1">
      <alignment horizontal="center"/>
    </xf>
    <xf numFmtId="0" fontId="29" fillId="3" borderId="44" xfId="7" applyFont="1" applyFill="1" applyBorder="1" applyAlignment="1">
      <alignment horizontal="center"/>
    </xf>
    <xf numFmtId="0" fontId="29" fillId="3" borderId="45" xfId="7" applyFont="1" applyFill="1" applyBorder="1" applyAlignment="1">
      <alignment horizontal="center"/>
    </xf>
    <xf numFmtId="0" fontId="91" fillId="3" borderId="0" xfId="7" applyFont="1" applyFill="1" applyAlignment="1">
      <alignment horizontal="left" vertical="top" wrapText="1"/>
    </xf>
    <xf numFmtId="0" fontId="112" fillId="9" borderId="10" xfId="7" applyFont="1" applyFill="1" applyBorder="1" applyAlignment="1">
      <alignment horizontal="center" vertical="center"/>
    </xf>
    <xf numFmtId="0" fontId="26" fillId="3" borderId="11" xfId="7" applyFont="1" applyFill="1" applyBorder="1" applyAlignment="1">
      <alignment horizontal="center" wrapText="1"/>
    </xf>
    <xf numFmtId="0" fontId="29" fillId="3" borderId="10" xfId="7" applyFont="1" applyFill="1" applyBorder="1" applyAlignment="1">
      <alignment horizontal="center" wrapText="1"/>
    </xf>
    <xf numFmtId="0" fontId="29" fillId="3" borderId="12" xfId="7" applyFont="1" applyFill="1" applyBorder="1" applyAlignment="1">
      <alignment horizontal="center" wrapText="1"/>
    </xf>
    <xf numFmtId="0" fontId="26" fillId="3" borderId="11" xfId="7" applyFont="1" applyFill="1" applyBorder="1" applyAlignment="1">
      <alignment horizontal="center"/>
    </xf>
    <xf numFmtId="0" fontId="29" fillId="3" borderId="10" xfId="7" applyFont="1" applyFill="1" applyBorder="1" applyAlignment="1">
      <alignment horizontal="center"/>
    </xf>
    <xf numFmtId="0" fontId="29" fillId="3" borderId="12" xfId="7" applyFont="1" applyFill="1" applyBorder="1" applyAlignment="1">
      <alignment horizontal="center"/>
    </xf>
    <xf numFmtId="0" fontId="100" fillId="3" borderId="0" xfId="8" applyFont="1" applyFill="1" applyAlignment="1">
      <alignment horizontal="left"/>
    </xf>
    <xf numFmtId="0" fontId="102" fillId="3" borderId="0" xfId="8" applyFont="1" applyFill="1" applyAlignment="1">
      <alignment horizontal="left"/>
    </xf>
    <xf numFmtId="0" fontId="65" fillId="3" borderId="23" xfId="12" applyFont="1" applyFill="1" applyBorder="1" applyAlignment="1">
      <alignment horizontal="left" vertical="center"/>
    </xf>
    <xf numFmtId="0" fontId="29" fillId="3" borderId="23" xfId="12" quotePrefix="1" applyFont="1" applyFill="1" applyBorder="1" applyAlignment="1">
      <alignment horizontal="left" vertical="center"/>
    </xf>
    <xf numFmtId="0" fontId="99" fillId="3" borderId="23" xfId="0" applyFont="1" applyFill="1" applyBorder="1" applyAlignment="1">
      <alignment vertical="center"/>
    </xf>
    <xf numFmtId="0" fontId="0" fillId="3" borderId="23" xfId="0" applyFill="1" applyBorder="1" applyAlignment="1">
      <alignment vertical="center"/>
    </xf>
    <xf numFmtId="0" fontId="29" fillId="3" borderId="0" xfId="12" quotePrefix="1" applyFont="1" applyFill="1" applyAlignment="1">
      <alignment horizontal="left" vertical="center" wrapText="1"/>
    </xf>
    <xf numFmtId="0" fontId="99" fillId="0" borderId="0" xfId="0" applyFont="1" applyAlignment="1">
      <alignment wrapText="1"/>
    </xf>
    <xf numFmtId="0" fontId="29" fillId="3" borderId="0" xfId="12" quotePrefix="1" applyFont="1" applyFill="1" applyAlignment="1">
      <alignment horizontal="left" vertical="center"/>
    </xf>
    <xf numFmtId="3" fontId="91" fillId="0" borderId="0" xfId="90" applyNumberFormat="1" applyFont="1" applyAlignment="1" applyProtection="1">
      <alignment horizontal="left" vertical="center"/>
      <protection hidden="1"/>
    </xf>
    <xf numFmtId="3" fontId="91" fillId="0" borderId="29" xfId="90" applyNumberFormat="1" applyFont="1" applyBorder="1" applyAlignment="1" applyProtection="1">
      <alignment horizontal="left" vertical="center"/>
      <protection hidden="1"/>
    </xf>
    <xf numFmtId="0" fontId="90" fillId="0" borderId="0" xfId="90" applyFont="1" applyAlignment="1" applyProtection="1">
      <alignment horizontal="left" vertical="center"/>
      <protection hidden="1"/>
    </xf>
    <xf numFmtId="0" fontId="90" fillId="0" borderId="26" xfId="90" applyFont="1" applyBorder="1" applyAlignment="1" applyProtection="1">
      <alignment horizontal="left" vertical="center"/>
      <protection hidden="1"/>
    </xf>
    <xf numFmtId="0" fontId="90" fillId="0" borderId="67" xfId="90" applyFont="1" applyBorder="1" applyAlignment="1" applyProtection="1">
      <alignment horizontal="left" vertical="center"/>
      <protection hidden="1"/>
    </xf>
    <xf numFmtId="0" fontId="90" fillId="0" borderId="66" xfId="90" applyFont="1" applyBorder="1" applyAlignment="1" applyProtection="1">
      <alignment horizontal="left" vertical="center"/>
      <protection hidden="1"/>
    </xf>
    <xf numFmtId="0" fontId="9" fillId="0" borderId="64" xfId="90" applyFont="1" applyBorder="1" applyAlignment="1" applyProtection="1">
      <alignment horizontal="center" vertical="center" wrapText="1"/>
      <protection hidden="1"/>
    </xf>
    <xf numFmtId="0" fontId="9" fillId="0" borderId="63" xfId="90" applyFont="1" applyBorder="1" applyAlignment="1" applyProtection="1">
      <alignment horizontal="center" vertical="center" wrapText="1"/>
      <protection hidden="1"/>
    </xf>
    <xf numFmtId="0" fontId="90" fillId="0" borderId="81" xfId="90" applyFont="1" applyBorder="1" applyAlignment="1" applyProtection="1">
      <alignment horizontal="left" vertical="center"/>
      <protection hidden="1"/>
    </xf>
    <xf numFmtId="0" fontId="90" fillId="0" borderId="80" xfId="90" applyFont="1" applyBorder="1" applyAlignment="1" applyProtection="1">
      <alignment horizontal="left" vertical="center"/>
      <protection hidden="1"/>
    </xf>
    <xf numFmtId="0" fontId="90" fillId="0" borderId="33" xfId="90" applyFont="1" applyBorder="1" applyAlignment="1" applyProtection="1">
      <alignment horizontal="left" vertical="center"/>
      <protection hidden="1"/>
    </xf>
    <xf numFmtId="0" fontId="9" fillId="0" borderId="39" xfId="90" applyFont="1" applyBorder="1" applyAlignment="1" applyProtection="1">
      <alignment horizontal="center" vertical="center" wrapText="1"/>
      <protection hidden="1"/>
    </xf>
    <xf numFmtId="0" fontId="9" fillId="0" borderId="70" xfId="90" applyFont="1" applyBorder="1" applyAlignment="1" applyProtection="1">
      <alignment horizontal="center" vertical="center" wrapText="1"/>
      <protection hidden="1"/>
    </xf>
    <xf numFmtId="0" fontId="9" fillId="0" borderId="0" xfId="90" applyFont="1" applyAlignment="1" applyProtection="1">
      <alignment horizontal="center" vertical="center" wrapText="1"/>
      <protection hidden="1"/>
    </xf>
    <xf numFmtId="3" fontId="102" fillId="0" borderId="0" xfId="90" applyNumberFormat="1" applyFont="1" applyAlignment="1" applyProtection="1">
      <alignment horizontal="left" vertical="center"/>
      <protection hidden="1"/>
    </xf>
    <xf numFmtId="0" fontId="90" fillId="0" borderId="88" xfId="90" applyFont="1" applyBorder="1" applyAlignment="1" applyProtection="1">
      <alignment horizontal="left" vertical="center"/>
      <protection hidden="1"/>
    </xf>
    <xf numFmtId="0" fontId="90" fillId="0" borderId="87" xfId="90" applyFont="1" applyBorder="1" applyAlignment="1" applyProtection="1">
      <alignment horizontal="left" vertical="center"/>
      <protection hidden="1"/>
    </xf>
    <xf numFmtId="0" fontId="9" fillId="0" borderId="85" xfId="90" applyFont="1" applyBorder="1" applyAlignment="1" applyProtection="1">
      <alignment horizontal="center" vertical="center" wrapText="1"/>
      <protection hidden="1"/>
    </xf>
    <xf numFmtId="0" fontId="9" fillId="0" borderId="84" xfId="90" applyFont="1" applyBorder="1" applyAlignment="1" applyProtection="1">
      <alignment horizontal="center" vertical="center" wrapText="1"/>
      <protection hidden="1"/>
    </xf>
    <xf numFmtId="0" fontId="90" fillId="0" borderId="31" xfId="90" applyFont="1" applyBorder="1" applyAlignment="1" applyProtection="1">
      <alignment horizontal="left" vertical="center"/>
      <protection hidden="1"/>
    </xf>
    <xf numFmtId="0" fontId="96" fillId="0" borderId="0" xfId="90" applyFont="1" applyAlignment="1" applyProtection="1">
      <alignment horizontal="left" vertical="center"/>
      <protection hidden="1"/>
    </xf>
    <xf numFmtId="0" fontId="90" fillId="0" borderId="95" xfId="90" applyFont="1" applyBorder="1" applyAlignment="1" applyProtection="1">
      <alignment horizontal="left" vertical="center"/>
      <protection hidden="1"/>
    </xf>
    <xf numFmtId="0" fontId="90" fillId="0" borderId="94" xfId="90" applyFont="1" applyBorder="1" applyAlignment="1" applyProtection="1">
      <alignment horizontal="left" vertical="center"/>
      <protection hidden="1"/>
    </xf>
    <xf numFmtId="0" fontId="98" fillId="0" borderId="0" xfId="72" applyFont="1" applyAlignment="1">
      <alignment horizontal="left" vertical="center"/>
    </xf>
    <xf numFmtId="0" fontId="138" fillId="0" borderId="0" xfId="72" applyFont="1" applyAlignment="1">
      <alignment horizontal="left" vertical="center"/>
    </xf>
    <xf numFmtId="0" fontId="90" fillId="0" borderId="101" xfId="90" applyFont="1" applyBorder="1" applyAlignment="1" applyProtection="1">
      <alignment horizontal="left" vertical="center"/>
      <protection hidden="1"/>
    </xf>
    <xf numFmtId="0" fontId="90" fillId="0" borderId="100" xfId="90" applyFont="1" applyBorder="1" applyAlignment="1" applyProtection="1">
      <alignment horizontal="left" vertical="center"/>
      <protection hidden="1"/>
    </xf>
    <xf numFmtId="0" fontId="9" fillId="0" borderId="98" xfId="90" applyFont="1" applyBorder="1" applyAlignment="1" applyProtection="1">
      <alignment horizontal="center" vertical="center" wrapText="1"/>
      <protection hidden="1"/>
    </xf>
    <xf numFmtId="0" fontId="90" fillId="0" borderId="109" xfId="90" applyFont="1" applyBorder="1" applyAlignment="1" applyProtection="1">
      <alignment horizontal="left" vertical="center"/>
      <protection hidden="1"/>
    </xf>
    <xf numFmtId="0" fontId="90" fillId="0" borderId="108" xfId="90" applyFont="1" applyBorder="1" applyAlignment="1" applyProtection="1">
      <alignment horizontal="left" vertical="center"/>
      <protection hidden="1"/>
    </xf>
    <xf numFmtId="0" fontId="90" fillId="0" borderId="116" xfId="90" applyFont="1" applyBorder="1" applyAlignment="1" applyProtection="1">
      <alignment horizontal="left" vertical="center"/>
      <protection hidden="1"/>
    </xf>
    <xf numFmtId="0" fontId="90" fillId="0" borderId="115" xfId="90" applyFont="1" applyBorder="1" applyAlignment="1" applyProtection="1">
      <alignment horizontal="left" vertical="center"/>
      <protection hidden="1"/>
    </xf>
    <xf numFmtId="0" fontId="90" fillId="0" borderId="123" xfId="90" applyFont="1" applyBorder="1" applyAlignment="1" applyProtection="1">
      <alignment horizontal="left" vertical="center"/>
      <protection hidden="1"/>
    </xf>
    <xf numFmtId="0" fontId="90" fillId="0" borderId="122" xfId="90" applyFont="1" applyBorder="1" applyAlignment="1" applyProtection="1">
      <alignment horizontal="left" vertical="center"/>
      <protection hidden="1"/>
    </xf>
    <xf numFmtId="3" fontId="55" fillId="0" borderId="0" xfId="90" applyNumberFormat="1" applyFont="1" applyAlignment="1" applyProtection="1">
      <alignment horizontal="left" vertical="center" wrapText="1"/>
      <protection hidden="1"/>
    </xf>
    <xf numFmtId="0" fontId="55" fillId="0" borderId="0" xfId="90" applyFont="1" applyAlignment="1" applyProtection="1">
      <alignment horizontal="left" vertical="center" wrapText="1"/>
      <protection hidden="1"/>
    </xf>
    <xf numFmtId="0" fontId="9" fillId="0" borderId="124" xfId="90" applyFont="1" applyBorder="1" applyAlignment="1" applyProtection="1">
      <alignment horizontal="center" vertical="center" wrapText="1"/>
      <protection hidden="1"/>
    </xf>
    <xf numFmtId="0" fontId="90" fillId="0" borderId="37" xfId="90" applyFont="1" applyBorder="1" applyAlignment="1" applyProtection="1">
      <alignment horizontal="left" vertical="center"/>
      <protection hidden="1"/>
    </xf>
    <xf numFmtId="0" fontId="9" fillId="0" borderId="54" xfId="72" applyFont="1" applyBorder="1" applyAlignment="1">
      <alignment horizontal="left" vertical="center" wrapText="1" readingOrder="1"/>
    </xf>
    <xf numFmtId="0" fontId="9" fillId="0" borderId="53" xfId="72" applyFont="1" applyBorder="1" applyAlignment="1">
      <alignment horizontal="left" vertical="center" wrapText="1" readingOrder="1"/>
    </xf>
    <xf numFmtId="0" fontId="41" fillId="0" borderId="0" xfId="72" applyFont="1" applyAlignment="1" applyProtection="1">
      <alignment horizontal="left" vertical="center"/>
      <protection hidden="1"/>
    </xf>
    <xf numFmtId="0" fontId="6" fillId="0" borderId="0" xfId="72" applyFont="1" applyAlignment="1" applyProtection="1">
      <alignment horizontal="left" vertical="center"/>
      <protection hidden="1"/>
    </xf>
    <xf numFmtId="0" fontId="90" fillId="0" borderId="142" xfId="90" applyFont="1" applyBorder="1" applyAlignment="1" applyProtection="1">
      <alignment horizontal="left" vertical="center"/>
      <protection hidden="1"/>
    </xf>
    <xf numFmtId="0" fontId="90" fillId="0" borderId="141" xfId="90" applyFont="1" applyBorder="1" applyAlignment="1" applyProtection="1">
      <alignment horizontal="left" vertical="center"/>
      <protection hidden="1"/>
    </xf>
    <xf numFmtId="0" fontId="45" fillId="0" borderId="46" xfId="95" applyFont="1" applyBorder="1" applyAlignment="1">
      <alignment horizontal="center"/>
    </xf>
    <xf numFmtId="0" fontId="8" fillId="0" borderId="44" xfId="0" applyFont="1" applyBorder="1" applyAlignment="1">
      <alignment horizontal="center"/>
    </xf>
    <xf numFmtId="0" fontId="8" fillId="0" borderId="45" xfId="0" applyFont="1" applyBorder="1" applyAlignment="1">
      <alignment horizontal="center"/>
    </xf>
    <xf numFmtId="3" fontId="1" fillId="0" borderId="0" xfId="95" applyNumberFormat="1" applyFont="1" applyAlignment="1">
      <alignment horizontal="left" wrapText="1"/>
    </xf>
    <xf numFmtId="3" fontId="26" fillId="0" borderId="0" xfId="95" applyNumberFormat="1" applyFont="1" applyAlignment="1">
      <alignment horizontal="right" wrapText="1"/>
    </xf>
    <xf numFmtId="0" fontId="57" fillId="0" borderId="20" xfId="95" applyFont="1" applyBorder="1" applyAlignment="1">
      <alignment horizontal="right" wrapText="1"/>
    </xf>
    <xf numFmtId="3" fontId="28" fillId="0" borderId="0" xfId="95" applyNumberFormat="1" applyFont="1" applyAlignment="1">
      <alignment horizontal="right" wrapText="1"/>
    </xf>
    <xf numFmtId="0" fontId="3" fillId="0" borderId="20" xfId="95" applyBorder="1" applyAlignment="1">
      <alignment horizontal="right" wrapText="1"/>
    </xf>
    <xf numFmtId="3" fontId="57" fillId="0" borderId="20" xfId="95" applyNumberFormat="1" applyFont="1" applyBorder="1" applyAlignment="1">
      <alignment horizontal="right" wrapText="1"/>
    </xf>
    <xf numFmtId="3" fontId="26" fillId="0" borderId="20" xfId="95" applyNumberFormat="1" applyFont="1" applyBorder="1" applyAlignment="1">
      <alignment horizontal="right" wrapText="1"/>
    </xf>
    <xf numFmtId="0" fontId="28" fillId="0" borderId="0" xfId="95" applyFont="1" applyAlignment="1">
      <alignment horizontal="right" wrapText="1"/>
    </xf>
    <xf numFmtId="0" fontId="28" fillId="0" borderId="20" xfId="95" applyFont="1" applyBorder="1" applyAlignment="1">
      <alignment horizontal="right" wrapText="1"/>
    </xf>
    <xf numFmtId="0" fontId="1" fillId="0" borderId="0" xfId="95" applyFont="1" applyAlignment="1">
      <alignment horizontal="left" wrapText="1"/>
    </xf>
    <xf numFmtId="0" fontId="18" fillId="0" borderId="0" xfId="95" applyFont="1" applyAlignment="1">
      <alignment horizontal="right" wrapText="1"/>
    </xf>
    <xf numFmtId="0" fontId="18" fillId="0" borderId="20" xfId="95" applyFont="1" applyBorder="1" applyAlignment="1">
      <alignment horizontal="right" wrapText="1"/>
    </xf>
    <xf numFmtId="3" fontId="18" fillId="0" borderId="0" xfId="95" applyNumberFormat="1" applyFont="1" applyAlignment="1">
      <alignment horizontal="right" wrapText="1"/>
    </xf>
    <xf numFmtId="0" fontId="48" fillId="0" borderId="20" xfId="95" applyFont="1" applyBorder="1" applyAlignment="1">
      <alignment horizontal="right" wrapText="1"/>
    </xf>
    <xf numFmtId="3" fontId="9" fillId="0" borderId="0" xfId="95" applyNumberFormat="1" applyFont="1" applyAlignment="1">
      <alignment horizontal="right" wrapText="1"/>
    </xf>
    <xf numFmtId="3" fontId="9" fillId="0" borderId="20" xfId="95" applyNumberFormat="1" applyFont="1" applyBorder="1" applyAlignment="1">
      <alignment horizontal="right" wrapText="1"/>
    </xf>
    <xf numFmtId="0" fontId="18" fillId="0" borderId="0" xfId="95" applyFont="1" applyAlignment="1">
      <alignment horizontal="right"/>
    </xf>
    <xf numFmtId="0" fontId="18" fillId="0" borderId="20" xfId="95" applyFont="1" applyBorder="1" applyAlignment="1">
      <alignment horizontal="right"/>
    </xf>
    <xf numFmtId="3" fontId="83" fillId="0" borderId="20" xfId="95" applyNumberFormat="1" applyFont="1" applyBorder="1" applyAlignment="1">
      <alignment horizontal="right" wrapText="1"/>
    </xf>
    <xf numFmtId="0" fontId="18" fillId="0" borderId="0" xfId="34" applyFont="1" applyAlignment="1">
      <alignment horizontal="right" wrapText="1"/>
    </xf>
    <xf numFmtId="0" fontId="85" fillId="0" borderId="0" xfId="0" applyFont="1" applyAlignment="1">
      <alignment horizontal="right" wrapText="1"/>
    </xf>
    <xf numFmtId="0" fontId="18" fillId="2" borderId="0" xfId="95" applyFont="1" applyFill="1" applyAlignment="1">
      <alignment vertical="center" wrapText="1"/>
    </xf>
    <xf numFmtId="0" fontId="6" fillId="3" borderId="10" xfId="13" applyFont="1" applyFill="1" applyBorder="1" applyAlignment="1">
      <alignment horizontal="left" wrapText="1"/>
    </xf>
    <xf numFmtId="0" fontId="6" fillId="3" borderId="44" xfId="13" applyFont="1" applyFill="1" applyBorder="1" applyAlignment="1">
      <alignment horizontal="left" wrapText="1"/>
    </xf>
    <xf numFmtId="0" fontId="9" fillId="2" borderId="44" xfId="13" applyFont="1" applyFill="1" applyBorder="1" applyAlignment="1">
      <alignment horizontal="left" wrapText="1"/>
    </xf>
    <xf numFmtId="0" fontId="13" fillId="3" borderId="0" xfId="13" applyFont="1" applyFill="1" applyAlignment="1">
      <alignment horizontal="left"/>
    </xf>
    <xf numFmtId="16" fontId="29" fillId="3" borderId="0" xfId="13" quotePrefix="1" applyNumberFormat="1" applyFont="1" applyFill="1" applyBorder="1" applyAlignment="1">
      <alignment horizontal="center" vertical="center"/>
    </xf>
    <xf numFmtId="0" fontId="29" fillId="3" borderId="0" xfId="13" applyFont="1" applyFill="1" applyBorder="1" applyAlignment="1">
      <alignment horizontal="center" vertical="center"/>
    </xf>
    <xf numFmtId="0" fontId="6" fillId="3" borderId="0" xfId="13" applyFont="1" applyFill="1" applyAlignment="1">
      <alignment horizontal="left" wrapText="1"/>
    </xf>
    <xf numFmtId="0" fontId="6" fillId="3" borderId="23" xfId="13" applyFont="1" applyFill="1" applyBorder="1" applyAlignment="1">
      <alignment horizontal="left" wrapText="1"/>
    </xf>
    <xf numFmtId="0" fontId="6" fillId="3" borderId="0" xfId="13" applyFont="1" applyFill="1" applyAlignment="1">
      <alignment horizontal="left"/>
    </xf>
    <xf numFmtId="0" fontId="161" fillId="3" borderId="0" xfId="13" applyFont="1" applyFill="1" applyAlignment="1">
      <alignment horizontal="left" vertical="top"/>
    </xf>
    <xf numFmtId="0" fontId="161" fillId="3" borderId="23" xfId="13" applyFont="1" applyFill="1" applyBorder="1" applyAlignment="1">
      <alignment horizontal="left" vertical="top"/>
    </xf>
    <xf numFmtId="0" fontId="9" fillId="5" borderId="44" xfId="13" applyFont="1" applyFill="1" applyBorder="1" applyAlignment="1">
      <alignment horizontal="left" vertical="top" wrapText="1"/>
    </xf>
    <xf numFmtId="0" fontId="48" fillId="5" borderId="44" xfId="0" applyFont="1" applyFill="1" applyBorder="1" applyAlignment="1">
      <alignment horizontal="left" vertical="top" wrapText="1"/>
    </xf>
    <xf numFmtId="0" fontId="6" fillId="3" borderId="23" xfId="13" applyFont="1" applyFill="1" applyBorder="1" applyAlignment="1"/>
    <xf numFmtId="0" fontId="6" fillId="0" borderId="23" xfId="0" applyFont="1" applyBorder="1"/>
    <xf numFmtId="0" fontId="114" fillId="5" borderId="44" xfId="13" applyFont="1" applyFill="1" applyBorder="1" applyAlignment="1">
      <alignment horizontal="left" wrapText="1"/>
    </xf>
    <xf numFmtId="0" fontId="143" fillId="0" borderId="0" xfId="0" applyFont="1"/>
    <xf numFmtId="0" fontId="6" fillId="3" borderId="23" xfId="13" applyFont="1" applyFill="1" applyBorder="1" applyAlignment="1">
      <alignment horizontal="left"/>
    </xf>
    <xf numFmtId="0" fontId="6" fillId="0" borderId="23" xfId="0" applyFont="1" applyBorder="1" applyAlignment="1">
      <alignment horizontal="left"/>
    </xf>
    <xf numFmtId="0" fontId="6" fillId="3" borderId="0" xfId="13" quotePrefix="1" applyFont="1" applyFill="1" applyAlignment="1">
      <alignment horizontal="left"/>
    </xf>
    <xf numFmtId="0" fontId="6" fillId="3" borderId="23" xfId="13" quotePrefix="1" applyFont="1" applyFill="1" applyBorder="1" applyAlignment="1"/>
    <xf numFmtId="3" fontId="29" fillId="5" borderId="10" xfId="13" applyNumberFormat="1" applyFont="1" applyFill="1" applyBorder="1" applyAlignment="1">
      <alignment horizontal="left" vertical="center"/>
    </xf>
    <xf numFmtId="0" fontId="29" fillId="2" borderId="23" xfId="5" applyFont="1" applyFill="1" applyBorder="1" applyAlignment="1">
      <alignment horizontal="left"/>
    </xf>
    <xf numFmtId="0" fontId="29" fillId="2" borderId="0" xfId="5" applyFont="1" applyFill="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wrapText="1"/>
    </xf>
    <xf numFmtId="0" fontId="142" fillId="3" borderId="44" xfId="13" applyFont="1" applyFill="1" applyBorder="1" applyAlignment="1">
      <alignment horizontal="right" vertical="center" wrapText="1"/>
    </xf>
    <xf numFmtId="0" fontId="103" fillId="5" borderId="10" xfId="13" applyFont="1" applyFill="1" applyBorder="1" applyAlignment="1">
      <alignment horizontal="left" vertical="center"/>
    </xf>
    <xf numFmtId="0" fontId="26" fillId="5" borderId="10" xfId="13" applyFont="1" applyFill="1" applyBorder="1" applyAlignment="1">
      <alignment horizontal="left" vertical="center"/>
    </xf>
    <xf numFmtId="0" fontId="33" fillId="3" borderId="0" xfId="41" applyFont="1" applyFill="1" applyAlignment="1">
      <alignment horizontal="left"/>
    </xf>
    <xf numFmtId="0" fontId="29" fillId="5" borderId="23" xfId="13" applyFont="1" applyFill="1" applyBorder="1" applyAlignment="1">
      <alignment horizontal="left" vertical="center"/>
    </xf>
    <xf numFmtId="0" fontId="29" fillId="3" borderId="0" xfId="13" applyFont="1" applyFill="1" applyAlignment="1">
      <alignment horizontal="left" vertical="center"/>
    </xf>
    <xf numFmtId="0" fontId="29" fillId="5" borderId="0" xfId="13" applyFont="1" applyFill="1" applyAlignment="1">
      <alignment horizontal="left" vertical="center"/>
    </xf>
    <xf numFmtId="3" fontId="29" fillId="3" borderId="0" xfId="13" applyNumberFormat="1" applyFont="1" applyFill="1" applyAlignment="1">
      <alignment horizontal="left" vertical="center"/>
    </xf>
    <xf numFmtId="16" fontId="142" fillId="3" borderId="10" xfId="13" quotePrefix="1" applyNumberFormat="1" applyFont="1" applyFill="1" applyBorder="1" applyAlignment="1">
      <alignment horizontal="center" vertical="center"/>
    </xf>
    <xf numFmtId="0" fontId="29" fillId="3" borderId="23" xfId="13" applyFont="1" applyFill="1" applyBorder="1" applyAlignment="1">
      <alignment horizontal="left" vertical="center"/>
    </xf>
    <xf numFmtId="0" fontId="23" fillId="0" borderId="23" xfId="0" applyFont="1" applyBorder="1" applyAlignment="1">
      <alignment horizontal="left" vertical="center"/>
    </xf>
    <xf numFmtId="0" fontId="23" fillId="0" borderId="0" xfId="0" applyFont="1" applyAlignment="1">
      <alignment horizontal="left" vertical="center"/>
    </xf>
    <xf numFmtId="0" fontId="23" fillId="5" borderId="10" xfId="0" applyFont="1" applyFill="1" applyBorder="1" applyAlignment="1">
      <alignment horizontal="left" vertical="center"/>
    </xf>
    <xf numFmtId="0" fontId="29" fillId="3" borderId="0" xfId="41" applyFont="1" applyFill="1" applyAlignment="1">
      <alignment horizontal="left" vertical="center"/>
    </xf>
    <xf numFmtId="0" fontId="26" fillId="5" borderId="23" xfId="13" applyFont="1" applyFill="1" applyBorder="1" applyAlignment="1">
      <alignment horizontal="left" vertical="center"/>
    </xf>
    <xf numFmtId="0" fontId="33" fillId="3" borderId="0" xfId="13" applyFont="1" applyFill="1" applyAlignment="1">
      <alignment horizontal="left"/>
    </xf>
    <xf numFmtId="15" fontId="142" fillId="9" borderId="144" xfId="0" applyNumberFormat="1" applyFont="1" applyFill="1" applyBorder="1" applyAlignment="1">
      <alignment horizontal="center" vertical="center"/>
    </xf>
    <xf numFmtId="0" fontId="31" fillId="9" borderId="145" xfId="0" applyFont="1" applyFill="1" applyBorder="1" applyAlignment="1">
      <alignment vertical="center"/>
    </xf>
    <xf numFmtId="0" fontId="31" fillId="9" borderId="0" xfId="0" applyFont="1" applyFill="1" applyAlignment="1">
      <alignment vertical="center"/>
    </xf>
    <xf numFmtId="0" fontId="103" fillId="5" borderId="144" xfId="0" applyFont="1" applyFill="1" applyBorder="1" applyAlignment="1">
      <alignment vertical="center"/>
    </xf>
    <xf numFmtId="0" fontId="32" fillId="9" borderId="145" xfId="0" applyFont="1" applyFill="1" applyBorder="1" applyAlignment="1">
      <alignment vertical="center"/>
    </xf>
    <xf numFmtId="0" fontId="108" fillId="9" borderId="145" xfId="0" applyFont="1" applyFill="1" applyBorder="1" applyAlignment="1">
      <alignment horizontal="center" vertical="center"/>
    </xf>
    <xf numFmtId="0" fontId="29" fillId="3" borderId="0" xfId="13" applyFont="1" applyFill="1" applyAlignment="1">
      <alignment horizontal="left"/>
    </xf>
    <xf numFmtId="0" fontId="103" fillId="5" borderId="0" xfId="0" applyFont="1" applyFill="1" applyAlignment="1">
      <alignment vertical="center"/>
    </xf>
    <xf numFmtId="0" fontId="105" fillId="9" borderId="0" xfId="0" applyFont="1" applyFill="1" applyAlignment="1">
      <alignment vertical="center"/>
    </xf>
    <xf numFmtId="0" fontId="13" fillId="3" borderId="0" xfId="63" applyFont="1" applyFill="1" applyAlignment="1">
      <alignment horizontal="left" vertical="center"/>
    </xf>
    <xf numFmtId="0" fontId="141" fillId="0" borderId="0" xfId="0" applyFont="1" applyAlignment="1">
      <alignment horizontal="left" vertical="center"/>
    </xf>
    <xf numFmtId="0" fontId="31" fillId="9" borderId="0" xfId="0" applyFont="1" applyFill="1" applyAlignment="1">
      <alignment horizontal="left" vertical="center" indent="1"/>
    </xf>
    <xf numFmtId="0" fontId="142" fillId="9" borderId="144" xfId="0" applyFont="1" applyFill="1" applyBorder="1" applyAlignment="1">
      <alignment horizontal="center" vertical="center"/>
    </xf>
    <xf numFmtId="0" fontId="24" fillId="0" borderId="23" xfId="0" applyFont="1" applyBorder="1" applyAlignment="1">
      <alignment vertical="center" wrapText="1"/>
    </xf>
    <xf numFmtId="0" fontId="0" fillId="0" borderId="23" xfId="0" applyBorder="1" applyAlignment="1">
      <alignment vertical="center"/>
    </xf>
    <xf numFmtId="16" fontId="9" fillId="3" borderId="0" xfId="5" applyNumberFormat="1" applyFont="1" applyFill="1" applyAlignment="1" applyProtection="1">
      <alignment horizontal="center" vertical="center"/>
      <protection locked="0"/>
    </xf>
    <xf numFmtId="0" fontId="9" fillId="3" borderId="0" xfId="5" applyFont="1" applyFill="1" applyAlignment="1" applyProtection="1">
      <alignment horizontal="right" wrapText="1"/>
      <protection locked="0"/>
    </xf>
    <xf numFmtId="0" fontId="9" fillId="3" borderId="3" xfId="5" applyFont="1" applyFill="1" applyBorder="1" applyAlignment="1" applyProtection="1">
      <alignment horizontal="right" wrapText="1"/>
      <protection locked="0"/>
    </xf>
    <xf numFmtId="0" fontId="9" fillId="3" borderId="0" xfId="5" applyFont="1" applyFill="1" applyAlignment="1">
      <alignment horizontal="right" wrapText="1"/>
    </xf>
    <xf numFmtId="0" fontId="9" fillId="3" borderId="3" xfId="5" applyFont="1" applyFill="1" applyBorder="1" applyAlignment="1">
      <alignment horizontal="right" wrapText="1"/>
    </xf>
    <xf numFmtId="0" fontId="9" fillId="3" borderId="0" xfId="0" applyFont="1" applyFill="1" applyAlignment="1">
      <alignment horizontal="center" wrapText="1"/>
    </xf>
    <xf numFmtId="0" fontId="9" fillId="3" borderId="10" xfId="0" applyFont="1" applyFill="1" applyBorder="1" applyAlignment="1">
      <alignment horizontal="center" wrapText="1"/>
    </xf>
    <xf numFmtId="0" fontId="0" fillId="3" borderId="0" xfId="0" applyFill="1" applyAlignment="1">
      <alignment horizontal="center" wrapText="1"/>
    </xf>
    <xf numFmtId="0" fontId="0" fillId="3" borderId="10" xfId="0" applyFill="1" applyBorder="1" applyAlignment="1">
      <alignment horizontal="center" wrapText="1"/>
    </xf>
    <xf numFmtId="0" fontId="9" fillId="3" borderId="23" xfId="0" applyFont="1" applyFill="1" applyBorder="1" applyAlignment="1">
      <alignment horizontal="right" wrapText="1"/>
    </xf>
    <xf numFmtId="0" fontId="85" fillId="3" borderId="20" xfId="0" applyFont="1" applyFill="1" applyBorder="1" applyAlignment="1">
      <alignment horizontal="right" wrapText="1"/>
    </xf>
    <xf numFmtId="0" fontId="90" fillId="0" borderId="0" xfId="5" applyFont="1" applyAlignment="1">
      <alignment horizontal="left" vertical="center"/>
    </xf>
    <xf numFmtId="0" fontId="19" fillId="3" borderId="0" xfId="5" applyFont="1" applyFill="1" applyAlignment="1">
      <alignment horizontal="center" vertical="center"/>
    </xf>
    <xf numFmtId="0" fontId="90" fillId="3" borderId="0" xfId="0" applyFont="1" applyFill="1" applyAlignment="1">
      <alignment horizontal="left" vertical="center" wrapText="1"/>
    </xf>
    <xf numFmtId="0" fontId="29" fillId="3" borderId="23" xfId="5" applyFont="1" applyFill="1" applyBorder="1" applyAlignment="1">
      <alignment horizontal="left" vertical="center" wrapText="1"/>
    </xf>
    <xf numFmtId="0" fontId="24" fillId="0" borderId="0" xfId="0" applyFont="1" applyAlignment="1">
      <alignment horizontal="left" vertical="center" wrapText="1"/>
    </xf>
    <xf numFmtId="16" fontId="9" fillId="3" borderId="0" xfId="5" applyNumberFormat="1" applyFont="1" applyFill="1" applyAlignment="1" applyProtection="1">
      <alignment horizontal="center"/>
      <protection locked="0"/>
    </xf>
    <xf numFmtId="0" fontId="19" fillId="3" borderId="0" xfId="5" applyFont="1" applyFill="1" applyAlignment="1">
      <alignment horizontal="center" wrapText="1"/>
    </xf>
    <xf numFmtId="0" fontId="19" fillId="3" borderId="3" xfId="5" applyFont="1" applyFill="1" applyBorder="1" applyAlignment="1">
      <alignment horizontal="center" wrapText="1"/>
    </xf>
    <xf numFmtId="0" fontId="19" fillId="3" borderId="0" xfId="5" applyFont="1" applyFill="1" applyAlignment="1">
      <alignment horizontal="center"/>
    </xf>
    <xf numFmtId="0" fontId="9" fillId="3" borderId="3" xfId="5" quotePrefix="1" applyFont="1" applyFill="1" applyBorder="1" applyAlignment="1">
      <alignment horizontal="right" wrapText="1"/>
    </xf>
    <xf numFmtId="3" fontId="1" fillId="0" borderId="10" xfId="0" applyNumberFormat="1" applyFont="1" applyBorder="1" applyAlignment="1">
      <alignment horizontal="center" wrapText="1"/>
    </xf>
    <xf numFmtId="0" fontId="1" fillId="0" borderId="0" xfId="27" applyFont="1" applyAlignment="1">
      <alignment horizontal="left" vertical="center" wrapText="1"/>
    </xf>
    <xf numFmtId="0" fontId="18" fillId="0" borderId="3" xfId="61" applyFont="1" applyBorder="1"/>
    <xf numFmtId="0" fontId="5" fillId="0" borderId="0" xfId="42" applyFont="1" applyAlignment="1">
      <alignment horizontal="left" vertical="top" wrapText="1"/>
    </xf>
    <xf numFmtId="0" fontId="3" fillId="0" borderId="0" xfId="42" applyAlignment="1">
      <alignment horizontal="left" vertical="top" wrapText="1"/>
    </xf>
  </cellXfs>
  <cellStyles count="101">
    <cellStyle name="=C:\WINNT35\SYSTEM32\COMMAND.COM" xfId="77" xr:uid="{00000000-0005-0000-0000-000000000000}"/>
    <cellStyle name="=C:\WINNT35\SYSTEM32\COMMAND.COM 10" xfId="63" xr:uid="{00000000-0005-0000-0000-000001000000}"/>
    <cellStyle name="=C:\WINNT35\SYSTEM32\COMMAND.COM 10 3" xfId="12" xr:uid="{00000000-0005-0000-0000-000002000000}"/>
    <cellStyle name="=C:\WINNT35\SYSTEM32\COMMAND.COM 12" xfId="13" xr:uid="{00000000-0005-0000-0000-000003000000}"/>
    <cellStyle name="=C:\WINNT35\SYSTEM32\COMMAND.COM 13" xfId="14" xr:uid="{00000000-0005-0000-0000-000004000000}"/>
    <cellStyle name="=C:\WINNT35\SYSTEM32\COMMAND.COM 2 2" xfId="5" xr:uid="{00000000-0005-0000-0000-000005000000}"/>
    <cellStyle name="=C:\WINNT35\SYSTEM32\COMMAND.COM 2 2 3 2" xfId="64" xr:uid="{00000000-0005-0000-0000-000006000000}"/>
    <cellStyle name="=C:\WINNT35\SYSTEM32\COMMAND.COM 2 2 4" xfId="46" xr:uid="{00000000-0005-0000-0000-000007000000}"/>
    <cellStyle name="=C:\WINNT35\SYSTEM32\COMMAND.COM 3 5" xfId="57" xr:uid="{00000000-0005-0000-0000-000008000000}"/>
    <cellStyle name="=C:\WINNT35\SYSTEM32\COMMAND.COM 9" xfId="45" xr:uid="{00000000-0005-0000-0000-000009000000}"/>
    <cellStyle name="Comma 2" xfId="50" xr:uid="{00000000-0005-0000-0000-00000A000000}"/>
    <cellStyle name="Comma 2 12" xfId="100" xr:uid="{717FB809-21F0-4B46-80A0-A5F000B10851}"/>
    <cellStyle name="Comma 2 7 9 2" xfId="49" xr:uid="{00000000-0005-0000-0000-00000B000000}"/>
    <cellStyle name="Comma 3" xfId="73" xr:uid="{00000000-0005-0000-0000-00000C000000}"/>
    <cellStyle name="Comma 3 5" xfId="76" xr:uid="{00000000-0005-0000-0000-00000D000000}"/>
    <cellStyle name="Comma 4" xfId="85" xr:uid="{00000000-0005-0000-0000-00000E000000}"/>
    <cellStyle name="Comma 4 2 2" xfId="25" xr:uid="{00000000-0005-0000-0000-00000F000000}"/>
    <cellStyle name="Comma 5" xfId="98" xr:uid="{3CBE63C8-2903-4965-9E2D-59C1D588618F}"/>
    <cellStyle name="Comma 5 2" xfId="52" xr:uid="{00000000-0005-0000-0000-000010000000}"/>
    <cellStyle name="Heading 1 2 2 2" xfId="54" xr:uid="{00000000-0005-0000-0000-000011000000}"/>
    <cellStyle name="Heading 2 2 2 2" xfId="55" xr:uid="{00000000-0005-0000-0000-000012000000}"/>
    <cellStyle name="HeadingTable" xfId="58" xr:uid="{00000000-0005-0000-0000-000013000000}"/>
    <cellStyle name="HeadingTable 2" xfId="70" xr:uid="{00000000-0005-0000-0000-000014000000}"/>
    <cellStyle name="Hyperlink" xfId="62" xr:uid="{00000000-0005-0000-0000-000015000000}"/>
    <cellStyle name="Normal" xfId="0" builtinId="0"/>
    <cellStyle name="Normal 10 10" xfId="42" xr:uid="{00000000-0005-0000-0000-000017000000}"/>
    <cellStyle name="Normal 10 10 2 3" xfId="61" xr:uid="{00000000-0005-0000-0000-000018000000}"/>
    <cellStyle name="Normal 10 10 3 2" xfId="60" xr:uid="{00000000-0005-0000-0000-000019000000}"/>
    <cellStyle name="Normal 10 2 4 3" xfId="4" xr:uid="{00000000-0005-0000-0000-00001A000000}"/>
    <cellStyle name="Normal 11 2 2" xfId="19" xr:uid="{00000000-0005-0000-0000-00001B000000}"/>
    <cellStyle name="Normal 11 2 3" xfId="17" xr:uid="{00000000-0005-0000-0000-00001C000000}"/>
    <cellStyle name="Normal 12" xfId="43" xr:uid="{00000000-0005-0000-0000-00001D000000}"/>
    <cellStyle name="Normal 13 3 3" xfId="40" xr:uid="{00000000-0005-0000-0000-00001E000000}"/>
    <cellStyle name="Normal 14 3 2" xfId="11" xr:uid="{00000000-0005-0000-0000-00001F000000}"/>
    <cellStyle name="Normal 15" xfId="29" xr:uid="{00000000-0005-0000-0000-000020000000}"/>
    <cellStyle name="Normal 15 2" xfId="32" xr:uid="{00000000-0005-0000-0000-000021000000}"/>
    <cellStyle name="Normal 18 2" xfId="27" xr:uid="{00000000-0005-0000-0000-000022000000}"/>
    <cellStyle name="Normal 18 3" xfId="51" xr:uid="{00000000-0005-0000-0000-000023000000}"/>
    <cellStyle name="Normal 2" xfId="1" xr:uid="{00000000-0005-0000-0000-000024000000}"/>
    <cellStyle name="Normal 2 10 2" xfId="87" xr:uid="{B1384D27-0378-426A-BFD1-C54BE9BBBBFC}"/>
    <cellStyle name="Normal 2 10 3" xfId="26" xr:uid="{00000000-0005-0000-0000-000025000000}"/>
    <cellStyle name="Normal 2 100" xfId="65" xr:uid="{00000000-0005-0000-0000-000026000000}"/>
    <cellStyle name="Normal 2 100 6" xfId="48" xr:uid="{00000000-0005-0000-0000-000027000000}"/>
    <cellStyle name="Normal 2 100 6 3" xfId="7" xr:uid="{00000000-0005-0000-0000-000028000000}"/>
    <cellStyle name="Normal 2 2" xfId="82" xr:uid="{00000000-0005-0000-0000-000029000000}"/>
    <cellStyle name="Normal 2 2 4 2" xfId="53" xr:uid="{00000000-0005-0000-0000-00002A000000}"/>
    <cellStyle name="Normal 2 3" xfId="84" xr:uid="{00000000-0005-0000-0000-00002B000000}"/>
    <cellStyle name="Normal 2 3 6" xfId="34" xr:uid="{00000000-0005-0000-0000-00002C000000}"/>
    <cellStyle name="Normal 2 4" xfId="78" xr:uid="{00000000-0005-0000-0000-00002D000000}"/>
    <cellStyle name="Normal 2 5" xfId="96" xr:uid="{82B31307-E0E3-459B-AF79-CCBAE2A33570}"/>
    <cellStyle name="Normal 2 6 2" xfId="95" xr:uid="{6292115F-03E5-4D1A-8856-96008B153F48}"/>
    <cellStyle name="Normal 2 6 6" xfId="33" xr:uid="{00000000-0005-0000-0000-00002E000000}"/>
    <cellStyle name="Normal 2 9" xfId="67" xr:uid="{00000000-0005-0000-0000-00002F000000}"/>
    <cellStyle name="Normal 2 9 2" xfId="10" xr:uid="{00000000-0005-0000-0000-000030000000}"/>
    <cellStyle name="Normal 22" xfId="44" xr:uid="{00000000-0005-0000-0000-000031000000}"/>
    <cellStyle name="Normal 23" xfId="37" xr:uid="{00000000-0005-0000-0000-000032000000}"/>
    <cellStyle name="Normal 3" xfId="2" xr:uid="{00000000-0005-0000-0000-000033000000}"/>
    <cellStyle name="Normal 3 2" xfId="75" xr:uid="{00000000-0005-0000-0000-000034000000}"/>
    <cellStyle name="Normal 3 2 2" xfId="88" xr:uid="{347F706D-CDCD-4323-B712-C37993BD9A5D}"/>
    <cellStyle name="Normal 3 3" xfId="79" xr:uid="{00000000-0005-0000-0000-000035000000}"/>
    <cellStyle name="Normal 4" xfId="72" xr:uid="{00000000-0005-0000-0000-000036000000}"/>
    <cellStyle name="Normal 4 2" xfId="80" xr:uid="{00000000-0005-0000-0000-000037000000}"/>
    <cellStyle name="Normal 47 6" xfId="15" xr:uid="{00000000-0005-0000-0000-000038000000}"/>
    <cellStyle name="Normal 5" xfId="81" xr:uid="{00000000-0005-0000-0000-000039000000}"/>
    <cellStyle name="Normal 5 2 2" xfId="20" xr:uid="{00000000-0005-0000-0000-00003A000000}"/>
    <cellStyle name="Normal 50 6" xfId="41" xr:uid="{00000000-0005-0000-0000-00003B000000}"/>
    <cellStyle name="Normal 531" xfId="86" xr:uid="{3F1F463D-EF1E-4E26-8B21-0CEEB15BE9CD}"/>
    <cellStyle name="Normal 540" xfId="16" xr:uid="{00000000-0005-0000-0000-00003C000000}"/>
    <cellStyle name="Normal 6" xfId="83" xr:uid="{00000000-0005-0000-0000-00003D000000}"/>
    <cellStyle name="Normal 8 2 2" xfId="30" xr:uid="{00000000-0005-0000-0000-00003E000000}"/>
    <cellStyle name="Normal 8 3 2" xfId="31" xr:uid="{00000000-0005-0000-0000-00003F000000}"/>
    <cellStyle name="Normal 9 2 2" xfId="21" xr:uid="{00000000-0005-0000-0000-000040000000}"/>
    <cellStyle name="Normal 9 3 2" xfId="23" xr:uid="{00000000-0005-0000-0000-000041000000}"/>
    <cellStyle name="Normal_Q1 Interim report" xfId="8" xr:uid="{00000000-0005-0000-0000-000042000000}"/>
    <cellStyle name="Normal_Q1 Interim report 2" xfId="90" xr:uid="{8046899F-28F6-4CB9-A9B7-1BBBDE6197FC}"/>
    <cellStyle name="Normal_Q1 Interim report 3" xfId="92" xr:uid="{7B624D4A-0B06-4F1B-840A-3FBF6A3C1C41}"/>
    <cellStyle name="Normal_Unibank" xfId="36" xr:uid="{00000000-0005-0000-0000-000044000000}"/>
    <cellStyle name="Normal_Unibank 2 2" xfId="38" xr:uid="{00000000-0005-0000-0000-000045000000}"/>
    <cellStyle name="optionalExposure" xfId="56" xr:uid="{00000000-0005-0000-0000-000046000000}"/>
    <cellStyle name="optionalExposure 2" xfId="69" xr:uid="{00000000-0005-0000-0000-000047000000}"/>
    <cellStyle name="Percent" xfId="68" builtinId="5"/>
    <cellStyle name="Percent 10 2" xfId="28" xr:uid="{00000000-0005-0000-0000-000049000000}"/>
    <cellStyle name="Percent 10 3" xfId="59" xr:uid="{00000000-0005-0000-0000-00004A000000}"/>
    <cellStyle name="Percent 13" xfId="47" xr:uid="{00000000-0005-0000-0000-00004B000000}"/>
    <cellStyle name="Percent 2" xfId="3" xr:uid="{00000000-0005-0000-0000-00004C000000}"/>
    <cellStyle name="Percent 2 2" xfId="89" xr:uid="{3C5729AA-2AAE-441C-8A11-BE81094CA190}"/>
    <cellStyle name="Percent 2 2 6" xfId="35" xr:uid="{00000000-0005-0000-0000-00004D000000}"/>
    <cellStyle name="Percent 2 2 7" xfId="9" xr:uid="{00000000-0005-0000-0000-00004E000000}"/>
    <cellStyle name="Percent 2 3" xfId="39" xr:uid="{00000000-0005-0000-0000-00004F000000}"/>
    <cellStyle name="Percent 2 3 2" xfId="74" xr:uid="{00000000-0005-0000-0000-000050000000}"/>
    <cellStyle name="Percent 2 4" xfId="97" xr:uid="{315EACB3-F6C7-4060-A853-DAE42F044501}"/>
    <cellStyle name="Percent 3" xfId="94" xr:uid="{0EEC73A8-6978-4C07-9F5D-9E64C440F739}"/>
    <cellStyle name="Percent 3 11" xfId="66" xr:uid="{00000000-0005-0000-0000-000051000000}"/>
    <cellStyle name="Percent 5" xfId="91" xr:uid="{29D1F0A5-9F47-4A78-BD4B-155D1717DCD8}"/>
    <cellStyle name="Percent 7 2 2" xfId="22" xr:uid="{00000000-0005-0000-0000-000052000000}"/>
    <cellStyle name="Percent 7 3 2" xfId="24" xr:uid="{00000000-0005-0000-0000-000053000000}"/>
    <cellStyle name="Percent 8 2 4 3" xfId="6" xr:uid="{00000000-0005-0000-0000-000054000000}"/>
    <cellStyle name="Percent 9 2 3" xfId="18" xr:uid="{00000000-0005-0000-0000-000055000000}"/>
    <cellStyle name="Procent" xfId="93" xr:uid="{071151F7-B41C-4DDD-9C75-6764AB811F69}"/>
    <cellStyle name="SAPDataCell" xfId="99" xr:uid="{DA31E7A5-99A6-4CDA-AF9F-304F682B8FCE}"/>
    <cellStyle name="Tusental 3" xfId="71" xr:uid="{00000000-0005-0000-0000-000056000000}"/>
  </cellStyles>
  <dxfs count="0"/>
  <tableStyles count="0" defaultTableStyle="TableStyleMedium2" defaultPivotStyle="PivotStyleLight16"/>
  <colors>
    <mruColors>
      <color rgb="FF70A8DA"/>
      <color rgb="FF3399FF"/>
      <color rgb="FFFFCCCC"/>
      <color rgb="FF000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0.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6.xml"/><Relationship Id="rId68" Type="http://schemas.openxmlformats.org/officeDocument/2006/relationships/externalLink" Target="externalLinks/externalLink11.xml"/><Relationship Id="rId84" Type="http://schemas.openxmlformats.org/officeDocument/2006/relationships/externalLink" Target="externalLinks/externalLink27.xml"/><Relationship Id="rId89" Type="http://schemas.openxmlformats.org/officeDocument/2006/relationships/externalLink" Target="externalLinks/externalLink32.xml"/><Relationship Id="rId112" Type="http://schemas.openxmlformats.org/officeDocument/2006/relationships/externalLink" Target="externalLinks/externalLink55.xml"/><Relationship Id="rId133" Type="http://schemas.openxmlformats.org/officeDocument/2006/relationships/externalLink" Target="externalLinks/externalLink76.xml"/><Relationship Id="rId138" Type="http://schemas.openxmlformats.org/officeDocument/2006/relationships/externalLink" Target="externalLinks/externalLink81.xml"/><Relationship Id="rId154" Type="http://schemas.openxmlformats.org/officeDocument/2006/relationships/externalLink" Target="externalLinks/externalLink97.xml"/><Relationship Id="rId159" Type="http://schemas.openxmlformats.org/officeDocument/2006/relationships/externalLink" Target="externalLinks/externalLink102.xml"/><Relationship Id="rId16" Type="http://schemas.openxmlformats.org/officeDocument/2006/relationships/worksheet" Target="worksheets/sheet16.xml"/><Relationship Id="rId107" Type="http://schemas.openxmlformats.org/officeDocument/2006/relationships/externalLink" Target="externalLinks/externalLink50.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1.xml"/><Relationship Id="rId74" Type="http://schemas.openxmlformats.org/officeDocument/2006/relationships/externalLink" Target="externalLinks/externalLink17.xml"/><Relationship Id="rId79" Type="http://schemas.openxmlformats.org/officeDocument/2006/relationships/externalLink" Target="externalLinks/externalLink22.xml"/><Relationship Id="rId102" Type="http://schemas.openxmlformats.org/officeDocument/2006/relationships/externalLink" Target="externalLinks/externalLink45.xml"/><Relationship Id="rId123" Type="http://schemas.openxmlformats.org/officeDocument/2006/relationships/externalLink" Target="externalLinks/externalLink66.xml"/><Relationship Id="rId128" Type="http://schemas.openxmlformats.org/officeDocument/2006/relationships/externalLink" Target="externalLinks/externalLink71.xml"/><Relationship Id="rId144" Type="http://schemas.openxmlformats.org/officeDocument/2006/relationships/externalLink" Target="externalLinks/externalLink87.xml"/><Relationship Id="rId149" Type="http://schemas.openxmlformats.org/officeDocument/2006/relationships/externalLink" Target="externalLinks/externalLink92.xml"/><Relationship Id="rId5" Type="http://schemas.openxmlformats.org/officeDocument/2006/relationships/worksheet" Target="worksheets/sheet5.xml"/><Relationship Id="rId90" Type="http://schemas.openxmlformats.org/officeDocument/2006/relationships/externalLink" Target="externalLinks/externalLink33.xml"/><Relationship Id="rId95" Type="http://schemas.openxmlformats.org/officeDocument/2006/relationships/externalLink" Target="externalLinks/externalLink38.xml"/><Relationship Id="rId160" Type="http://schemas.openxmlformats.org/officeDocument/2006/relationships/externalLink" Target="externalLinks/externalLink103.xml"/><Relationship Id="rId16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7.xml"/><Relationship Id="rId69" Type="http://schemas.openxmlformats.org/officeDocument/2006/relationships/externalLink" Target="externalLinks/externalLink12.xml"/><Relationship Id="rId113" Type="http://schemas.openxmlformats.org/officeDocument/2006/relationships/externalLink" Target="externalLinks/externalLink56.xml"/><Relationship Id="rId118" Type="http://schemas.openxmlformats.org/officeDocument/2006/relationships/externalLink" Target="externalLinks/externalLink61.xml"/><Relationship Id="rId134" Type="http://schemas.openxmlformats.org/officeDocument/2006/relationships/externalLink" Target="externalLinks/externalLink77.xml"/><Relationship Id="rId139" Type="http://schemas.openxmlformats.org/officeDocument/2006/relationships/externalLink" Target="externalLinks/externalLink82.xml"/><Relationship Id="rId80" Type="http://schemas.openxmlformats.org/officeDocument/2006/relationships/externalLink" Target="externalLinks/externalLink23.xml"/><Relationship Id="rId85" Type="http://schemas.openxmlformats.org/officeDocument/2006/relationships/externalLink" Target="externalLinks/externalLink28.xml"/><Relationship Id="rId150" Type="http://schemas.openxmlformats.org/officeDocument/2006/relationships/externalLink" Target="externalLinks/externalLink93.xml"/><Relationship Id="rId155" Type="http://schemas.openxmlformats.org/officeDocument/2006/relationships/externalLink" Target="externalLinks/externalLink98.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2.xml"/><Relationship Id="rId103" Type="http://schemas.openxmlformats.org/officeDocument/2006/relationships/externalLink" Target="externalLinks/externalLink46.xml"/><Relationship Id="rId108" Type="http://schemas.openxmlformats.org/officeDocument/2006/relationships/externalLink" Target="externalLinks/externalLink51.xml"/><Relationship Id="rId124" Type="http://schemas.openxmlformats.org/officeDocument/2006/relationships/externalLink" Target="externalLinks/externalLink67.xml"/><Relationship Id="rId129" Type="http://schemas.openxmlformats.org/officeDocument/2006/relationships/externalLink" Target="externalLinks/externalLink72.xml"/><Relationship Id="rId54" Type="http://schemas.openxmlformats.org/officeDocument/2006/relationships/worksheet" Target="worksheets/sheet54.xml"/><Relationship Id="rId70" Type="http://schemas.openxmlformats.org/officeDocument/2006/relationships/externalLink" Target="externalLinks/externalLink13.xml"/><Relationship Id="rId75" Type="http://schemas.openxmlformats.org/officeDocument/2006/relationships/externalLink" Target="externalLinks/externalLink18.xml"/><Relationship Id="rId91" Type="http://schemas.openxmlformats.org/officeDocument/2006/relationships/externalLink" Target="externalLinks/externalLink34.xml"/><Relationship Id="rId96" Type="http://schemas.openxmlformats.org/officeDocument/2006/relationships/externalLink" Target="externalLinks/externalLink39.xml"/><Relationship Id="rId140" Type="http://schemas.openxmlformats.org/officeDocument/2006/relationships/externalLink" Target="externalLinks/externalLink83.xml"/><Relationship Id="rId145" Type="http://schemas.openxmlformats.org/officeDocument/2006/relationships/externalLink" Target="externalLinks/externalLink88.xml"/><Relationship Id="rId161" Type="http://schemas.openxmlformats.org/officeDocument/2006/relationships/externalLink" Target="externalLinks/externalLink104.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49.xml"/><Relationship Id="rId114" Type="http://schemas.openxmlformats.org/officeDocument/2006/relationships/externalLink" Target="externalLinks/externalLink57.xml"/><Relationship Id="rId119" Type="http://schemas.openxmlformats.org/officeDocument/2006/relationships/externalLink" Target="externalLinks/externalLink62.xml"/><Relationship Id="rId127" Type="http://schemas.openxmlformats.org/officeDocument/2006/relationships/externalLink" Target="externalLinks/externalLink7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3.xml"/><Relationship Id="rId65" Type="http://schemas.openxmlformats.org/officeDocument/2006/relationships/externalLink" Target="externalLinks/externalLink8.xml"/><Relationship Id="rId73" Type="http://schemas.openxmlformats.org/officeDocument/2006/relationships/externalLink" Target="externalLinks/externalLink16.xml"/><Relationship Id="rId78" Type="http://schemas.openxmlformats.org/officeDocument/2006/relationships/externalLink" Target="externalLinks/externalLink21.xml"/><Relationship Id="rId81" Type="http://schemas.openxmlformats.org/officeDocument/2006/relationships/externalLink" Target="externalLinks/externalLink24.xml"/><Relationship Id="rId86" Type="http://schemas.openxmlformats.org/officeDocument/2006/relationships/externalLink" Target="externalLinks/externalLink29.xml"/><Relationship Id="rId94" Type="http://schemas.openxmlformats.org/officeDocument/2006/relationships/externalLink" Target="externalLinks/externalLink37.xml"/><Relationship Id="rId99" Type="http://schemas.openxmlformats.org/officeDocument/2006/relationships/externalLink" Target="externalLinks/externalLink42.xml"/><Relationship Id="rId101" Type="http://schemas.openxmlformats.org/officeDocument/2006/relationships/externalLink" Target="externalLinks/externalLink44.xml"/><Relationship Id="rId122" Type="http://schemas.openxmlformats.org/officeDocument/2006/relationships/externalLink" Target="externalLinks/externalLink65.xml"/><Relationship Id="rId130" Type="http://schemas.openxmlformats.org/officeDocument/2006/relationships/externalLink" Target="externalLinks/externalLink73.xml"/><Relationship Id="rId135" Type="http://schemas.openxmlformats.org/officeDocument/2006/relationships/externalLink" Target="externalLinks/externalLink78.xml"/><Relationship Id="rId143" Type="http://schemas.openxmlformats.org/officeDocument/2006/relationships/externalLink" Target="externalLinks/externalLink86.xml"/><Relationship Id="rId148" Type="http://schemas.openxmlformats.org/officeDocument/2006/relationships/externalLink" Target="externalLinks/externalLink91.xml"/><Relationship Id="rId151" Type="http://schemas.openxmlformats.org/officeDocument/2006/relationships/externalLink" Target="externalLinks/externalLink94.xml"/><Relationship Id="rId156" Type="http://schemas.openxmlformats.org/officeDocument/2006/relationships/externalLink" Target="externalLinks/externalLink99.xml"/><Relationship Id="rId164" Type="http://schemas.openxmlformats.org/officeDocument/2006/relationships/styles" Target="styles.xml"/><Relationship Id="rId16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2.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9.xml"/><Relationship Id="rId97" Type="http://schemas.openxmlformats.org/officeDocument/2006/relationships/externalLink" Target="externalLinks/externalLink40.xml"/><Relationship Id="rId104" Type="http://schemas.openxmlformats.org/officeDocument/2006/relationships/externalLink" Target="externalLinks/externalLink47.xml"/><Relationship Id="rId120" Type="http://schemas.openxmlformats.org/officeDocument/2006/relationships/externalLink" Target="externalLinks/externalLink63.xml"/><Relationship Id="rId125" Type="http://schemas.openxmlformats.org/officeDocument/2006/relationships/externalLink" Target="externalLinks/externalLink68.xml"/><Relationship Id="rId141" Type="http://schemas.openxmlformats.org/officeDocument/2006/relationships/externalLink" Target="externalLinks/externalLink84.xml"/><Relationship Id="rId146" Type="http://schemas.openxmlformats.org/officeDocument/2006/relationships/externalLink" Target="externalLinks/externalLink89.xml"/><Relationship Id="rId16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14.xml"/><Relationship Id="rId92" Type="http://schemas.openxmlformats.org/officeDocument/2006/relationships/externalLink" Target="externalLinks/externalLink35.xml"/><Relationship Id="rId162" Type="http://schemas.openxmlformats.org/officeDocument/2006/relationships/externalLink" Target="externalLinks/externalLink105.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9.xml"/><Relationship Id="rId87" Type="http://schemas.openxmlformats.org/officeDocument/2006/relationships/externalLink" Target="externalLinks/externalLink30.xml"/><Relationship Id="rId110" Type="http://schemas.openxmlformats.org/officeDocument/2006/relationships/externalLink" Target="externalLinks/externalLink53.xml"/><Relationship Id="rId115" Type="http://schemas.openxmlformats.org/officeDocument/2006/relationships/externalLink" Target="externalLinks/externalLink58.xml"/><Relationship Id="rId131" Type="http://schemas.openxmlformats.org/officeDocument/2006/relationships/externalLink" Target="externalLinks/externalLink74.xml"/><Relationship Id="rId136" Type="http://schemas.openxmlformats.org/officeDocument/2006/relationships/externalLink" Target="externalLinks/externalLink79.xml"/><Relationship Id="rId157" Type="http://schemas.openxmlformats.org/officeDocument/2006/relationships/externalLink" Target="externalLinks/externalLink100.xml"/><Relationship Id="rId61" Type="http://schemas.openxmlformats.org/officeDocument/2006/relationships/externalLink" Target="externalLinks/externalLink4.xml"/><Relationship Id="rId82" Type="http://schemas.openxmlformats.org/officeDocument/2006/relationships/externalLink" Target="externalLinks/externalLink25.xml"/><Relationship Id="rId152" Type="http://schemas.openxmlformats.org/officeDocument/2006/relationships/externalLink" Target="externalLinks/externalLink95.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0.xml"/><Relationship Id="rId100" Type="http://schemas.openxmlformats.org/officeDocument/2006/relationships/externalLink" Target="externalLinks/externalLink43.xml"/><Relationship Id="rId105" Type="http://schemas.openxmlformats.org/officeDocument/2006/relationships/externalLink" Target="externalLinks/externalLink48.xml"/><Relationship Id="rId126" Type="http://schemas.openxmlformats.org/officeDocument/2006/relationships/externalLink" Target="externalLinks/externalLink69.xml"/><Relationship Id="rId147" Type="http://schemas.openxmlformats.org/officeDocument/2006/relationships/externalLink" Target="externalLinks/externalLink90.xml"/><Relationship Id="rId16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5.xml"/><Relationship Id="rId93" Type="http://schemas.openxmlformats.org/officeDocument/2006/relationships/externalLink" Target="externalLinks/externalLink36.xml"/><Relationship Id="rId98" Type="http://schemas.openxmlformats.org/officeDocument/2006/relationships/externalLink" Target="externalLinks/externalLink41.xml"/><Relationship Id="rId121" Type="http://schemas.openxmlformats.org/officeDocument/2006/relationships/externalLink" Target="externalLinks/externalLink64.xml"/><Relationship Id="rId142" Type="http://schemas.openxmlformats.org/officeDocument/2006/relationships/externalLink" Target="externalLinks/externalLink85.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0.xml"/><Relationship Id="rId116" Type="http://schemas.openxmlformats.org/officeDocument/2006/relationships/externalLink" Target="externalLinks/externalLink59.xml"/><Relationship Id="rId137" Type="http://schemas.openxmlformats.org/officeDocument/2006/relationships/externalLink" Target="externalLinks/externalLink80.xml"/><Relationship Id="rId158" Type="http://schemas.openxmlformats.org/officeDocument/2006/relationships/externalLink" Target="externalLinks/externalLink10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5.xml"/><Relationship Id="rId83" Type="http://schemas.openxmlformats.org/officeDocument/2006/relationships/externalLink" Target="externalLinks/externalLink26.xml"/><Relationship Id="rId88" Type="http://schemas.openxmlformats.org/officeDocument/2006/relationships/externalLink" Target="externalLinks/externalLink31.xml"/><Relationship Id="rId111" Type="http://schemas.openxmlformats.org/officeDocument/2006/relationships/externalLink" Target="externalLinks/externalLink54.xml"/><Relationship Id="rId132" Type="http://schemas.openxmlformats.org/officeDocument/2006/relationships/externalLink" Target="externalLinks/externalLink75.xml"/><Relationship Id="rId153" Type="http://schemas.openxmlformats.org/officeDocument/2006/relationships/externalLink" Target="externalLinks/externalLink9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'Lending by segment '!$B$3</c:f>
              <c:strCache>
                <c:ptCount val="1"/>
                <c:pt idx="0">
                  <c:v>Corporate</c:v>
                </c:pt>
              </c:strCache>
            </c:strRef>
          </c:tx>
          <c:spPr>
            <a:solidFill>
              <a:schemeClr val="accent1"/>
            </a:solidFill>
            <a:ln>
              <a:noFill/>
            </a:ln>
            <a:effectLst/>
          </c:spPr>
          <c:invertIfNegative val="0"/>
          <c:cat>
            <c:strRef>
              <c:f>'Lending by segment '!$A$12:$A$32</c:f>
              <c:strCache>
                <c:ptCount val="21"/>
                <c:pt idx="0">
                  <c:v>Q2/16</c:v>
                </c:pt>
                <c:pt idx="1">
                  <c:v>Q3/16</c:v>
                </c:pt>
                <c:pt idx="2">
                  <c:v>Q4/16</c:v>
                </c:pt>
                <c:pt idx="3">
                  <c:v>Q1/17</c:v>
                </c:pt>
                <c:pt idx="4">
                  <c:v>Q2/17</c:v>
                </c:pt>
                <c:pt idx="5">
                  <c:v>Q3/17</c:v>
                </c:pt>
                <c:pt idx="6">
                  <c:v>Q4/17</c:v>
                </c:pt>
                <c:pt idx="7">
                  <c:v>Q1/18*</c:v>
                </c:pt>
                <c:pt idx="8">
                  <c:v>Q2/18</c:v>
                </c:pt>
                <c:pt idx="9">
                  <c:v>Q3/18</c:v>
                </c:pt>
                <c:pt idx="10">
                  <c:v>Q4/18</c:v>
                </c:pt>
                <c:pt idx="11">
                  <c:v>Q1/19</c:v>
                </c:pt>
                <c:pt idx="12">
                  <c:v>Q2/19</c:v>
                </c:pt>
                <c:pt idx="13">
                  <c:v>Q3/19</c:v>
                </c:pt>
                <c:pt idx="14">
                  <c:v>Q4/19</c:v>
                </c:pt>
                <c:pt idx="15">
                  <c:v>Q1/20</c:v>
                </c:pt>
                <c:pt idx="16">
                  <c:v>Q2/20</c:v>
                </c:pt>
                <c:pt idx="17">
                  <c:v>Q3/20</c:v>
                </c:pt>
                <c:pt idx="18">
                  <c:v>Q4/20</c:v>
                </c:pt>
                <c:pt idx="19">
                  <c:v>Q1/21</c:v>
                </c:pt>
                <c:pt idx="20">
                  <c:v>Q2/21</c:v>
                </c:pt>
              </c:strCache>
            </c:strRef>
          </c:cat>
          <c:val>
            <c:numRef>
              <c:f>'Lending by segment '!$B$12:$B$32</c:f>
              <c:numCache>
                <c:formatCode>#,##0</c:formatCode>
                <c:ptCount val="21"/>
                <c:pt idx="0">
                  <c:v>143.11938331443403</c:v>
                </c:pt>
                <c:pt idx="1">
                  <c:v>135.61674948061395</c:v>
                </c:pt>
                <c:pt idx="2">
                  <c:v>133.78792034895963</c:v>
                </c:pt>
                <c:pt idx="3">
                  <c:v>135.07618043344465</c:v>
                </c:pt>
                <c:pt idx="4">
                  <c:v>133.25030835000001</c:v>
                </c:pt>
                <c:pt idx="5">
                  <c:v>132.10629931</c:v>
                </c:pt>
                <c:pt idx="6">
                  <c:v>130.71611482</c:v>
                </c:pt>
                <c:pt idx="7">
                  <c:v>128.66556386532065</c:v>
                </c:pt>
                <c:pt idx="8">
                  <c:v>131.41827084452999</c:v>
                </c:pt>
                <c:pt idx="9">
                  <c:v>131.27306471083998</c:v>
                </c:pt>
                <c:pt idx="10">
                  <c:v>130.71686340611998</c:v>
                </c:pt>
                <c:pt idx="11">
                  <c:v>133.02087509371998</c:v>
                </c:pt>
                <c:pt idx="12">
                  <c:v>132.29207485412002</c:v>
                </c:pt>
                <c:pt idx="13">
                  <c:v>131.46601130350001</c:v>
                </c:pt>
                <c:pt idx="14">
                  <c:v>132.62464494895002</c:v>
                </c:pt>
                <c:pt idx="15">
                  <c:v>131.43112524751999</c:v>
                </c:pt>
                <c:pt idx="16">
                  <c:v>133.89288135496997</c:v>
                </c:pt>
                <c:pt idx="17">
                  <c:v>131.22805975544</c:v>
                </c:pt>
                <c:pt idx="18">
                  <c:v>136.52809866868</c:v>
                </c:pt>
                <c:pt idx="19">
                  <c:v>138.59423479704449</c:v>
                </c:pt>
                <c:pt idx="20">
                  <c:v>136.09606162826367</c:v>
                </c:pt>
              </c:numCache>
            </c:numRef>
          </c:val>
          <c:extLst>
            <c:ext xmlns:c16="http://schemas.microsoft.com/office/drawing/2014/chart" uri="{C3380CC4-5D6E-409C-BE32-E72D297353CC}">
              <c16:uniqueId val="{00000000-1494-435E-A4F4-7960FFAFB541}"/>
            </c:ext>
          </c:extLst>
        </c:ser>
        <c:ser>
          <c:idx val="1"/>
          <c:order val="1"/>
          <c:tx>
            <c:strRef>
              <c:f>'Lending by segment '!$C$3</c:f>
              <c:strCache>
                <c:ptCount val="1"/>
                <c:pt idx="0">
                  <c:v>Mortgage</c:v>
                </c:pt>
              </c:strCache>
            </c:strRef>
          </c:tx>
          <c:spPr>
            <a:solidFill>
              <a:schemeClr val="accent2"/>
            </a:solidFill>
            <a:ln>
              <a:noFill/>
            </a:ln>
            <a:effectLst/>
          </c:spPr>
          <c:invertIfNegative val="0"/>
          <c:cat>
            <c:strRef>
              <c:f>'Lending by segment '!$A$12:$A$32</c:f>
              <c:strCache>
                <c:ptCount val="21"/>
                <c:pt idx="0">
                  <c:v>Q2/16</c:v>
                </c:pt>
                <c:pt idx="1">
                  <c:v>Q3/16</c:v>
                </c:pt>
                <c:pt idx="2">
                  <c:v>Q4/16</c:v>
                </c:pt>
                <c:pt idx="3">
                  <c:v>Q1/17</c:v>
                </c:pt>
                <c:pt idx="4">
                  <c:v>Q2/17</c:v>
                </c:pt>
                <c:pt idx="5">
                  <c:v>Q3/17</c:v>
                </c:pt>
                <c:pt idx="6">
                  <c:v>Q4/17</c:v>
                </c:pt>
                <c:pt idx="7">
                  <c:v>Q1/18*</c:v>
                </c:pt>
                <c:pt idx="8">
                  <c:v>Q2/18</c:v>
                </c:pt>
                <c:pt idx="9">
                  <c:v>Q3/18</c:v>
                </c:pt>
                <c:pt idx="10">
                  <c:v>Q4/18</c:v>
                </c:pt>
                <c:pt idx="11">
                  <c:v>Q1/19</c:v>
                </c:pt>
                <c:pt idx="12">
                  <c:v>Q2/19</c:v>
                </c:pt>
                <c:pt idx="13">
                  <c:v>Q3/19</c:v>
                </c:pt>
                <c:pt idx="14">
                  <c:v>Q4/19</c:v>
                </c:pt>
                <c:pt idx="15">
                  <c:v>Q1/20</c:v>
                </c:pt>
                <c:pt idx="16">
                  <c:v>Q2/20</c:v>
                </c:pt>
                <c:pt idx="17">
                  <c:v>Q3/20</c:v>
                </c:pt>
                <c:pt idx="18">
                  <c:v>Q4/20</c:v>
                </c:pt>
                <c:pt idx="19">
                  <c:v>Q1/21</c:v>
                </c:pt>
                <c:pt idx="20">
                  <c:v>Q2/21</c:v>
                </c:pt>
              </c:strCache>
            </c:strRef>
          </c:cat>
          <c:val>
            <c:numRef>
              <c:f>'Lending by segment '!$C$12:$C$32</c:f>
              <c:numCache>
                <c:formatCode>#,##0</c:formatCode>
                <c:ptCount val="21"/>
                <c:pt idx="0">
                  <c:v>134.01874400475666</c:v>
                </c:pt>
                <c:pt idx="1">
                  <c:v>132.48569096348319</c:v>
                </c:pt>
                <c:pt idx="2">
                  <c:v>133.34060692153113</c:v>
                </c:pt>
                <c:pt idx="3">
                  <c:v>134.11164067245306</c:v>
                </c:pt>
                <c:pt idx="4">
                  <c:v>133.68191683000001</c:v>
                </c:pt>
                <c:pt idx="5">
                  <c:v>134.73789069999998</c:v>
                </c:pt>
                <c:pt idx="6">
                  <c:v>132.47711695999999</c:v>
                </c:pt>
                <c:pt idx="7">
                  <c:v>130.53787481307941</c:v>
                </c:pt>
                <c:pt idx="8">
                  <c:v>131.35802387119</c:v>
                </c:pt>
                <c:pt idx="9">
                  <c:v>132.44742941606</c:v>
                </c:pt>
                <c:pt idx="10">
                  <c:v>132.22709210359002</c:v>
                </c:pt>
                <c:pt idx="11">
                  <c:v>136.75894464826001</c:v>
                </c:pt>
                <c:pt idx="12">
                  <c:v>138.62279978706002</c:v>
                </c:pt>
                <c:pt idx="13">
                  <c:v>139.02455834269</c:v>
                </c:pt>
                <c:pt idx="14">
                  <c:v>141.78881655292</c:v>
                </c:pt>
                <c:pt idx="15">
                  <c:v>136.20837576982001</c:v>
                </c:pt>
                <c:pt idx="16">
                  <c:v>143.01398375163998</c:v>
                </c:pt>
                <c:pt idx="17">
                  <c:v>144.40581713284999</c:v>
                </c:pt>
                <c:pt idx="18">
                  <c:v>150.97513262233002</c:v>
                </c:pt>
                <c:pt idx="19">
                  <c:v>153.37057275136999</c:v>
                </c:pt>
                <c:pt idx="20">
                  <c:v>157.11055807418998</c:v>
                </c:pt>
              </c:numCache>
            </c:numRef>
          </c:val>
          <c:extLst>
            <c:ext xmlns:c16="http://schemas.microsoft.com/office/drawing/2014/chart" uri="{C3380CC4-5D6E-409C-BE32-E72D297353CC}">
              <c16:uniqueId val="{00000001-1494-435E-A4F4-7960FFAFB541}"/>
            </c:ext>
          </c:extLst>
        </c:ser>
        <c:ser>
          <c:idx val="2"/>
          <c:order val="2"/>
          <c:tx>
            <c:strRef>
              <c:f>'Lending by segment '!$D$3</c:f>
              <c:strCache>
                <c:ptCount val="1"/>
                <c:pt idx="0">
                  <c:v>Consumer</c:v>
                </c:pt>
              </c:strCache>
            </c:strRef>
          </c:tx>
          <c:spPr>
            <a:solidFill>
              <a:schemeClr val="accent3"/>
            </a:solidFill>
            <a:ln>
              <a:noFill/>
            </a:ln>
            <a:effectLst/>
          </c:spPr>
          <c:invertIfNegative val="0"/>
          <c:cat>
            <c:strRef>
              <c:f>'Lending by segment '!$A$12:$A$32</c:f>
              <c:strCache>
                <c:ptCount val="21"/>
                <c:pt idx="0">
                  <c:v>Q2/16</c:v>
                </c:pt>
                <c:pt idx="1">
                  <c:v>Q3/16</c:v>
                </c:pt>
                <c:pt idx="2">
                  <c:v>Q4/16</c:v>
                </c:pt>
                <c:pt idx="3">
                  <c:v>Q1/17</c:v>
                </c:pt>
                <c:pt idx="4">
                  <c:v>Q2/17</c:v>
                </c:pt>
                <c:pt idx="5">
                  <c:v>Q3/17</c:v>
                </c:pt>
                <c:pt idx="6">
                  <c:v>Q4/17</c:v>
                </c:pt>
                <c:pt idx="7">
                  <c:v>Q1/18*</c:v>
                </c:pt>
                <c:pt idx="8">
                  <c:v>Q2/18</c:v>
                </c:pt>
                <c:pt idx="9">
                  <c:v>Q3/18</c:v>
                </c:pt>
                <c:pt idx="10">
                  <c:v>Q4/18</c:v>
                </c:pt>
                <c:pt idx="11">
                  <c:v>Q1/19</c:v>
                </c:pt>
                <c:pt idx="12">
                  <c:v>Q2/19</c:v>
                </c:pt>
                <c:pt idx="13">
                  <c:v>Q3/19</c:v>
                </c:pt>
                <c:pt idx="14">
                  <c:v>Q4/19</c:v>
                </c:pt>
                <c:pt idx="15">
                  <c:v>Q1/20</c:v>
                </c:pt>
                <c:pt idx="16">
                  <c:v>Q2/20</c:v>
                </c:pt>
                <c:pt idx="17">
                  <c:v>Q3/20</c:v>
                </c:pt>
                <c:pt idx="18">
                  <c:v>Q4/20</c:v>
                </c:pt>
                <c:pt idx="19">
                  <c:v>Q1/21</c:v>
                </c:pt>
                <c:pt idx="20">
                  <c:v>Q2/21</c:v>
                </c:pt>
              </c:strCache>
            </c:strRef>
          </c:cat>
          <c:val>
            <c:numRef>
              <c:f>'Lending by segment '!$D$12:$D$32</c:f>
              <c:numCache>
                <c:formatCode>#,##0</c:formatCode>
                <c:ptCount val="21"/>
                <c:pt idx="0">
                  <c:v>27.698421928278758</c:v>
                </c:pt>
                <c:pt idx="1">
                  <c:v>27.486039897345165</c:v>
                </c:pt>
                <c:pt idx="2">
                  <c:v>27.758609970098743</c:v>
                </c:pt>
                <c:pt idx="3">
                  <c:v>26.83039318024306</c:v>
                </c:pt>
                <c:pt idx="4">
                  <c:v>27.125147330000004</c:v>
                </c:pt>
                <c:pt idx="5">
                  <c:v>26.504089159999999</c:v>
                </c:pt>
                <c:pt idx="6">
                  <c:v>26.107472380000001</c:v>
                </c:pt>
                <c:pt idx="7">
                  <c:v>25.460851736530003</c:v>
                </c:pt>
                <c:pt idx="8">
                  <c:v>24.950549271480003</c:v>
                </c:pt>
                <c:pt idx="9">
                  <c:v>24.950549271480003</c:v>
                </c:pt>
                <c:pt idx="10">
                  <c:v>24.802066212379998</c:v>
                </c:pt>
                <c:pt idx="11">
                  <c:v>25.804378080700001</c:v>
                </c:pt>
                <c:pt idx="12">
                  <c:v>25.858794211409997</c:v>
                </c:pt>
                <c:pt idx="13">
                  <c:v>25.683108422520018</c:v>
                </c:pt>
                <c:pt idx="14">
                  <c:v>25.375314416909998</c:v>
                </c:pt>
                <c:pt idx="15">
                  <c:v>24.113216551810002</c:v>
                </c:pt>
                <c:pt idx="16">
                  <c:v>24.212250619450003</c:v>
                </c:pt>
                <c:pt idx="17">
                  <c:v>24.265599098120003</c:v>
                </c:pt>
                <c:pt idx="18">
                  <c:v>24.581001794340004</c:v>
                </c:pt>
                <c:pt idx="19">
                  <c:v>24.866256710529999</c:v>
                </c:pt>
                <c:pt idx="20">
                  <c:v>25.653316291680014</c:v>
                </c:pt>
              </c:numCache>
            </c:numRef>
          </c:val>
          <c:extLst>
            <c:ext xmlns:c16="http://schemas.microsoft.com/office/drawing/2014/chart" uri="{C3380CC4-5D6E-409C-BE32-E72D297353CC}">
              <c16:uniqueId val="{00000002-1494-435E-A4F4-7960FFAFB541}"/>
            </c:ext>
          </c:extLst>
        </c:ser>
        <c:ser>
          <c:idx val="3"/>
          <c:order val="3"/>
          <c:tx>
            <c:strRef>
              <c:f>'Lending by segment '!$E$3</c:f>
              <c:strCache>
                <c:ptCount val="1"/>
                <c:pt idx="0">
                  <c:v>Reverse repos</c:v>
                </c:pt>
              </c:strCache>
            </c:strRef>
          </c:tx>
          <c:spPr>
            <a:solidFill>
              <a:schemeClr val="accent4"/>
            </a:solidFill>
            <a:ln>
              <a:noFill/>
            </a:ln>
            <a:effectLst/>
          </c:spPr>
          <c:invertIfNegative val="0"/>
          <c:cat>
            <c:strRef>
              <c:f>'Lending by segment '!$A$12:$A$32</c:f>
              <c:strCache>
                <c:ptCount val="21"/>
                <c:pt idx="0">
                  <c:v>Q2/16</c:v>
                </c:pt>
                <c:pt idx="1">
                  <c:v>Q3/16</c:v>
                </c:pt>
                <c:pt idx="2">
                  <c:v>Q4/16</c:v>
                </c:pt>
                <c:pt idx="3">
                  <c:v>Q1/17</c:v>
                </c:pt>
                <c:pt idx="4">
                  <c:v>Q2/17</c:v>
                </c:pt>
                <c:pt idx="5">
                  <c:v>Q3/17</c:v>
                </c:pt>
                <c:pt idx="6">
                  <c:v>Q4/17</c:v>
                </c:pt>
                <c:pt idx="7">
                  <c:v>Q1/18*</c:v>
                </c:pt>
                <c:pt idx="8">
                  <c:v>Q2/18</c:v>
                </c:pt>
                <c:pt idx="9">
                  <c:v>Q3/18</c:v>
                </c:pt>
                <c:pt idx="10">
                  <c:v>Q4/18</c:v>
                </c:pt>
                <c:pt idx="11">
                  <c:v>Q1/19</c:v>
                </c:pt>
                <c:pt idx="12">
                  <c:v>Q2/19</c:v>
                </c:pt>
                <c:pt idx="13">
                  <c:v>Q3/19</c:v>
                </c:pt>
                <c:pt idx="14">
                  <c:v>Q4/19</c:v>
                </c:pt>
                <c:pt idx="15">
                  <c:v>Q1/20</c:v>
                </c:pt>
                <c:pt idx="16">
                  <c:v>Q2/20</c:v>
                </c:pt>
                <c:pt idx="17">
                  <c:v>Q3/20</c:v>
                </c:pt>
                <c:pt idx="18">
                  <c:v>Q4/20</c:v>
                </c:pt>
                <c:pt idx="19">
                  <c:v>Q1/21</c:v>
                </c:pt>
                <c:pt idx="20">
                  <c:v>Q2/21</c:v>
                </c:pt>
              </c:strCache>
            </c:strRef>
          </c:cat>
          <c:val>
            <c:numRef>
              <c:f>'Lending by segment '!$E$12:$E$32</c:f>
              <c:numCache>
                <c:formatCode>#,##0</c:formatCode>
                <c:ptCount val="21"/>
                <c:pt idx="0">
                  <c:v>35.677188999999998</c:v>
                </c:pt>
                <c:pt idx="1">
                  <c:v>26.457393</c:v>
                </c:pt>
                <c:pt idx="2">
                  <c:v>19.175809999999998</c:v>
                </c:pt>
                <c:pt idx="3">
                  <c:v>20.850673</c:v>
                </c:pt>
                <c:pt idx="4">
                  <c:v>16.772660999999999</c:v>
                </c:pt>
                <c:pt idx="5">
                  <c:v>17.125460539999999</c:v>
                </c:pt>
                <c:pt idx="6">
                  <c:v>16.291809659999998</c:v>
                </c:pt>
                <c:pt idx="7">
                  <c:v>23.404632350189999</c:v>
                </c:pt>
                <c:pt idx="8">
                  <c:v>22.461380844260002</c:v>
                </c:pt>
                <c:pt idx="9">
                  <c:v>24.833017554239994</c:v>
                </c:pt>
                <c:pt idx="10">
                  <c:v>16.71068194191</c:v>
                </c:pt>
                <c:pt idx="11">
                  <c:v>24.970094079229998</c:v>
                </c:pt>
                <c:pt idx="12">
                  <c:v>23.55544340989</c:v>
                </c:pt>
                <c:pt idx="13">
                  <c:v>28.73909558495</c:v>
                </c:pt>
                <c:pt idx="14">
                  <c:v>18.888836786039999</c:v>
                </c:pt>
                <c:pt idx="15">
                  <c:v>28.925086519689994</c:v>
                </c:pt>
                <c:pt idx="16">
                  <c:v>23.511333428689998</c:v>
                </c:pt>
                <c:pt idx="17">
                  <c:v>18.046136026560003</c:v>
                </c:pt>
                <c:pt idx="18">
                  <c:v>12.154365238189998</c:v>
                </c:pt>
                <c:pt idx="19">
                  <c:v>13.304320000000001</c:v>
                </c:pt>
                <c:pt idx="20">
                  <c:v>15.73012393518</c:v>
                </c:pt>
              </c:numCache>
            </c:numRef>
          </c:val>
          <c:extLst>
            <c:ext xmlns:c16="http://schemas.microsoft.com/office/drawing/2014/chart" uri="{C3380CC4-5D6E-409C-BE32-E72D297353CC}">
              <c16:uniqueId val="{00000003-1494-435E-A4F4-7960FFAFB541}"/>
            </c:ext>
          </c:extLst>
        </c:ser>
        <c:ser>
          <c:idx val="4"/>
          <c:order val="4"/>
          <c:tx>
            <c:strRef>
              <c:f>'Lending by segment '!$F$3</c:f>
              <c:strCache>
                <c:ptCount val="1"/>
                <c:pt idx="0">
                  <c:v>Public sector</c:v>
                </c:pt>
              </c:strCache>
            </c:strRef>
          </c:tx>
          <c:spPr>
            <a:solidFill>
              <a:schemeClr val="accent5"/>
            </a:solidFill>
            <a:ln>
              <a:noFill/>
            </a:ln>
            <a:effectLst/>
          </c:spPr>
          <c:invertIfNegative val="0"/>
          <c:cat>
            <c:strRef>
              <c:f>'Lending by segment '!$A$12:$A$32</c:f>
              <c:strCache>
                <c:ptCount val="21"/>
                <c:pt idx="0">
                  <c:v>Q2/16</c:v>
                </c:pt>
                <c:pt idx="1">
                  <c:v>Q3/16</c:v>
                </c:pt>
                <c:pt idx="2">
                  <c:v>Q4/16</c:v>
                </c:pt>
                <c:pt idx="3">
                  <c:v>Q1/17</c:v>
                </c:pt>
                <c:pt idx="4">
                  <c:v>Q2/17</c:v>
                </c:pt>
                <c:pt idx="5">
                  <c:v>Q3/17</c:v>
                </c:pt>
                <c:pt idx="6">
                  <c:v>Q4/17</c:v>
                </c:pt>
                <c:pt idx="7">
                  <c:v>Q1/18*</c:v>
                </c:pt>
                <c:pt idx="8">
                  <c:v>Q2/18</c:v>
                </c:pt>
                <c:pt idx="9">
                  <c:v>Q3/18</c:v>
                </c:pt>
                <c:pt idx="10">
                  <c:v>Q4/18</c:v>
                </c:pt>
                <c:pt idx="11">
                  <c:v>Q1/19</c:v>
                </c:pt>
                <c:pt idx="12">
                  <c:v>Q2/19</c:v>
                </c:pt>
                <c:pt idx="13">
                  <c:v>Q3/19</c:v>
                </c:pt>
                <c:pt idx="14">
                  <c:v>Q4/19</c:v>
                </c:pt>
                <c:pt idx="15">
                  <c:v>Q1/20</c:v>
                </c:pt>
                <c:pt idx="16">
                  <c:v>Q2/20</c:v>
                </c:pt>
                <c:pt idx="17">
                  <c:v>Q3/20</c:v>
                </c:pt>
                <c:pt idx="18">
                  <c:v>Q4/20</c:v>
                </c:pt>
                <c:pt idx="19">
                  <c:v>Q1/21</c:v>
                </c:pt>
                <c:pt idx="20">
                  <c:v>Q2/21</c:v>
                </c:pt>
              </c:strCache>
            </c:strRef>
          </c:cat>
          <c:val>
            <c:numRef>
              <c:f>'Lending by segment '!$F$12:$F$32</c:f>
              <c:numCache>
                <c:formatCode>#,##0</c:formatCode>
                <c:ptCount val="21"/>
                <c:pt idx="0">
                  <c:v>4.0664614572116209</c:v>
                </c:pt>
                <c:pt idx="1">
                  <c:v>3.6180076210775991</c:v>
                </c:pt>
                <c:pt idx="2">
                  <c:v>3.6259217990662438</c:v>
                </c:pt>
                <c:pt idx="3">
                  <c:v>3.1832180624085882</c:v>
                </c:pt>
                <c:pt idx="4">
                  <c:v>3.8497697500000005</c:v>
                </c:pt>
                <c:pt idx="5">
                  <c:v>3.2340501000000001</c:v>
                </c:pt>
                <c:pt idx="6">
                  <c:v>4.5654386300000001</c:v>
                </c:pt>
                <c:pt idx="7">
                  <c:v>2.8566860193800001</c:v>
                </c:pt>
                <c:pt idx="8">
                  <c:v>4.4071998853100007</c:v>
                </c:pt>
                <c:pt idx="9">
                  <c:v>2.9903571472699997</c:v>
                </c:pt>
                <c:pt idx="10">
                  <c:v>3.8477111596099998</c:v>
                </c:pt>
                <c:pt idx="11">
                  <c:v>5.0225599682499995</c:v>
                </c:pt>
                <c:pt idx="12">
                  <c:v>3.4543747490999999</c:v>
                </c:pt>
                <c:pt idx="13">
                  <c:v>3.35556679901</c:v>
                </c:pt>
                <c:pt idx="14">
                  <c:v>4.0620585063200005</c:v>
                </c:pt>
                <c:pt idx="15">
                  <c:v>3.3505103244000001</c:v>
                </c:pt>
                <c:pt idx="16">
                  <c:v>3.1012127122000002</c:v>
                </c:pt>
                <c:pt idx="17">
                  <c:v>2.2406829322699999</c:v>
                </c:pt>
                <c:pt idx="18">
                  <c:v>5.5263919996499995</c:v>
                </c:pt>
                <c:pt idx="19">
                  <c:v>3.4862792783599996</c:v>
                </c:pt>
                <c:pt idx="20">
                  <c:v>3.8194949278700001</c:v>
                </c:pt>
              </c:numCache>
            </c:numRef>
          </c:val>
          <c:extLst>
            <c:ext xmlns:c16="http://schemas.microsoft.com/office/drawing/2014/chart" uri="{C3380CC4-5D6E-409C-BE32-E72D297353CC}">
              <c16:uniqueId val="{00000004-1494-435E-A4F4-7960FFAFB541}"/>
            </c:ext>
          </c:extLst>
        </c:ser>
        <c:dLbls>
          <c:showLegendKey val="0"/>
          <c:showVal val="0"/>
          <c:showCatName val="0"/>
          <c:showSerName val="0"/>
          <c:showPercent val="0"/>
          <c:showBubbleSize val="0"/>
        </c:dLbls>
        <c:gapWidth val="150"/>
        <c:overlap val="100"/>
        <c:axId val="798093664"/>
        <c:axId val="798092680"/>
      </c:barChart>
      <c:catAx>
        <c:axId val="79809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v-SE"/>
          </a:p>
        </c:txPr>
        <c:crossAx val="798092680"/>
        <c:crosses val="autoZero"/>
        <c:auto val="1"/>
        <c:lblAlgn val="ctr"/>
        <c:lblOffset val="100"/>
        <c:noMultiLvlLbl val="0"/>
      </c:catAx>
      <c:valAx>
        <c:axId val="798092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8093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3065240253089"/>
          <c:y val="7.0076055874314799E-2"/>
          <c:w val="0.75297805177154553"/>
          <c:h val="0.6457878050283287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74D-4ECE-A3A6-7501F2E678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74D-4ECE-A3A6-7501F2E678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74D-4ECE-A3A6-7501F2E678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74D-4ECE-A3A6-7501F2E678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74D-4ECE-A3A6-7501F2E6783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74D-4ECE-A3A6-7501F2E6783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374D-4ECE-A3A6-7501F2E6783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74D-4ECE-A3A6-7501F2E6783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74D-4ECE-A3A6-7501F2E6783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74D-4ECE-A3A6-7501F2E6783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374D-4ECE-A3A6-7501F2E6783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374D-4ECE-A3A6-7501F2E6783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374D-4ECE-A3A6-7501F2E67830}"/>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374D-4ECE-A3A6-7501F2E67830}"/>
              </c:ext>
            </c:extLst>
          </c:dPt>
          <c:dLbls>
            <c:dLbl>
              <c:idx val="0"/>
              <c:layout>
                <c:manualLayout>
                  <c:x val="-8.73634256672398E-2"/>
                  <c:y val="2.130544679040731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74D-4ECE-A3A6-7501F2E67830}"/>
                </c:ext>
              </c:extLst>
            </c:dLbl>
            <c:dLbl>
              <c:idx val="1"/>
              <c:layout>
                <c:manualLayout>
                  <c:x val="4.0007360797227373E-2"/>
                  <c:y val="-3.26181969038477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374D-4ECE-A3A6-7501F2E67830}"/>
                </c:ext>
              </c:extLst>
            </c:dLbl>
            <c:dLbl>
              <c:idx val="2"/>
              <c:layout>
                <c:manualLayout>
                  <c:x val="2.3289230229914182E-2"/>
                  <c:y val="-2.653174196729616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374D-4ECE-A3A6-7501F2E67830}"/>
                </c:ext>
              </c:extLst>
            </c:dLbl>
            <c:dLbl>
              <c:idx val="3"/>
              <c:layout>
                <c:manualLayout>
                  <c:x val="2.775597529324807E-2"/>
                  <c:y val="-1.80817506999898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374D-4ECE-A3A6-7501F2E67830}"/>
                </c:ext>
              </c:extLst>
            </c:dLbl>
            <c:dLbl>
              <c:idx val="4"/>
              <c:layout>
                <c:manualLayout>
                  <c:x val="3.66249200285515E-2"/>
                  <c:y val="1.99792614382429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74D-4ECE-A3A6-7501F2E67830}"/>
                </c:ext>
              </c:extLst>
            </c:dLbl>
            <c:dLbl>
              <c:idx val="5"/>
              <c:layout>
                <c:manualLayout>
                  <c:x val="3.4774521675668295E-2"/>
                  <c:y val="9.237836710891169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74D-4ECE-A3A6-7501F2E67830}"/>
                </c:ext>
              </c:extLst>
            </c:dLbl>
            <c:dLbl>
              <c:idx val="6"/>
              <c:layout>
                <c:manualLayout>
                  <c:x val="2.0912694833341034E-2"/>
                  <c:y val="2.994291548829151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374D-4ECE-A3A6-7501F2E67830}"/>
                </c:ext>
              </c:extLst>
            </c:dLbl>
            <c:dLbl>
              <c:idx val="7"/>
              <c:layout>
                <c:manualLayout>
                  <c:x val="3.3515813693734596E-2"/>
                  <c:y val="2.567158220763343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374D-4ECE-A3A6-7501F2E67830}"/>
                </c:ext>
              </c:extLst>
            </c:dLbl>
            <c:dLbl>
              <c:idx val="8"/>
              <c:layout>
                <c:manualLayout>
                  <c:x val="-2.2204780234598456E-2"/>
                  <c:y val="2.03731841600353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374D-4ECE-A3A6-7501F2E67830}"/>
                </c:ext>
              </c:extLst>
            </c:dLbl>
            <c:dLbl>
              <c:idx val="9"/>
              <c:layout>
                <c:manualLayout>
                  <c:x val="-5.0102376567138063E-2"/>
                  <c:y val="1.099114170772593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374D-4ECE-A3A6-7501F2E67830}"/>
                </c:ext>
              </c:extLst>
            </c:dLbl>
            <c:dLbl>
              <c:idx val="10"/>
              <c:layout>
                <c:manualLayout>
                  <c:x val="-9.5869430064194239E-2"/>
                  <c:y val="-1.335002624037024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374D-4ECE-A3A6-7501F2E67830}"/>
                </c:ext>
              </c:extLst>
            </c:dLbl>
            <c:dLbl>
              <c:idx val="11"/>
              <c:layout>
                <c:manualLayout>
                  <c:x val="-9.835056656429253E-2"/>
                  <c:y val="-9.785480215691191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374D-4ECE-A3A6-7501F2E67830}"/>
                </c:ext>
              </c:extLst>
            </c:dLbl>
            <c:dLbl>
              <c:idx val="12"/>
              <c:layout>
                <c:manualLayout>
                  <c:x val="-7.5547830830463153E-2"/>
                  <c:y val="-1.1817681653773433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374D-4ECE-A3A6-7501F2E67830}"/>
                </c:ext>
              </c:extLst>
            </c:dLbl>
            <c:dLbl>
              <c:idx val="13"/>
              <c:layout>
                <c:manualLayout>
                  <c:x val="-6.9751421564892085E-2"/>
                  <c:y val="-3.34064652381699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374D-4ECE-A3A6-7501F2E67830}"/>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'Shipping offshore oil services'!$A$21:$A$34</c:f>
              <c:strCache>
                <c:ptCount val="14"/>
                <c:pt idx="0">
                  <c:v>Tankers (crude, product, chemical)</c:v>
                </c:pt>
                <c:pt idx="1">
                  <c:v>Dry Cargo</c:v>
                </c:pt>
                <c:pt idx="2">
                  <c:v>Gas Tankers</c:v>
                </c:pt>
                <c:pt idx="3">
                  <c:v>RoRo Vessels</c:v>
                </c:pt>
                <c:pt idx="4">
                  <c:v>Container Ships</c:v>
                </c:pt>
                <c:pt idx="5">
                  <c:v>Car Carriers</c:v>
                </c:pt>
                <c:pt idx="6">
                  <c:v>Other Shipping</c:v>
                </c:pt>
                <c:pt idx="7">
                  <c:v>Drilling Rigs</c:v>
                </c:pt>
                <c:pt idx="8">
                  <c:v>Supply Vessels</c:v>
                </c:pt>
                <c:pt idx="9">
                  <c:v>Floating Production</c:v>
                </c:pt>
                <c:pt idx="10">
                  <c:v>Oil Services</c:v>
                </c:pt>
                <c:pt idx="11">
                  <c:v>Cruise</c:v>
                </c:pt>
                <c:pt idx="12">
                  <c:v>Ferries</c:v>
                </c:pt>
                <c:pt idx="13">
                  <c:v>Other</c:v>
                </c:pt>
              </c:strCache>
            </c:strRef>
          </c:cat>
          <c:val>
            <c:numRef>
              <c:f>'Shipping offshore oil services'!$B$21:$B$34</c:f>
              <c:numCache>
                <c:formatCode>0%</c:formatCode>
                <c:ptCount val="14"/>
                <c:pt idx="0">
                  <c:v>0.26779310249329374</c:v>
                </c:pt>
                <c:pt idx="1">
                  <c:v>0.11054657788671782</c:v>
                </c:pt>
                <c:pt idx="2">
                  <c:v>0.16920148074101926</c:v>
                </c:pt>
                <c:pt idx="3">
                  <c:v>3.6821266705441107E-2</c:v>
                </c:pt>
                <c:pt idx="4">
                  <c:v>3.2958578475313152E-3</c:v>
                </c:pt>
                <c:pt idx="5">
                  <c:v>4.9642935467271131E-2</c:v>
                </c:pt>
                <c:pt idx="6">
                  <c:v>1.5650914210305233E-2</c:v>
                </c:pt>
                <c:pt idx="7">
                  <c:v>0.10649157094489245</c:v>
                </c:pt>
                <c:pt idx="8">
                  <c:v>7.5406759851164851E-2</c:v>
                </c:pt>
                <c:pt idx="9">
                  <c:v>1.3970727525151685E-2</c:v>
                </c:pt>
                <c:pt idx="10">
                  <c:v>2.9394343527376188E-2</c:v>
                </c:pt>
                <c:pt idx="11">
                  <c:v>3.7796546562688625E-2</c:v>
                </c:pt>
                <c:pt idx="12">
                  <c:v>1.8821378691142653E-2</c:v>
                </c:pt>
                <c:pt idx="13">
                  <c:v>6.5166537546003878E-2</c:v>
                </c:pt>
              </c:numCache>
            </c:numRef>
          </c:val>
          <c:extLst>
            <c:ext xmlns:c16="http://schemas.microsoft.com/office/drawing/2014/chart" uri="{C3380CC4-5D6E-409C-BE32-E72D297353CC}">
              <c16:uniqueId val="{0000001C-374D-4ECE-A3A6-7501F2E67830}"/>
            </c:ext>
          </c:extLst>
        </c:ser>
        <c:dLbls>
          <c:showLegendKey val="0"/>
          <c:showVal val="0"/>
          <c:showCatName val="0"/>
          <c:showSerName val="0"/>
          <c:showPercent val="0"/>
          <c:showBubbleSize val="0"/>
          <c:showLeaderLines val="1"/>
        </c:dLbls>
        <c:firstSliceAng val="292"/>
      </c:pieChart>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Corporate Rating Distribution - Exposure</a:t>
            </a:r>
            <a:r>
              <a:rPr lang="en-GB" baseline="0"/>
              <a:t> at Default </a:t>
            </a:r>
            <a:r>
              <a:rPr lang="en-GB"/>
              <a:t>(%)</a:t>
            </a:r>
          </a:p>
        </c:rich>
      </c:tx>
      <c:layout>
        <c:manualLayout>
          <c:xMode val="edge"/>
          <c:yMode val="edge"/>
          <c:x val="0.15508259259259261"/>
          <c:y val="3.9636944444444447E-2"/>
        </c:manualLayout>
      </c:layout>
      <c:overlay val="0"/>
      <c:spPr>
        <a:noFill/>
        <a:ln w="25400">
          <a:noFill/>
        </a:ln>
      </c:spPr>
    </c:title>
    <c:autoTitleDeleted val="0"/>
    <c:plotArea>
      <c:layout>
        <c:manualLayout>
          <c:layoutTarget val="inner"/>
          <c:xMode val="edge"/>
          <c:yMode val="edge"/>
          <c:x val="7.7124281459713867E-2"/>
          <c:y val="0.18546411307593466"/>
          <c:w val="0.81176574214376807"/>
          <c:h val="0.5989989597993024"/>
        </c:manualLayout>
      </c:layout>
      <c:barChart>
        <c:barDir val="col"/>
        <c:grouping val="clustered"/>
        <c:varyColors val="0"/>
        <c:ser>
          <c:idx val="0"/>
          <c:order val="0"/>
          <c:tx>
            <c:v>Q2 2021</c:v>
          </c:tx>
          <c:spPr>
            <a:solidFill>
              <a:srgbClr val="0000A0"/>
            </a:solidFill>
            <a:ln w="25400">
              <a:noFill/>
            </a:ln>
          </c:spPr>
          <c:invertIfNegative val="0"/>
          <c:cat>
            <c:strLit>
              <c:ptCount val="18"/>
              <c:pt idx="0">
                <c:v>6+</c:v>
              </c:pt>
              <c:pt idx="1">
                <c:v>6</c:v>
              </c:pt>
              <c:pt idx="2">
                <c:v>6-</c:v>
              </c:pt>
              <c:pt idx="3">
                <c:v>5+</c:v>
              </c:pt>
              <c:pt idx="4">
                <c:v>5</c:v>
              </c:pt>
              <c:pt idx="5">
                <c:v>5-</c:v>
              </c:pt>
              <c:pt idx="6">
                <c:v>4+</c:v>
              </c:pt>
              <c:pt idx="7">
                <c:v>4</c:v>
              </c:pt>
              <c:pt idx="8">
                <c:v>4-</c:v>
              </c:pt>
              <c:pt idx="9">
                <c:v>3+</c:v>
              </c:pt>
              <c:pt idx="10">
                <c:v>3</c:v>
              </c:pt>
              <c:pt idx="11">
                <c:v>3-</c:v>
              </c:pt>
              <c:pt idx="12">
                <c:v>2+</c:v>
              </c:pt>
              <c:pt idx="13">
                <c:v>2</c:v>
              </c:pt>
              <c:pt idx="14">
                <c:v>2-</c:v>
              </c:pt>
              <c:pt idx="15">
                <c:v>1+</c:v>
              </c:pt>
              <c:pt idx="16">
                <c:v>1</c:v>
              </c:pt>
              <c:pt idx="17">
                <c:v>1-</c:v>
              </c:pt>
            </c:strLit>
          </c:cat>
          <c:val>
            <c:numLit>
              <c:formatCode>General</c:formatCode>
              <c:ptCount val="18"/>
              <c:pt idx="0">
                <c:v>5.9606560804935503E-2</c:v>
              </c:pt>
              <c:pt idx="1">
                <c:v>4.996491723408758E-2</c:v>
              </c:pt>
              <c:pt idx="2">
                <c:v>4.2120372176866504E-2</c:v>
              </c:pt>
              <c:pt idx="3">
                <c:v>6.0396403866844861E-2</c:v>
              </c:pt>
              <c:pt idx="4">
                <c:v>0.12013481339241389</c:v>
              </c:pt>
              <c:pt idx="5">
                <c:v>0.13942111867617607</c:v>
              </c:pt>
              <c:pt idx="6">
                <c:v>0.14891849645971225</c:v>
              </c:pt>
              <c:pt idx="7">
                <c:v>0.15285740380997095</c:v>
              </c:pt>
              <c:pt idx="8">
                <c:v>0.10523726065126657</c:v>
              </c:pt>
              <c:pt idx="9">
                <c:v>4.3399312646118897E-2</c:v>
              </c:pt>
              <c:pt idx="10">
                <c:v>2.2807759115142361E-2</c:v>
              </c:pt>
              <c:pt idx="11">
                <c:v>1.6108426808925991E-2</c:v>
              </c:pt>
              <c:pt idx="12">
                <c:v>8.1900915960562426E-3</c:v>
              </c:pt>
              <c:pt idx="13">
                <c:v>2.3711814662423086E-3</c:v>
              </c:pt>
              <c:pt idx="14">
                <c:v>1.5773956867268467E-3</c:v>
              </c:pt>
              <c:pt idx="15">
                <c:v>1.2948372064073941E-3</c:v>
              </c:pt>
              <c:pt idx="16">
                <c:v>6.970079411532206E-4</c:v>
              </c:pt>
              <c:pt idx="17">
                <c:v>3.8056334641768069E-3</c:v>
              </c:pt>
            </c:numLit>
          </c:val>
          <c:extLst>
            <c:ext xmlns:c16="http://schemas.microsoft.com/office/drawing/2014/chart" uri="{C3380CC4-5D6E-409C-BE32-E72D297353CC}">
              <c16:uniqueId val="{00000000-13A5-4AFD-A020-8712088174F4}"/>
            </c:ext>
          </c:extLst>
        </c:ser>
        <c:ser>
          <c:idx val="1"/>
          <c:order val="1"/>
          <c:tx>
            <c:v>Q1 2021</c:v>
          </c:tx>
          <c:spPr>
            <a:solidFill>
              <a:srgbClr val="3399FF"/>
            </a:solidFill>
            <a:ln w="25400">
              <a:noFill/>
            </a:ln>
          </c:spPr>
          <c:invertIfNegative val="0"/>
          <c:cat>
            <c:strLit>
              <c:ptCount val="18"/>
              <c:pt idx="0">
                <c:v>6+</c:v>
              </c:pt>
              <c:pt idx="1">
                <c:v>6</c:v>
              </c:pt>
              <c:pt idx="2">
                <c:v>6-</c:v>
              </c:pt>
              <c:pt idx="3">
                <c:v>5+</c:v>
              </c:pt>
              <c:pt idx="4">
                <c:v>5</c:v>
              </c:pt>
              <c:pt idx="5">
                <c:v>5-</c:v>
              </c:pt>
              <c:pt idx="6">
                <c:v>4+</c:v>
              </c:pt>
              <c:pt idx="7">
                <c:v>4</c:v>
              </c:pt>
              <c:pt idx="8">
                <c:v>4-</c:v>
              </c:pt>
              <c:pt idx="9">
                <c:v>3+</c:v>
              </c:pt>
              <c:pt idx="10">
                <c:v>3</c:v>
              </c:pt>
              <c:pt idx="11">
                <c:v>3-</c:v>
              </c:pt>
              <c:pt idx="12">
                <c:v>2+</c:v>
              </c:pt>
              <c:pt idx="13">
                <c:v>2</c:v>
              </c:pt>
              <c:pt idx="14">
                <c:v>2-</c:v>
              </c:pt>
              <c:pt idx="15">
                <c:v>1+</c:v>
              </c:pt>
              <c:pt idx="16">
                <c:v>1</c:v>
              </c:pt>
              <c:pt idx="17">
                <c:v>1-</c:v>
              </c:pt>
            </c:strLit>
          </c:cat>
          <c:val>
            <c:numLit>
              <c:formatCode>General</c:formatCode>
              <c:ptCount val="18"/>
              <c:pt idx="0">
                <c:v>5.7795381645054079E-2</c:v>
              </c:pt>
              <c:pt idx="1">
                <c:v>5.0589873010787892E-2</c:v>
              </c:pt>
              <c:pt idx="2">
                <c:v>4.6873635758218173E-2</c:v>
              </c:pt>
              <c:pt idx="3">
                <c:v>5.7503827722162393E-2</c:v>
              </c:pt>
              <c:pt idx="4">
                <c:v>0.11567150785379272</c:v>
              </c:pt>
              <c:pt idx="5">
                <c:v>0.13193549648455108</c:v>
              </c:pt>
              <c:pt idx="6">
                <c:v>0.15584211994401947</c:v>
              </c:pt>
              <c:pt idx="7">
                <c:v>0.15642194985745458</c:v>
              </c:pt>
              <c:pt idx="8">
                <c:v>0.1067421072512038</c:v>
              </c:pt>
              <c:pt idx="9">
                <c:v>4.1304083864412061E-2</c:v>
              </c:pt>
              <c:pt idx="10">
                <c:v>2.2496203277037569E-2</c:v>
              </c:pt>
              <c:pt idx="11">
                <c:v>1.4898905970498698E-2</c:v>
              </c:pt>
              <c:pt idx="12">
                <c:v>7.3524909614370356E-3</c:v>
              </c:pt>
              <c:pt idx="13">
                <c:v>2.9684260409352523E-3</c:v>
              </c:pt>
              <c:pt idx="14">
                <c:v>2.412552842101822E-3</c:v>
              </c:pt>
              <c:pt idx="15">
                <c:v>1.4406394354605134E-3</c:v>
              </c:pt>
              <c:pt idx="16">
                <c:v>7.4965277845729262E-4</c:v>
              </c:pt>
              <c:pt idx="17">
                <c:v>3.6774407315650413E-3</c:v>
              </c:pt>
            </c:numLit>
          </c:val>
          <c:extLst>
            <c:ext xmlns:c16="http://schemas.microsoft.com/office/drawing/2014/chart" uri="{C3380CC4-5D6E-409C-BE32-E72D297353CC}">
              <c16:uniqueId val="{00000001-13A5-4AFD-A020-8712088174F4}"/>
            </c:ext>
          </c:extLst>
        </c:ser>
        <c:dLbls>
          <c:showLegendKey val="0"/>
          <c:showVal val="0"/>
          <c:showCatName val="0"/>
          <c:showSerName val="0"/>
          <c:showPercent val="0"/>
          <c:showBubbleSize val="0"/>
        </c:dLbls>
        <c:gapWidth val="150"/>
        <c:axId val="169175296"/>
        <c:axId val="169233792"/>
      </c:barChart>
      <c:lineChart>
        <c:grouping val="standard"/>
        <c:varyColors val="0"/>
        <c:ser>
          <c:idx val="2"/>
          <c:order val="2"/>
          <c:tx>
            <c:v>PD-scale</c:v>
          </c:tx>
          <c:spPr>
            <a:ln w="19050">
              <a:solidFill>
                <a:schemeClr val="tx1"/>
              </a:solidFill>
            </a:ln>
          </c:spPr>
          <c:marker>
            <c:spPr>
              <a:solidFill>
                <a:schemeClr val="tx1"/>
              </a:solidFill>
              <a:ln w="19050">
                <a:solidFill>
                  <a:sysClr val="windowText" lastClr="000000"/>
                </a:solidFill>
              </a:ln>
            </c:spPr>
          </c:marker>
          <c:val>
            <c:numLit>
              <c:formatCode>General</c:formatCode>
              <c:ptCount val="18"/>
              <c:pt idx="0">
                <c:v>3.6999999999999999E-4</c:v>
              </c:pt>
              <c:pt idx="1">
                <c:v>4.2000000000000002E-4</c:v>
              </c:pt>
              <c:pt idx="2">
                <c:v>5.9999999999999995E-4</c:v>
              </c:pt>
              <c:pt idx="3">
                <c:v>9.6000000000000002E-4</c:v>
              </c:pt>
              <c:pt idx="4">
                <c:v>1.49E-3</c:v>
              </c:pt>
              <c:pt idx="5">
                <c:v>2.2100000000000002E-3</c:v>
              </c:pt>
              <c:pt idx="6">
                <c:v>3.81E-3</c:v>
              </c:pt>
              <c:pt idx="7">
                <c:v>4.96E-3</c:v>
              </c:pt>
              <c:pt idx="8">
                <c:v>8.3999999999999995E-3</c:v>
              </c:pt>
              <c:pt idx="9">
                <c:v>1.29E-2</c:v>
              </c:pt>
              <c:pt idx="10">
                <c:v>2.0449999999999999E-2</c:v>
              </c:pt>
              <c:pt idx="11">
                <c:v>3.6110000000000003E-2</c:v>
              </c:pt>
              <c:pt idx="12">
                <c:v>0.10735</c:v>
              </c:pt>
              <c:pt idx="13">
                <c:v>0.12325</c:v>
              </c:pt>
              <c:pt idx="14">
                <c:v>0.14246</c:v>
              </c:pt>
              <c:pt idx="15">
                <c:v>0.21617</c:v>
              </c:pt>
              <c:pt idx="16">
                <c:v>0.27707999999999999</c:v>
              </c:pt>
              <c:pt idx="17">
                <c:v>0.36231999999999998</c:v>
              </c:pt>
            </c:numLit>
          </c:val>
          <c:smooth val="0"/>
          <c:extLst>
            <c:ext xmlns:c16="http://schemas.microsoft.com/office/drawing/2014/chart" uri="{C3380CC4-5D6E-409C-BE32-E72D297353CC}">
              <c16:uniqueId val="{00000002-13A5-4AFD-A020-8712088174F4}"/>
            </c:ext>
          </c:extLst>
        </c:ser>
        <c:dLbls>
          <c:showLegendKey val="0"/>
          <c:showVal val="0"/>
          <c:showCatName val="0"/>
          <c:showSerName val="0"/>
          <c:showPercent val="0"/>
          <c:showBubbleSize val="0"/>
        </c:dLbls>
        <c:marker val="1"/>
        <c:smooth val="0"/>
        <c:axId val="169175296"/>
        <c:axId val="169233792"/>
      </c:lineChart>
      <c:catAx>
        <c:axId val="16917529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GB"/>
                  <a:t>Rating</a:t>
                </a:r>
              </a:p>
            </c:rich>
          </c:tx>
          <c:layout>
            <c:manualLayout>
              <c:xMode val="edge"/>
              <c:yMode val="edge"/>
              <c:x val="0.40211703703703705"/>
              <c:y val="0.85259555555555555"/>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sv-SE"/>
          </a:p>
        </c:txPr>
        <c:crossAx val="169233792"/>
        <c:crosses val="autoZero"/>
        <c:auto val="1"/>
        <c:lblAlgn val="ctr"/>
        <c:lblOffset val="100"/>
        <c:tickLblSkip val="1"/>
        <c:tickMarkSkip val="1"/>
        <c:noMultiLvlLbl val="0"/>
      </c:catAx>
      <c:valAx>
        <c:axId val="169233792"/>
        <c:scaling>
          <c:orientation val="minMax"/>
          <c:max val="0.30000000000000004"/>
        </c:scaling>
        <c:delete val="0"/>
        <c:axPos val="l"/>
        <c:majorGridlines>
          <c:spPr>
            <a:ln w="0">
              <a:solidFill>
                <a:srgbClr val="000000">
                  <a:alpha val="20000"/>
                </a:srgbClr>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sv-SE"/>
          </a:p>
        </c:txPr>
        <c:crossAx val="169175296"/>
        <c:crosses val="autoZero"/>
        <c:crossBetween val="between"/>
      </c:valAx>
      <c:spPr>
        <a:solidFill>
          <a:srgbClr val="FFFFFF"/>
        </a:solidFill>
        <a:ln w="25400">
          <a:noFill/>
        </a:ln>
      </c:spPr>
    </c:plotArea>
    <c:legend>
      <c:legendPos val="b"/>
      <c:overlay val="0"/>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1" i="0" u="none" strike="noStrike" baseline="0">
                <a:solidFill>
                  <a:srgbClr val="000000"/>
                </a:solidFill>
                <a:latin typeface="Arial"/>
                <a:ea typeface="Arial"/>
                <a:cs typeface="Arial"/>
              </a:defRPr>
            </a:pPr>
            <a:r>
              <a:rPr lang="sv-SE"/>
              <a:t>Corporate Re-Rated Exposure at Default (%)</a:t>
            </a:r>
          </a:p>
        </c:rich>
      </c:tx>
      <c:layout>
        <c:manualLayout>
          <c:xMode val="edge"/>
          <c:yMode val="edge"/>
          <c:x val="0.28164855336802874"/>
          <c:y val="7.2086842626296471E-2"/>
        </c:manualLayout>
      </c:layout>
      <c:overlay val="0"/>
      <c:spPr>
        <a:noFill/>
        <a:ln w="25400">
          <a:noFill/>
        </a:ln>
      </c:spPr>
    </c:title>
    <c:autoTitleDeleted val="0"/>
    <c:plotArea>
      <c:layout>
        <c:manualLayout>
          <c:layoutTarget val="inner"/>
          <c:xMode val="edge"/>
          <c:yMode val="edge"/>
          <c:x val="0.1175914464270611"/>
          <c:y val="0.21493877634561562"/>
          <c:w val="0.79819828555913264"/>
          <c:h val="0.60653396403807736"/>
        </c:manualLayout>
      </c:layout>
      <c:barChart>
        <c:barDir val="col"/>
        <c:grouping val="clustered"/>
        <c:varyColors val="0"/>
        <c:ser>
          <c:idx val="0"/>
          <c:order val="0"/>
          <c:tx>
            <c:strRef>
              <c:f>'[104]Rating Migration EAD'!$A$41:$A$51</c:f>
              <c:strCache>
                <c:ptCount val="1"/>
                <c:pt idx="0">
                  <c:v>-5 or more -4 -3 -2 -1 0 1 2 3 4 5 or more</c:v>
                </c:pt>
              </c:strCache>
            </c:strRef>
          </c:tx>
          <c:spPr>
            <a:solidFill>
              <a:srgbClr val="0000A0"/>
            </a:solidFill>
          </c:spPr>
          <c:invertIfNegative val="0"/>
          <c:cat>
            <c:strRef>
              <c:f>'[104]Rating Migration EAD'!$A$41:$A$51</c:f>
              <c:strCache>
                <c:ptCount val="11"/>
                <c:pt idx="0">
                  <c:v>-5 or more</c:v>
                </c:pt>
                <c:pt idx="1">
                  <c:v>-4</c:v>
                </c:pt>
                <c:pt idx="2">
                  <c:v>-3</c:v>
                </c:pt>
                <c:pt idx="3">
                  <c:v>-2</c:v>
                </c:pt>
                <c:pt idx="4">
                  <c:v>-1</c:v>
                </c:pt>
                <c:pt idx="5">
                  <c:v>0</c:v>
                </c:pt>
                <c:pt idx="6">
                  <c:v>1</c:v>
                </c:pt>
                <c:pt idx="7">
                  <c:v>2</c:v>
                </c:pt>
                <c:pt idx="8">
                  <c:v>3</c:v>
                </c:pt>
                <c:pt idx="9">
                  <c:v>4</c:v>
                </c:pt>
                <c:pt idx="10">
                  <c:v>5 or more</c:v>
                </c:pt>
              </c:strCache>
            </c:strRef>
          </c:cat>
          <c:val>
            <c:numRef>
              <c:f>'[104]Rating Migration EAD'!$C$41:$C$51</c:f>
              <c:numCache>
                <c:formatCode>General</c:formatCode>
                <c:ptCount val="11"/>
                <c:pt idx="0">
                  <c:v>2.682004280710804E-3</c:v>
                </c:pt>
                <c:pt idx="1">
                  <c:v>1.2033893529953493E-3</c:v>
                </c:pt>
                <c:pt idx="2">
                  <c:v>4.3327672564048032E-3</c:v>
                </c:pt>
                <c:pt idx="3">
                  <c:v>1.0416973262122648E-2</c:v>
                </c:pt>
                <c:pt idx="4">
                  <c:v>2.4672410120025169E-2</c:v>
                </c:pt>
                <c:pt idx="5">
                  <c:v>0.88521176174877114</c:v>
                </c:pt>
                <c:pt idx="6">
                  <c:v>5.1999116225014984E-2</c:v>
                </c:pt>
                <c:pt idx="7">
                  <c:v>1.0835286084001581E-2</c:v>
                </c:pt>
                <c:pt idx="8">
                  <c:v>3.9113228108664435E-3</c:v>
                </c:pt>
                <c:pt idx="9">
                  <c:v>1.6021684960705908E-3</c:v>
                </c:pt>
                <c:pt idx="10">
                  <c:v>3.1328003630166192E-3</c:v>
                </c:pt>
              </c:numCache>
            </c:numRef>
          </c:val>
          <c:extLst>
            <c:ext xmlns:c16="http://schemas.microsoft.com/office/drawing/2014/chart" uri="{C3380CC4-5D6E-409C-BE32-E72D297353CC}">
              <c16:uniqueId val="{00000000-6D9B-4887-BABB-622058BEB429}"/>
            </c:ext>
          </c:extLst>
        </c:ser>
        <c:dLbls>
          <c:showLegendKey val="0"/>
          <c:showVal val="0"/>
          <c:showCatName val="0"/>
          <c:showSerName val="0"/>
          <c:showPercent val="0"/>
          <c:showBubbleSize val="0"/>
        </c:dLbls>
        <c:gapWidth val="150"/>
        <c:axId val="1393947024"/>
        <c:axId val="1"/>
      </c:barChart>
      <c:catAx>
        <c:axId val="1393947024"/>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sv-SE"/>
                  <a:t>Number of notches up- or downrated</a:t>
                </a:r>
              </a:p>
            </c:rich>
          </c:tx>
          <c:layout>
            <c:manualLayout>
              <c:xMode val="edge"/>
              <c:yMode val="edge"/>
              <c:x val="0.34198539997315153"/>
              <c:y val="0.87569744691004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ACF"/>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sv-SE"/>
          </a:p>
        </c:txPr>
        <c:crossAx val="1393947024"/>
        <c:crosses val="autoZero"/>
        <c:crossBetween val="between"/>
        <c:majorUnit val="0.1"/>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233136736492433E-2"/>
          <c:y val="0.12881626724763981"/>
          <c:w val="0.88721280864197527"/>
          <c:h val="0.75727805010893245"/>
        </c:manualLayout>
      </c:layout>
      <c:areaChart>
        <c:grouping val="standard"/>
        <c:varyColors val="0"/>
        <c:ser>
          <c:idx val="0"/>
          <c:order val="0"/>
          <c:tx>
            <c:strRef>
              <c:f>[105]Picture2!$C$1</c:f>
              <c:strCache>
                <c:ptCount val="1"/>
                <c:pt idx="0">
                  <c:v>Total short issuances (EURm)</c:v>
                </c:pt>
              </c:strCache>
            </c:strRef>
          </c:tx>
          <c:spPr>
            <a:solidFill>
              <a:srgbClr val="0000A0"/>
            </a:solidFill>
            <a:ln w="25400">
              <a:noFill/>
            </a:ln>
          </c:spPr>
          <c:cat>
            <c:numRef>
              <c:f>[105]Picture2!$A$2:$A$197</c:f>
              <c:numCache>
                <c:formatCode>General</c:formatCode>
                <c:ptCount val="196"/>
                <c:pt idx="0">
                  <c:v>2005</c:v>
                </c:pt>
                <c:pt idx="12">
                  <c:v>2006</c:v>
                </c:pt>
                <c:pt idx="24">
                  <c:v>2007</c:v>
                </c:pt>
                <c:pt idx="36">
                  <c:v>2008</c:v>
                </c:pt>
                <c:pt idx="48">
                  <c:v>2009</c:v>
                </c:pt>
                <c:pt idx="60">
                  <c:v>2010</c:v>
                </c:pt>
                <c:pt idx="72">
                  <c:v>2011</c:v>
                </c:pt>
                <c:pt idx="84">
                  <c:v>2012</c:v>
                </c:pt>
                <c:pt idx="96">
                  <c:v>2013</c:v>
                </c:pt>
                <c:pt idx="108">
                  <c:v>2014</c:v>
                </c:pt>
                <c:pt idx="120">
                  <c:v>2015</c:v>
                </c:pt>
                <c:pt idx="132">
                  <c:v>2016</c:v>
                </c:pt>
                <c:pt idx="144">
                  <c:v>2017</c:v>
                </c:pt>
                <c:pt idx="156">
                  <c:v>2018</c:v>
                </c:pt>
                <c:pt idx="168">
                  <c:v>2019</c:v>
                </c:pt>
                <c:pt idx="180">
                  <c:v>2020</c:v>
                </c:pt>
                <c:pt idx="190">
                  <c:v>2021</c:v>
                </c:pt>
              </c:numCache>
            </c:numRef>
          </c:cat>
          <c:val>
            <c:numRef>
              <c:f>[105]Picture2!$C$2:$C$197</c:f>
              <c:numCache>
                <c:formatCode>General</c:formatCode>
                <c:ptCount val="196"/>
                <c:pt idx="0">
                  <c:v>26076.847813788292</c:v>
                </c:pt>
                <c:pt idx="1">
                  <c:v>26282.836726152967</c:v>
                </c:pt>
                <c:pt idx="2">
                  <c:v>29055.457301128004</c:v>
                </c:pt>
                <c:pt idx="3">
                  <c:v>31304.299876401383</c:v>
                </c:pt>
                <c:pt idx="4">
                  <c:v>27953.774082725526</c:v>
                </c:pt>
                <c:pt idx="5">
                  <c:v>28841.643487534777</c:v>
                </c:pt>
                <c:pt idx="6">
                  <c:v>26170.741289628084</c:v>
                </c:pt>
                <c:pt idx="7">
                  <c:v>26399.289374050488</c:v>
                </c:pt>
                <c:pt idx="8">
                  <c:v>28216.168667157999</c:v>
                </c:pt>
                <c:pt idx="9">
                  <c:v>33269.405452022889</c:v>
                </c:pt>
                <c:pt idx="10">
                  <c:v>35810</c:v>
                </c:pt>
                <c:pt idx="11">
                  <c:v>34320</c:v>
                </c:pt>
                <c:pt idx="12">
                  <c:v>32086</c:v>
                </c:pt>
                <c:pt idx="13">
                  <c:v>32551</c:v>
                </c:pt>
                <c:pt idx="14">
                  <c:v>34566</c:v>
                </c:pt>
                <c:pt idx="15">
                  <c:v>34095</c:v>
                </c:pt>
                <c:pt idx="16">
                  <c:v>32380</c:v>
                </c:pt>
                <c:pt idx="17">
                  <c:v>33500</c:v>
                </c:pt>
                <c:pt idx="18">
                  <c:v>31900</c:v>
                </c:pt>
                <c:pt idx="19">
                  <c:v>29500</c:v>
                </c:pt>
                <c:pt idx="20">
                  <c:v>26130</c:v>
                </c:pt>
                <c:pt idx="21">
                  <c:v>28500</c:v>
                </c:pt>
                <c:pt idx="22">
                  <c:v>26500</c:v>
                </c:pt>
                <c:pt idx="23">
                  <c:v>26800</c:v>
                </c:pt>
                <c:pt idx="24">
                  <c:v>30800</c:v>
                </c:pt>
                <c:pt idx="25">
                  <c:v>33500</c:v>
                </c:pt>
                <c:pt idx="26">
                  <c:v>31300</c:v>
                </c:pt>
                <c:pt idx="27">
                  <c:v>33500</c:v>
                </c:pt>
                <c:pt idx="28">
                  <c:v>36600</c:v>
                </c:pt>
                <c:pt idx="29">
                  <c:v>33000</c:v>
                </c:pt>
                <c:pt idx="30">
                  <c:v>31400</c:v>
                </c:pt>
                <c:pt idx="31">
                  <c:v>37300</c:v>
                </c:pt>
                <c:pt idx="32">
                  <c:v>35400</c:v>
                </c:pt>
                <c:pt idx="33">
                  <c:v>37300</c:v>
                </c:pt>
                <c:pt idx="34">
                  <c:v>39300</c:v>
                </c:pt>
                <c:pt idx="35">
                  <c:v>38000</c:v>
                </c:pt>
                <c:pt idx="36">
                  <c:v>37200</c:v>
                </c:pt>
                <c:pt idx="37">
                  <c:v>34382</c:v>
                </c:pt>
                <c:pt idx="38">
                  <c:v>39462</c:v>
                </c:pt>
                <c:pt idx="39">
                  <c:v>48100</c:v>
                </c:pt>
                <c:pt idx="40">
                  <c:v>47500</c:v>
                </c:pt>
                <c:pt idx="41">
                  <c:v>46700</c:v>
                </c:pt>
                <c:pt idx="42">
                  <c:v>44308</c:v>
                </c:pt>
                <c:pt idx="43">
                  <c:v>45520</c:v>
                </c:pt>
                <c:pt idx="44">
                  <c:v>49000</c:v>
                </c:pt>
                <c:pt idx="45">
                  <c:v>47141</c:v>
                </c:pt>
                <c:pt idx="46">
                  <c:v>47082</c:v>
                </c:pt>
                <c:pt idx="47">
                  <c:v>45335</c:v>
                </c:pt>
                <c:pt idx="48">
                  <c:v>50745</c:v>
                </c:pt>
                <c:pt idx="49">
                  <c:v>48031</c:v>
                </c:pt>
                <c:pt idx="50">
                  <c:v>46256</c:v>
                </c:pt>
                <c:pt idx="51">
                  <c:v>47976</c:v>
                </c:pt>
                <c:pt idx="52">
                  <c:v>42752.567139999999</c:v>
                </c:pt>
                <c:pt idx="53">
                  <c:v>40334</c:v>
                </c:pt>
                <c:pt idx="54">
                  <c:v>35817</c:v>
                </c:pt>
                <c:pt idx="55">
                  <c:v>34779</c:v>
                </c:pt>
                <c:pt idx="56">
                  <c:v>37834.626330191328</c:v>
                </c:pt>
                <c:pt idx="57">
                  <c:v>36593.760000000002</c:v>
                </c:pt>
                <c:pt idx="58">
                  <c:v>42931.11</c:v>
                </c:pt>
                <c:pt idx="59">
                  <c:v>52889.204293372022</c:v>
                </c:pt>
                <c:pt idx="60">
                  <c:v>47125.619648673535</c:v>
                </c:pt>
                <c:pt idx="61">
                  <c:v>47312.861193404191</c:v>
                </c:pt>
                <c:pt idx="62">
                  <c:v>41039.74</c:v>
                </c:pt>
                <c:pt idx="63">
                  <c:v>40268.519999999997</c:v>
                </c:pt>
                <c:pt idx="64">
                  <c:v>47031.67</c:v>
                </c:pt>
                <c:pt idx="65">
                  <c:v>51945.647274186427</c:v>
                </c:pt>
                <c:pt idx="66">
                  <c:v>53204</c:v>
                </c:pt>
                <c:pt idx="67">
                  <c:v>49699.691395340102</c:v>
                </c:pt>
                <c:pt idx="68">
                  <c:v>42501.448669354497</c:v>
                </c:pt>
                <c:pt idx="69">
                  <c:v>49833.86</c:v>
                </c:pt>
                <c:pt idx="70">
                  <c:v>54040.861351712869</c:v>
                </c:pt>
                <c:pt idx="71">
                  <c:v>52505.006304528019</c:v>
                </c:pt>
                <c:pt idx="72">
                  <c:v>51341.729947110667</c:v>
                </c:pt>
                <c:pt idx="73">
                  <c:v>44123.176379095814</c:v>
                </c:pt>
                <c:pt idx="74">
                  <c:v>45068.829290561756</c:v>
                </c:pt>
                <c:pt idx="75">
                  <c:v>45864.022589354739</c:v>
                </c:pt>
                <c:pt idx="76">
                  <c:v>49341.777068117655</c:v>
                </c:pt>
                <c:pt idx="77">
                  <c:v>50527.178198056834</c:v>
                </c:pt>
                <c:pt idx="78">
                  <c:v>50715.51</c:v>
                </c:pt>
                <c:pt idx="79">
                  <c:v>54902.652689901792</c:v>
                </c:pt>
                <c:pt idx="80">
                  <c:v>58873.202194568934</c:v>
                </c:pt>
                <c:pt idx="81">
                  <c:v>59397.16490550946</c:v>
                </c:pt>
                <c:pt idx="82">
                  <c:v>61968.524584472892</c:v>
                </c:pt>
                <c:pt idx="83">
                  <c:v>62436.542629154705</c:v>
                </c:pt>
                <c:pt idx="84">
                  <c:v>57454.715650466744</c:v>
                </c:pt>
                <c:pt idx="85">
                  <c:v>50841.825868092492</c:v>
                </c:pt>
                <c:pt idx="86">
                  <c:v>43951.406530476837</c:v>
                </c:pt>
                <c:pt idx="87">
                  <c:v>42825.499426055329</c:v>
                </c:pt>
                <c:pt idx="88">
                  <c:v>49978.655911588678</c:v>
                </c:pt>
                <c:pt idx="89">
                  <c:v>56932.309658705715</c:v>
                </c:pt>
                <c:pt idx="90">
                  <c:v>59779.603238637399</c:v>
                </c:pt>
                <c:pt idx="91">
                  <c:v>58208.5250286144</c:v>
                </c:pt>
                <c:pt idx="92">
                  <c:v>52891.234437451807</c:v>
                </c:pt>
                <c:pt idx="93">
                  <c:v>52882.44</c:v>
                </c:pt>
                <c:pt idx="94">
                  <c:v>50324.114062375949</c:v>
                </c:pt>
                <c:pt idx="95">
                  <c:v>54392</c:v>
                </c:pt>
                <c:pt idx="96">
                  <c:v>54545.454456870095</c:v>
                </c:pt>
                <c:pt idx="97">
                  <c:v>51834.584418462786</c:v>
                </c:pt>
                <c:pt idx="98">
                  <c:v>51812.198868840191</c:v>
                </c:pt>
                <c:pt idx="99">
                  <c:v>48094.26</c:v>
                </c:pt>
                <c:pt idx="100">
                  <c:v>48296.26</c:v>
                </c:pt>
                <c:pt idx="101">
                  <c:v>43655.647824075299</c:v>
                </c:pt>
                <c:pt idx="102">
                  <c:v>49483.225617370801</c:v>
                </c:pt>
                <c:pt idx="103">
                  <c:v>52960.467199999999</c:v>
                </c:pt>
                <c:pt idx="104">
                  <c:v>50670.841469999999</c:v>
                </c:pt>
                <c:pt idx="105">
                  <c:v>48056.813699999999</c:v>
                </c:pt>
                <c:pt idx="106">
                  <c:v>45783.71</c:v>
                </c:pt>
                <c:pt idx="107">
                  <c:v>51095.77</c:v>
                </c:pt>
                <c:pt idx="108">
                  <c:v>49276.49</c:v>
                </c:pt>
                <c:pt idx="109">
                  <c:v>46790</c:v>
                </c:pt>
                <c:pt idx="110">
                  <c:v>46461</c:v>
                </c:pt>
                <c:pt idx="111">
                  <c:v>47678.617888716231</c:v>
                </c:pt>
                <c:pt idx="112">
                  <c:v>53473.269566484909</c:v>
                </c:pt>
                <c:pt idx="113">
                  <c:v>50208</c:v>
                </c:pt>
                <c:pt idx="114">
                  <c:v>50087.2551895129</c:v>
                </c:pt>
                <c:pt idx="115">
                  <c:v>46054.117416100242</c:v>
                </c:pt>
                <c:pt idx="116">
                  <c:v>49950.144202854834</c:v>
                </c:pt>
                <c:pt idx="117">
                  <c:v>49491</c:v>
                </c:pt>
                <c:pt idx="118">
                  <c:v>49756</c:v>
                </c:pt>
                <c:pt idx="119">
                  <c:v>51815</c:v>
                </c:pt>
                <c:pt idx="120">
                  <c:v>52724</c:v>
                </c:pt>
                <c:pt idx="121">
                  <c:v>47835</c:v>
                </c:pt>
                <c:pt idx="122">
                  <c:v>46226</c:v>
                </c:pt>
                <c:pt idx="123">
                  <c:v>43642</c:v>
                </c:pt>
                <c:pt idx="124">
                  <c:v>47575</c:v>
                </c:pt>
                <c:pt idx="125">
                  <c:v>46124</c:v>
                </c:pt>
                <c:pt idx="126">
                  <c:v>45496</c:v>
                </c:pt>
                <c:pt idx="127">
                  <c:v>43348</c:v>
                </c:pt>
                <c:pt idx="128">
                  <c:v>40484</c:v>
                </c:pt>
                <c:pt idx="129">
                  <c:v>41883</c:v>
                </c:pt>
                <c:pt idx="130">
                  <c:v>45402</c:v>
                </c:pt>
                <c:pt idx="131">
                  <c:v>45596</c:v>
                </c:pt>
                <c:pt idx="132">
                  <c:v>40309</c:v>
                </c:pt>
                <c:pt idx="133">
                  <c:v>36515</c:v>
                </c:pt>
                <c:pt idx="134">
                  <c:v>31843</c:v>
                </c:pt>
                <c:pt idx="135">
                  <c:v>34688</c:v>
                </c:pt>
                <c:pt idx="136">
                  <c:v>33322</c:v>
                </c:pt>
                <c:pt idx="137">
                  <c:v>31705</c:v>
                </c:pt>
                <c:pt idx="138">
                  <c:v>30725</c:v>
                </c:pt>
                <c:pt idx="139">
                  <c:v>28725</c:v>
                </c:pt>
                <c:pt idx="140">
                  <c:v>32857</c:v>
                </c:pt>
                <c:pt idx="141">
                  <c:v>31335.415413533618</c:v>
                </c:pt>
                <c:pt idx="142">
                  <c:v>34029.144863969006</c:v>
                </c:pt>
                <c:pt idx="143">
                  <c:v>33876.516610931183</c:v>
                </c:pt>
                <c:pt idx="144">
                  <c:v>35956.833613242808</c:v>
                </c:pt>
                <c:pt idx="145">
                  <c:v>37326.608112117334</c:v>
                </c:pt>
                <c:pt idx="146">
                  <c:v>35731.730871969361</c:v>
                </c:pt>
                <c:pt idx="147">
                  <c:v>34225</c:v>
                </c:pt>
                <c:pt idx="148">
                  <c:v>34857</c:v>
                </c:pt>
                <c:pt idx="149">
                  <c:v>35971</c:v>
                </c:pt>
                <c:pt idx="150">
                  <c:v>32820</c:v>
                </c:pt>
                <c:pt idx="151">
                  <c:v>34661</c:v>
                </c:pt>
                <c:pt idx="152">
                  <c:v>34473</c:v>
                </c:pt>
                <c:pt idx="153">
                  <c:v>31652</c:v>
                </c:pt>
                <c:pt idx="154">
                  <c:v>32914</c:v>
                </c:pt>
                <c:pt idx="155">
                  <c:v>33132</c:v>
                </c:pt>
                <c:pt idx="156">
                  <c:v>30282</c:v>
                </c:pt>
                <c:pt idx="157">
                  <c:v>28655</c:v>
                </c:pt>
                <c:pt idx="158">
                  <c:v>27589</c:v>
                </c:pt>
                <c:pt idx="159">
                  <c:v>26700.295078999996</c:v>
                </c:pt>
                <c:pt idx="160">
                  <c:v>27839.247975300004</c:v>
                </c:pt>
                <c:pt idx="161">
                  <c:v>29238.616006229793</c:v>
                </c:pt>
                <c:pt idx="162">
                  <c:v>26022.393371599497</c:v>
                </c:pt>
                <c:pt idx="163">
                  <c:v>31101.80784612344</c:v>
                </c:pt>
                <c:pt idx="164">
                  <c:v>37127.505984786992</c:v>
                </c:pt>
                <c:pt idx="165">
                  <c:v>36290.983894691257</c:v>
                </c:pt>
                <c:pt idx="166">
                  <c:v>41775.18904663904</c:v>
                </c:pt>
                <c:pt idx="167">
                  <c:v>43474.636314014431</c:v>
                </c:pt>
                <c:pt idx="168">
                  <c:v>40821.258743527709</c:v>
                </c:pt>
                <c:pt idx="169">
                  <c:v>41275.353201308972</c:v>
                </c:pt>
                <c:pt idx="170">
                  <c:v>38575.395161440822</c:v>
                </c:pt>
                <c:pt idx="171">
                  <c:v>39647.054596129914</c:v>
                </c:pt>
                <c:pt idx="172">
                  <c:v>40572.219193160592</c:v>
                </c:pt>
                <c:pt idx="173">
                  <c:v>36826.96025168561</c:v>
                </c:pt>
                <c:pt idx="174">
                  <c:v>35859.338205913882</c:v>
                </c:pt>
                <c:pt idx="175">
                  <c:v>35476.564309541347</c:v>
                </c:pt>
                <c:pt idx="176">
                  <c:v>37378.773684509884</c:v>
                </c:pt>
                <c:pt idx="177">
                  <c:v>42077.310554091004</c:v>
                </c:pt>
                <c:pt idx="178">
                  <c:v>40628.004062522392</c:v>
                </c:pt>
                <c:pt idx="179">
                  <c:v>41079.735575488776</c:v>
                </c:pt>
                <c:pt idx="180">
                  <c:v>44798.209968581999</c:v>
                </c:pt>
                <c:pt idx="181">
                  <c:v>45539.608883751709</c:v>
                </c:pt>
                <c:pt idx="182">
                  <c:v>38914.556787220856</c:v>
                </c:pt>
                <c:pt idx="183">
                  <c:v>39023.985862664747</c:v>
                </c:pt>
                <c:pt idx="184">
                  <c:v>42600.074569073069</c:v>
                </c:pt>
                <c:pt idx="185">
                  <c:v>39693.659610071998</c:v>
                </c:pt>
                <c:pt idx="186">
                  <c:v>35430.462496879707</c:v>
                </c:pt>
                <c:pt idx="187">
                  <c:v>39491.090427752097</c:v>
                </c:pt>
                <c:pt idx="188">
                  <c:v>30867.966086520584</c:v>
                </c:pt>
                <c:pt idx="189">
                  <c:v>20697.62125226609</c:v>
                </c:pt>
                <c:pt idx="190">
                  <c:v>31922.725101474993</c:v>
                </c:pt>
                <c:pt idx="191">
                  <c:v>31011.598171070011</c:v>
                </c:pt>
                <c:pt idx="192">
                  <c:v>29969.673033531999</c:v>
                </c:pt>
                <c:pt idx="193">
                  <c:v>31523.274817563717</c:v>
                </c:pt>
                <c:pt idx="194">
                  <c:v>37378.430728390711</c:v>
                </c:pt>
                <c:pt idx="195">
                  <c:v>35652.548449788905</c:v>
                </c:pt>
              </c:numCache>
            </c:numRef>
          </c:val>
          <c:extLst>
            <c:ext xmlns:c16="http://schemas.microsoft.com/office/drawing/2014/chart" uri="{C3380CC4-5D6E-409C-BE32-E72D297353CC}">
              <c16:uniqueId val="{00000000-D590-43B0-805B-747D628B32B6}"/>
            </c:ext>
          </c:extLst>
        </c:ser>
        <c:dLbls>
          <c:showLegendKey val="0"/>
          <c:showVal val="0"/>
          <c:showCatName val="0"/>
          <c:showSerName val="0"/>
          <c:showPercent val="0"/>
          <c:showBubbleSize val="0"/>
        </c:dLbls>
        <c:axId val="98084736"/>
        <c:axId val="98451456"/>
      </c:areaChart>
      <c:catAx>
        <c:axId val="98084736"/>
        <c:scaling>
          <c:orientation val="minMax"/>
        </c:scaling>
        <c:delete val="0"/>
        <c:axPos val="b"/>
        <c:numFmt formatCode="General" sourceLinked="1"/>
        <c:majorTickMark val="out"/>
        <c:minorTickMark val="none"/>
        <c:tickLblPos val="nextTo"/>
        <c:spPr>
          <a:ln>
            <a:solidFill>
              <a:sysClr val="windowText" lastClr="000000"/>
            </a:solidFill>
          </a:ln>
        </c:spPr>
        <c:txPr>
          <a:bodyPr rot="0" vert="horz"/>
          <a:lstStyle/>
          <a:p>
            <a:pPr>
              <a:defRPr sz="1000">
                <a:latin typeface="+mn-lt"/>
              </a:defRPr>
            </a:pPr>
            <a:endParaRPr lang="sv-SE"/>
          </a:p>
        </c:txPr>
        <c:crossAx val="98451456"/>
        <c:crosses val="autoZero"/>
        <c:auto val="0"/>
        <c:lblAlgn val="ctr"/>
        <c:lblOffset val="100"/>
        <c:tickLblSkip val="12"/>
        <c:tickMarkSkip val="12"/>
        <c:noMultiLvlLbl val="1"/>
      </c:catAx>
      <c:valAx>
        <c:axId val="98451456"/>
        <c:scaling>
          <c:orientation val="minMax"/>
          <c:max val="70000"/>
          <c:min val="0"/>
        </c:scaling>
        <c:delete val="0"/>
        <c:axPos val="r"/>
        <c:majorGridlines>
          <c:spPr>
            <a:ln w="9525" cmpd="sng">
              <a:solidFill>
                <a:sysClr val="windowText" lastClr="000000"/>
              </a:solidFill>
              <a:prstDash val="dash"/>
            </a:ln>
          </c:spPr>
        </c:majorGridlines>
        <c:title>
          <c:tx>
            <c:rich>
              <a:bodyPr rot="0" vert="horz"/>
              <a:lstStyle/>
              <a:p>
                <a:pPr>
                  <a:defRPr/>
                </a:pPr>
                <a:r>
                  <a:rPr lang="en-GB" sz="1000" b="1">
                    <a:latin typeface="Arial" panose="020B0604020202020204" pitchFamily="34" charset="0"/>
                    <a:cs typeface="Arial" panose="020B0604020202020204" pitchFamily="34" charset="0"/>
                  </a:rPr>
                  <a:t>EURbn</a:t>
                </a:r>
              </a:p>
            </c:rich>
          </c:tx>
          <c:layout>
            <c:manualLayout>
              <c:xMode val="edge"/>
              <c:yMode val="edge"/>
              <c:x val="0.93742243436754169"/>
              <c:y val="5.6744667479945285E-4"/>
            </c:manualLayout>
          </c:layout>
          <c:overlay val="0"/>
        </c:title>
        <c:numFmt formatCode="#,##0" sourceLinked="0"/>
        <c:majorTickMark val="out"/>
        <c:minorTickMark val="none"/>
        <c:tickLblPos val="nextTo"/>
        <c:spPr>
          <a:ln>
            <a:solidFill>
              <a:schemeClr val="tx1"/>
            </a:solidFill>
          </a:ln>
        </c:spPr>
        <c:txPr>
          <a:bodyPr/>
          <a:lstStyle/>
          <a:p>
            <a:pPr>
              <a:defRPr sz="1000">
                <a:latin typeface="+mn-lt"/>
                <a:cs typeface="Arial" panose="020B0604020202020204" pitchFamily="34" charset="0"/>
              </a:defRPr>
            </a:pPr>
            <a:endParaRPr lang="sv-SE"/>
          </a:p>
        </c:txPr>
        <c:crossAx val="98084736"/>
        <c:crosses val="max"/>
        <c:crossBetween val="midCat"/>
        <c:majorUnit val="10000"/>
        <c:dispUnits>
          <c:builtInUnit val="thousands"/>
        </c:dispUnits>
      </c:valAx>
      <c:spPr>
        <a:noFill/>
        <a:ln w="3175">
          <a:no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Calibri"/>
          <a:ea typeface="Calibri"/>
          <a:cs typeface="Calibri"/>
        </a:defRPr>
      </a:pPr>
      <a:endParaRPr lang="sv-SE"/>
    </a:p>
  </c:txPr>
  <c:printSettings>
    <c:headerFooter alignWithMargins="0"/>
    <c:pageMargins b="1" l="0.75" r="0.75" t="1" header="0.5" footer="0.5"/>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v>EURbn</c:v>
          </c:tx>
          <c:spPr>
            <a:solidFill>
              <a:srgbClr val="CCCCFF"/>
            </a:solidFill>
            <a:ln w="25400">
              <a:noFill/>
            </a:ln>
          </c:spPr>
          <c:dPt>
            <c:idx val="0"/>
            <c:bubble3D val="0"/>
            <c:spPr>
              <a:solidFill>
                <a:srgbClr val="0000A0"/>
              </a:solidFill>
              <a:ln w="25400">
                <a:noFill/>
              </a:ln>
            </c:spPr>
            <c:extLst>
              <c:ext xmlns:c16="http://schemas.microsoft.com/office/drawing/2014/chart" uri="{C3380CC4-5D6E-409C-BE32-E72D297353CC}">
                <c16:uniqueId val="{00000001-D836-4B8C-B093-C19409BF1B24}"/>
              </c:ext>
            </c:extLst>
          </c:dPt>
          <c:dPt>
            <c:idx val="1"/>
            <c:bubble3D val="0"/>
            <c:spPr>
              <a:solidFill>
                <a:srgbClr val="3399FF"/>
              </a:solidFill>
              <a:ln w="25400">
                <a:noFill/>
              </a:ln>
            </c:spPr>
            <c:extLst>
              <c:ext xmlns:c16="http://schemas.microsoft.com/office/drawing/2014/chart" uri="{C3380CC4-5D6E-409C-BE32-E72D297353CC}">
                <c16:uniqueId val="{00000003-D836-4B8C-B093-C19409BF1B24}"/>
              </c:ext>
            </c:extLst>
          </c:dPt>
          <c:dPt>
            <c:idx val="2"/>
            <c:bubble3D val="0"/>
            <c:spPr>
              <a:solidFill>
                <a:srgbClr val="99CCFF"/>
              </a:solidFill>
              <a:ln w="25400">
                <a:noFill/>
              </a:ln>
            </c:spPr>
            <c:extLst>
              <c:ext xmlns:c16="http://schemas.microsoft.com/office/drawing/2014/chart" uri="{C3380CC4-5D6E-409C-BE32-E72D297353CC}">
                <c16:uniqueId val="{00000005-D836-4B8C-B093-C19409BF1B24}"/>
              </c:ext>
            </c:extLst>
          </c:dPt>
          <c:dPt>
            <c:idx val="3"/>
            <c:bubble3D val="0"/>
            <c:spPr>
              <a:solidFill>
                <a:srgbClr val="8B8A8D"/>
              </a:solidFill>
              <a:ln w="25400">
                <a:noFill/>
              </a:ln>
            </c:spPr>
            <c:extLst>
              <c:ext xmlns:c16="http://schemas.microsoft.com/office/drawing/2014/chart" uri="{C3380CC4-5D6E-409C-BE32-E72D297353CC}">
                <c16:uniqueId val="{00000007-D836-4B8C-B093-C19409BF1B24}"/>
              </c:ext>
            </c:extLst>
          </c:dPt>
          <c:dPt>
            <c:idx val="4"/>
            <c:bubble3D val="0"/>
            <c:spPr>
              <a:solidFill>
                <a:srgbClr val="C9C7C7"/>
              </a:solidFill>
              <a:ln w="25400">
                <a:noFill/>
              </a:ln>
            </c:spPr>
            <c:extLst>
              <c:ext xmlns:c16="http://schemas.microsoft.com/office/drawing/2014/chart" uri="{C3380CC4-5D6E-409C-BE32-E72D297353CC}">
                <c16:uniqueId val="{00000009-D836-4B8C-B093-C19409BF1B24}"/>
              </c:ext>
            </c:extLst>
          </c:dPt>
          <c:dPt>
            <c:idx val="5"/>
            <c:bubble3D val="0"/>
            <c:spPr>
              <a:solidFill>
                <a:srgbClr val="474748"/>
              </a:solidFill>
              <a:ln w="25400">
                <a:noFill/>
              </a:ln>
            </c:spPr>
            <c:extLst>
              <c:ext xmlns:c16="http://schemas.microsoft.com/office/drawing/2014/chart" uri="{C3380CC4-5D6E-409C-BE32-E72D297353CC}">
                <c16:uniqueId val="{0000000B-D836-4B8C-B093-C19409BF1B24}"/>
              </c:ext>
            </c:extLst>
          </c:dPt>
          <c:dPt>
            <c:idx val="6"/>
            <c:bubble3D val="0"/>
            <c:extLst>
              <c:ext xmlns:c16="http://schemas.microsoft.com/office/drawing/2014/chart" uri="{C3380CC4-5D6E-409C-BE32-E72D297353CC}">
                <c16:uniqueId val="{0000000C-D836-4B8C-B093-C19409BF1B24}"/>
              </c:ext>
            </c:extLst>
          </c:dPt>
          <c:dLbls>
            <c:spPr>
              <a:noFill/>
              <a:ln>
                <a:noFill/>
              </a:ln>
              <a:effectLst/>
            </c:spPr>
            <c:txPr>
              <a:bodyPr/>
              <a:lstStyle/>
              <a:p>
                <a:pPr>
                  <a:defRPr sz="1000" b="0" baseline="0">
                    <a:solidFill>
                      <a:sysClr val="windowText" lastClr="000000"/>
                    </a:solidFill>
                  </a:defRPr>
                </a:pPr>
                <a:endParaRPr lang="sv-SE"/>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Lit>
              <c:ptCount val="5"/>
              <c:pt idx="0">
                <c:v>ECP</c:v>
              </c:pt>
              <c:pt idx="1">
                <c:v>London CD</c:v>
              </c:pt>
              <c:pt idx="2">
                <c:v>French CP</c:v>
              </c:pt>
              <c:pt idx="3">
                <c:v>NY CD</c:v>
              </c:pt>
              <c:pt idx="4">
                <c:v>US CP</c:v>
              </c:pt>
            </c:strLit>
          </c:cat>
          <c:val>
            <c:numLit>
              <c:formatCode>#,##0.0</c:formatCode>
              <c:ptCount val="5"/>
              <c:pt idx="0">
                <c:v>11.894612228899994</c:v>
              </c:pt>
              <c:pt idx="1">
                <c:v>8.4095143020999963</c:v>
              </c:pt>
              <c:pt idx="2">
                <c:v>1.8</c:v>
              </c:pt>
              <c:pt idx="3">
                <c:v>5.6894242798000008</c:v>
              </c:pt>
              <c:pt idx="4">
                <c:v>7.8589976387</c:v>
              </c:pt>
            </c:numLit>
          </c:val>
          <c:extLst>
            <c:ext xmlns:c16="http://schemas.microsoft.com/office/drawing/2014/chart" uri="{C3380CC4-5D6E-409C-BE32-E72D297353CC}">
              <c16:uniqueId val="{0000000D-D836-4B8C-B093-C19409BF1B24}"/>
            </c:ext>
          </c:extLst>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mn-lt"/>
          <a:ea typeface="Arial"/>
          <a:cs typeface="Arial"/>
        </a:defRPr>
      </a:pPr>
      <a:endParaRPr lang="sv-SE"/>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136642867651396E-2"/>
          <c:y val="0.15799877387990083"/>
          <c:w val="0.89490015432098768"/>
          <c:h val="0.7313520572712281"/>
        </c:manualLayout>
      </c:layout>
      <c:lineChart>
        <c:grouping val="standard"/>
        <c:varyColors val="0"/>
        <c:ser>
          <c:idx val="0"/>
          <c:order val="0"/>
          <c:tx>
            <c:strRef>
              <c:f>[105]Picture1!$C$1</c:f>
              <c:strCache>
                <c:ptCount val="1"/>
                <c:pt idx="0">
                  <c:v>Weighted average original maturity (days)</c:v>
                </c:pt>
              </c:strCache>
            </c:strRef>
          </c:tx>
          <c:spPr>
            <a:ln w="25400">
              <a:solidFill>
                <a:srgbClr val="0000A0"/>
              </a:solidFill>
              <a:prstDash val="solid"/>
            </a:ln>
          </c:spPr>
          <c:marker>
            <c:symbol val="none"/>
          </c:marker>
          <c:cat>
            <c:numRef>
              <c:f>[105]Picture1!$A$2:$A$137</c:f>
              <c:numCache>
                <c:formatCode>General</c:formatCode>
                <c:ptCount val="136"/>
                <c:pt idx="0">
                  <c:v>2010</c:v>
                </c:pt>
                <c:pt idx="12">
                  <c:v>2011</c:v>
                </c:pt>
                <c:pt idx="24">
                  <c:v>2012</c:v>
                </c:pt>
                <c:pt idx="36">
                  <c:v>2013</c:v>
                </c:pt>
                <c:pt idx="48">
                  <c:v>2014</c:v>
                </c:pt>
                <c:pt idx="60">
                  <c:v>2015</c:v>
                </c:pt>
                <c:pt idx="72">
                  <c:v>2016</c:v>
                </c:pt>
                <c:pt idx="84">
                  <c:v>2017</c:v>
                </c:pt>
                <c:pt idx="96">
                  <c:v>2018</c:v>
                </c:pt>
                <c:pt idx="108">
                  <c:v>2019</c:v>
                </c:pt>
                <c:pt idx="120">
                  <c:v>2020</c:v>
                </c:pt>
                <c:pt idx="130">
                  <c:v>2021</c:v>
                </c:pt>
              </c:numCache>
            </c:numRef>
          </c:cat>
          <c:val>
            <c:numRef>
              <c:f>[105]Picture1!$C$2:$C$137</c:f>
              <c:numCache>
                <c:formatCode>General</c:formatCode>
                <c:ptCount val="136"/>
                <c:pt idx="0">
                  <c:v>106.41190686999036</c:v>
                </c:pt>
                <c:pt idx="1">
                  <c:v>99.822595112799263</c:v>
                </c:pt>
                <c:pt idx="2">
                  <c:v>98.388043823614993</c:v>
                </c:pt>
                <c:pt idx="3">
                  <c:v>100.87338243725036</c:v>
                </c:pt>
                <c:pt idx="4">
                  <c:v>101.95754375166415</c:v>
                </c:pt>
                <c:pt idx="5">
                  <c:v>104.14357390718112</c:v>
                </c:pt>
                <c:pt idx="6">
                  <c:v>111.30713003457844</c:v>
                </c:pt>
                <c:pt idx="7">
                  <c:v>113.40318139202274</c:v>
                </c:pt>
                <c:pt idx="8">
                  <c:v>110.48178871152371</c:v>
                </c:pt>
                <c:pt idx="9">
                  <c:v>106.34123596116908</c:v>
                </c:pt>
                <c:pt idx="10">
                  <c:v>104.21169548700347</c:v>
                </c:pt>
                <c:pt idx="11">
                  <c:v>108.56434753124208</c:v>
                </c:pt>
                <c:pt idx="12">
                  <c:v>111.8400901011004</c:v>
                </c:pt>
                <c:pt idx="13">
                  <c:v>109.15457230378756</c:v>
                </c:pt>
                <c:pt idx="14">
                  <c:v>107.84947655256434</c:v>
                </c:pt>
                <c:pt idx="15">
                  <c:v>105.93170157647626</c:v>
                </c:pt>
                <c:pt idx="16">
                  <c:v>111.76499089988886</c:v>
                </c:pt>
                <c:pt idx="17">
                  <c:v>111.46898638896121</c:v>
                </c:pt>
                <c:pt idx="18">
                  <c:v>107.30415092451028</c:v>
                </c:pt>
                <c:pt idx="19">
                  <c:v>111.3607450753813</c:v>
                </c:pt>
                <c:pt idx="20">
                  <c:v>116.95486383397616</c:v>
                </c:pt>
                <c:pt idx="21">
                  <c:v>116.5770137357985</c:v>
                </c:pt>
                <c:pt idx="22">
                  <c:v>114.85340664539986</c:v>
                </c:pt>
                <c:pt idx="23">
                  <c:v>113.62027750005464</c:v>
                </c:pt>
                <c:pt idx="24">
                  <c:v>118.10150629530781</c:v>
                </c:pt>
                <c:pt idx="25">
                  <c:v>127.34581630939407</c:v>
                </c:pt>
                <c:pt idx="26">
                  <c:v>130.61430958842971</c:v>
                </c:pt>
                <c:pt idx="27">
                  <c:v>139.58579072925309</c:v>
                </c:pt>
                <c:pt idx="28">
                  <c:v>133.94515900474482</c:v>
                </c:pt>
                <c:pt idx="29">
                  <c:v>125.43943325910983</c:v>
                </c:pt>
                <c:pt idx="30">
                  <c:v>134.14308756607522</c:v>
                </c:pt>
                <c:pt idx="31">
                  <c:v>137.36112581716696</c:v>
                </c:pt>
                <c:pt idx="32">
                  <c:v>144.32714880159125</c:v>
                </c:pt>
                <c:pt idx="33">
                  <c:v>145.01234397753359</c:v>
                </c:pt>
                <c:pt idx="34">
                  <c:v>152.09213165571941</c:v>
                </c:pt>
                <c:pt idx="35">
                  <c:v>154.91695190081251</c:v>
                </c:pt>
                <c:pt idx="36">
                  <c:v>157.57282835829119</c:v>
                </c:pt>
                <c:pt idx="37">
                  <c:v>155.97336402990624</c:v>
                </c:pt>
                <c:pt idx="38">
                  <c:v>155.73221063946588</c:v>
                </c:pt>
                <c:pt idx="39">
                  <c:v>155.97905211896554</c:v>
                </c:pt>
                <c:pt idx="40">
                  <c:v>151.1751145771442</c:v>
                </c:pt>
                <c:pt idx="41">
                  <c:v>147.14516422505503</c:v>
                </c:pt>
                <c:pt idx="42">
                  <c:v>140.68957967646585</c:v>
                </c:pt>
                <c:pt idx="43">
                  <c:v>139.79144966613796</c:v>
                </c:pt>
                <c:pt idx="44">
                  <c:v>137.82845843557865</c:v>
                </c:pt>
                <c:pt idx="45">
                  <c:v>142.11996853610322</c:v>
                </c:pt>
                <c:pt idx="46">
                  <c:v>143.24369301995839</c:v>
                </c:pt>
                <c:pt idx="47">
                  <c:v>145.34437372359992</c:v>
                </c:pt>
                <c:pt idx="48">
                  <c:v>140.08010587278125</c:v>
                </c:pt>
                <c:pt idx="49">
                  <c:v>139.72203398330055</c:v>
                </c:pt>
                <c:pt idx="50">
                  <c:v>135.47258110888316</c:v>
                </c:pt>
                <c:pt idx="51">
                  <c:v>143.81352119524601</c:v>
                </c:pt>
                <c:pt idx="52">
                  <c:v>147.95302204771085</c:v>
                </c:pt>
                <c:pt idx="53">
                  <c:v>150.22860775486825</c:v>
                </c:pt>
                <c:pt idx="54">
                  <c:v>149.92538387459393</c:v>
                </c:pt>
                <c:pt idx="55">
                  <c:v>152.9610010261047</c:v>
                </c:pt>
                <c:pt idx="56">
                  <c:v>165.27564162030433</c:v>
                </c:pt>
                <c:pt idx="57">
                  <c:v>168.83656979743571</c:v>
                </c:pt>
                <c:pt idx="58">
                  <c:v>171.57585230387457</c:v>
                </c:pt>
                <c:pt idx="59">
                  <c:v>175.90344748939808</c:v>
                </c:pt>
                <c:pt idx="60">
                  <c:v>178.08059001309903</c:v>
                </c:pt>
                <c:pt idx="61">
                  <c:v>179.74898996105046</c:v>
                </c:pt>
                <c:pt idx="62">
                  <c:v>176.86926430982183</c:v>
                </c:pt>
                <c:pt idx="63">
                  <c:v>175.35277300000001</c:v>
                </c:pt>
                <c:pt idx="64">
                  <c:v>169.03457599999999</c:v>
                </c:pt>
                <c:pt idx="65">
                  <c:v>170.42862500000001</c:v>
                </c:pt>
                <c:pt idx="66">
                  <c:v>168.9</c:v>
                </c:pt>
                <c:pt idx="67">
                  <c:v>172.1</c:v>
                </c:pt>
                <c:pt idx="68">
                  <c:v>171.4</c:v>
                </c:pt>
                <c:pt idx="69">
                  <c:v>166.4</c:v>
                </c:pt>
                <c:pt idx="70">
                  <c:v>155</c:v>
                </c:pt>
                <c:pt idx="71">
                  <c:v>145.6</c:v>
                </c:pt>
                <c:pt idx="72">
                  <c:v>144.72701243170818</c:v>
                </c:pt>
                <c:pt idx="73">
                  <c:v>151.56032671962299</c:v>
                </c:pt>
                <c:pt idx="74">
                  <c:v>159.89745395793176</c:v>
                </c:pt>
                <c:pt idx="75">
                  <c:v>171.487117811047</c:v>
                </c:pt>
                <c:pt idx="76">
                  <c:v>176.41351741103125</c:v>
                </c:pt>
                <c:pt idx="77">
                  <c:v>182.04339544041986</c:v>
                </c:pt>
                <c:pt idx="78">
                  <c:v>183.76374947761306</c:v>
                </c:pt>
                <c:pt idx="79">
                  <c:v>183.08942278954657</c:v>
                </c:pt>
                <c:pt idx="80">
                  <c:v>182.94184010418027</c:v>
                </c:pt>
                <c:pt idx="81">
                  <c:v>193.86156220989503</c:v>
                </c:pt>
                <c:pt idx="82">
                  <c:v>184.40146727799038</c:v>
                </c:pt>
                <c:pt idx="83">
                  <c:v>182.85563568308822</c:v>
                </c:pt>
                <c:pt idx="84">
                  <c:v>174.71462884003066</c:v>
                </c:pt>
                <c:pt idx="85">
                  <c:v>171.29832750786215</c:v>
                </c:pt>
                <c:pt idx="86">
                  <c:v>171.7985510519425</c:v>
                </c:pt>
                <c:pt idx="87">
                  <c:v>163.42383607579652</c:v>
                </c:pt>
                <c:pt idx="88">
                  <c:v>155.74842907084039</c:v>
                </c:pt>
                <c:pt idx="89">
                  <c:v>142.95821970331778</c:v>
                </c:pt>
                <c:pt idx="90">
                  <c:v>142.60111181810481</c:v>
                </c:pt>
                <c:pt idx="91">
                  <c:v>140.33276426738391</c:v>
                </c:pt>
                <c:pt idx="92">
                  <c:v>138.43152861566202</c:v>
                </c:pt>
                <c:pt idx="93">
                  <c:v>142.65958097016593</c:v>
                </c:pt>
                <c:pt idx="94">
                  <c:v>143.40008918940543</c:v>
                </c:pt>
                <c:pt idx="95">
                  <c:v>145.5514925014204</c:v>
                </c:pt>
                <c:pt idx="96">
                  <c:v>148.70967322171603</c:v>
                </c:pt>
                <c:pt idx="97">
                  <c:v>155.17517396787201</c:v>
                </c:pt>
                <c:pt idx="98">
                  <c:v>160.70164218301176</c:v>
                </c:pt>
                <c:pt idx="99">
                  <c:v>163.37237728451151</c:v>
                </c:pt>
                <c:pt idx="100">
                  <c:v>156.13060791891357</c:v>
                </c:pt>
                <c:pt idx="101">
                  <c:v>157.08703493516691</c:v>
                </c:pt>
                <c:pt idx="102">
                  <c:v>170.87238264588936</c:v>
                </c:pt>
                <c:pt idx="103">
                  <c:v>180.43898961078816</c:v>
                </c:pt>
                <c:pt idx="104">
                  <c:v>188.47023689600303</c:v>
                </c:pt>
                <c:pt idx="105">
                  <c:v>198.34710322869688</c:v>
                </c:pt>
                <c:pt idx="106">
                  <c:v>189.17821835160154</c:v>
                </c:pt>
                <c:pt idx="107">
                  <c:v>183.01089350003943</c:v>
                </c:pt>
                <c:pt idx="108">
                  <c:v>175.13486261046404</c:v>
                </c:pt>
                <c:pt idx="109">
                  <c:v>167.21184509841754</c:v>
                </c:pt>
                <c:pt idx="110">
                  <c:v>160.33338726449162</c:v>
                </c:pt>
                <c:pt idx="111">
                  <c:v>160.68742150028953</c:v>
                </c:pt>
                <c:pt idx="112">
                  <c:v>168.19159964263724</c:v>
                </c:pt>
                <c:pt idx="113">
                  <c:v>171.89089944751919</c:v>
                </c:pt>
                <c:pt idx="114">
                  <c:v>185.27929566283805</c:v>
                </c:pt>
                <c:pt idx="115">
                  <c:v>189.6589925894186</c:v>
                </c:pt>
                <c:pt idx="116">
                  <c:v>188.33146218765631</c:v>
                </c:pt>
                <c:pt idx="117">
                  <c:v>189.94971357668069</c:v>
                </c:pt>
                <c:pt idx="118">
                  <c:v>192.48320809227454</c:v>
                </c:pt>
                <c:pt idx="119">
                  <c:v>198.57022202529598</c:v>
                </c:pt>
                <c:pt idx="120">
                  <c:v>200.29785167104072</c:v>
                </c:pt>
                <c:pt idx="121">
                  <c:v>200.16983333205462</c:v>
                </c:pt>
                <c:pt idx="122">
                  <c:v>210.15974035056072</c:v>
                </c:pt>
                <c:pt idx="123">
                  <c:v>207.27487629031882</c:v>
                </c:pt>
                <c:pt idx="124">
                  <c:v>190.00055588728256</c:v>
                </c:pt>
                <c:pt idx="125">
                  <c:v>215.78594253150888</c:v>
                </c:pt>
                <c:pt idx="126">
                  <c:v>220.74218025122465</c:v>
                </c:pt>
                <c:pt idx="127">
                  <c:v>207.04783204939235</c:v>
                </c:pt>
                <c:pt idx="128">
                  <c:v>197.66028992632394</c:v>
                </c:pt>
                <c:pt idx="129">
                  <c:v>201.46572120120001</c:v>
                </c:pt>
                <c:pt idx="130">
                  <c:v>148.7248771431</c:v>
                </c:pt>
                <c:pt idx="131">
                  <c:v>151.96881517029999</c:v>
                </c:pt>
                <c:pt idx="132">
                  <c:v>162.90821260120001</c:v>
                </c:pt>
                <c:pt idx="133">
                  <c:v>164.19479495549999</c:v>
                </c:pt>
                <c:pt idx="134">
                  <c:v>159.4401207866</c:v>
                </c:pt>
                <c:pt idx="135">
                  <c:v>162.37212839630001</c:v>
                </c:pt>
              </c:numCache>
            </c:numRef>
          </c:val>
          <c:smooth val="1"/>
          <c:extLst>
            <c:ext xmlns:c16="http://schemas.microsoft.com/office/drawing/2014/chart" uri="{C3380CC4-5D6E-409C-BE32-E72D297353CC}">
              <c16:uniqueId val="{00000000-C392-458F-AFD1-38C43C2C9B05}"/>
            </c:ext>
          </c:extLst>
        </c:ser>
        <c:dLbls>
          <c:showLegendKey val="0"/>
          <c:showVal val="0"/>
          <c:showCatName val="0"/>
          <c:showSerName val="0"/>
          <c:showPercent val="0"/>
          <c:showBubbleSize val="0"/>
        </c:dLbls>
        <c:smooth val="0"/>
        <c:axId val="96278400"/>
        <c:axId val="96849920"/>
      </c:lineChart>
      <c:catAx>
        <c:axId val="96278400"/>
        <c:scaling>
          <c:orientation val="minMax"/>
        </c:scaling>
        <c:delete val="0"/>
        <c:axPos val="b"/>
        <c:minorGridlines>
          <c:spPr>
            <a:ln w="0">
              <a:noFill/>
            </a:ln>
          </c:spPr>
        </c:minorGridlines>
        <c:numFmt formatCode="General" sourceLinked="1"/>
        <c:majorTickMark val="out"/>
        <c:minorTickMark val="none"/>
        <c:tickLblPos val="nextTo"/>
        <c:spPr>
          <a:ln>
            <a:solidFill>
              <a:schemeClr val="tx1"/>
            </a:solidFill>
          </a:ln>
        </c:spPr>
        <c:txPr>
          <a:bodyPr rot="0" vert="horz" anchor="ctr" anchorCtr="1"/>
          <a:lstStyle/>
          <a:p>
            <a:pPr>
              <a:defRPr/>
            </a:pPr>
            <a:endParaRPr lang="sv-SE"/>
          </a:p>
        </c:txPr>
        <c:crossAx val="96849920"/>
        <c:crosses val="autoZero"/>
        <c:auto val="1"/>
        <c:lblAlgn val="ctr"/>
        <c:lblOffset val="100"/>
        <c:tickLblSkip val="12"/>
        <c:tickMarkSkip val="12"/>
        <c:noMultiLvlLbl val="0"/>
      </c:catAx>
      <c:valAx>
        <c:axId val="96849920"/>
        <c:scaling>
          <c:orientation val="minMax"/>
          <c:min val="90"/>
        </c:scaling>
        <c:delete val="0"/>
        <c:axPos val="r"/>
        <c:majorGridlines>
          <c:spPr>
            <a:ln>
              <a:solidFill>
                <a:schemeClr val="tx1"/>
              </a:solidFill>
              <a:prstDash val="dash"/>
            </a:ln>
          </c:spPr>
        </c:majorGridlines>
        <c:title>
          <c:tx>
            <c:rich>
              <a:bodyPr rot="0" vert="horz"/>
              <a:lstStyle/>
              <a:p>
                <a:pPr>
                  <a:defRPr/>
                </a:pPr>
                <a:r>
                  <a:rPr lang="en-US"/>
                  <a:t>Days</a:t>
                </a:r>
              </a:p>
            </c:rich>
          </c:tx>
          <c:layout>
            <c:manualLayout>
              <c:xMode val="edge"/>
              <c:yMode val="edge"/>
              <c:x val="0.92266404320987649"/>
              <c:y val="2.3079531418875521E-2"/>
            </c:manualLayout>
          </c:layout>
          <c:overlay val="0"/>
        </c:title>
        <c:numFmt formatCode="#,##0" sourceLinked="0"/>
        <c:majorTickMark val="out"/>
        <c:minorTickMark val="none"/>
        <c:tickLblPos val="nextTo"/>
        <c:spPr>
          <a:ln>
            <a:solidFill>
              <a:schemeClr val="tx1"/>
            </a:solidFill>
          </a:ln>
        </c:spPr>
        <c:crossAx val="96278400"/>
        <c:crosses val="max"/>
        <c:crossBetween val="midCat"/>
        <c:majorUnit val="20"/>
        <c:minorUnit val="1"/>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5.vml.rels><?xml version="1.0" encoding="UTF-8" standalone="yes"?>
<Relationships xmlns="http://schemas.openxmlformats.org/package/2006/relationships"><Relationship Id="rId8" Type="http://schemas.openxmlformats.org/officeDocument/2006/relationships/image" Target="../media/image19.emf"/><Relationship Id="rId3" Type="http://schemas.openxmlformats.org/officeDocument/2006/relationships/image" Target="../media/image14.emf"/><Relationship Id="rId7" Type="http://schemas.openxmlformats.org/officeDocument/2006/relationships/image" Target="../media/image18.emf"/><Relationship Id="rId2" Type="http://schemas.openxmlformats.org/officeDocument/2006/relationships/image" Target="../media/image13.emf"/><Relationship Id="rId1" Type="http://schemas.openxmlformats.org/officeDocument/2006/relationships/image" Target="../media/image12.emf"/><Relationship Id="rId6" Type="http://schemas.openxmlformats.org/officeDocument/2006/relationships/image" Target="../media/image17.emf"/><Relationship Id="rId5" Type="http://schemas.openxmlformats.org/officeDocument/2006/relationships/image" Target="../media/image16.emf"/><Relationship Id="rId4" Type="http://schemas.openxmlformats.org/officeDocument/2006/relationships/image" Target="../media/image15.emf"/><Relationship Id="rId9" Type="http://schemas.openxmlformats.org/officeDocument/2006/relationships/image" Target="../media/image20.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333375</xdr:colOff>
      <xdr:row>16</xdr:row>
      <xdr:rowOff>0</xdr:rowOff>
    </xdr:from>
    <xdr:to>
      <xdr:col>9</xdr:col>
      <xdr:colOff>244475</xdr:colOff>
      <xdr:row>43</xdr:row>
      <xdr:rowOff>76200</xdr:rowOff>
    </xdr:to>
    <xdr:pic>
      <xdr:nvPicPr>
        <xdr:cNvPr id="3" name="Bildobjekt 2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8215" y="4503420"/>
          <a:ext cx="5420360" cy="5013960"/>
        </a:xfrm>
        <a:prstGeom prst="rect">
          <a:avLst/>
        </a:prstGeom>
      </xdr:spPr>
    </xdr:pic>
    <xdr:clientData/>
  </xdr:twoCellAnchor>
  <xdr:twoCellAnchor>
    <xdr:from>
      <xdr:col>2</xdr:col>
      <xdr:colOff>0</xdr:colOff>
      <xdr:row>46</xdr:row>
      <xdr:rowOff>0</xdr:rowOff>
    </xdr:from>
    <xdr:to>
      <xdr:col>8</xdr:col>
      <xdr:colOff>1083945</xdr:colOff>
      <xdr:row>50</xdr:row>
      <xdr:rowOff>0</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219200" y="8763000"/>
          <a:ext cx="4741545" cy="929640"/>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numCol="1" spcCol="0" rtlCol="0" fromWordArt="0" anchor="b" anchorCtr="0" forceAA="0" compatLnSpc="1">
          <a:prstTxWarp prst="textNoShape">
            <a:avLst/>
          </a:prstTxWarp>
        </a:bodyPr>
        <a:lstStyle/>
        <a:p>
          <a:pPr algn="ctr">
            <a:spcAft>
              <a:spcPts val="0"/>
            </a:spcAft>
          </a:pPr>
          <a:r>
            <a:rPr lang="sv-SE" sz="2400" b="1" spc="-40">
              <a:solidFill>
                <a:srgbClr val="0000A0"/>
              </a:solidFill>
              <a:effectLst/>
              <a:latin typeface="Arial" panose="020B0604020202020204" pitchFamily="34" charset="0"/>
              <a:ea typeface="Calibri" panose="020F0502020204030204" pitchFamily="34" charset="0"/>
            </a:rPr>
            <a:t> Half-Year</a:t>
          </a:r>
          <a:r>
            <a:rPr lang="sv-SE" sz="2400" b="1" spc="-40" baseline="0">
              <a:solidFill>
                <a:srgbClr val="0000A0"/>
              </a:solidFill>
              <a:effectLst/>
              <a:latin typeface="Arial" panose="020B0604020202020204" pitchFamily="34" charset="0"/>
              <a:ea typeface="Calibri" panose="020F0502020204030204" pitchFamily="34" charset="0"/>
            </a:rPr>
            <a:t> Factbook 2021</a:t>
          </a:r>
          <a:endParaRPr lang="sv-SE" sz="1800" spc="-40">
            <a:solidFill>
              <a:srgbClr val="1F497D"/>
            </a:solidFill>
            <a:effectLst/>
            <a:latin typeface="Arial" panose="020B0604020202020204" pitchFamily="34" charset="0"/>
            <a:ea typeface="Calibri" panose="020F0502020204030204" pitchFamily="34" charset="0"/>
          </a:endParaRPr>
        </a:p>
        <a:p>
          <a:pPr algn="ctr">
            <a:spcAft>
              <a:spcPts val="0"/>
            </a:spcAft>
          </a:pPr>
          <a:r>
            <a:rPr lang="en-US" sz="2400" b="1" spc="-40">
              <a:solidFill>
                <a:srgbClr val="0000A0"/>
              </a:solidFill>
              <a:effectLst/>
              <a:latin typeface="Arial" panose="020B0604020202020204" pitchFamily="34" charset="0"/>
              <a:ea typeface="Calibri" panose="020F0502020204030204" pitchFamily="34" charset="0"/>
            </a:rPr>
            <a:t> </a:t>
          </a:r>
          <a:endParaRPr lang="sv-SE" sz="1800" spc="-40">
            <a:solidFill>
              <a:srgbClr val="1F497D"/>
            </a:solidFill>
            <a:effectLst/>
            <a:latin typeface="Arial" panose="020B0604020202020204" pitchFamily="34" charset="0"/>
            <a:ea typeface="Calibri" panose="020F0502020204030204" pitchFamily="34" charset="0"/>
          </a:endParaRPr>
        </a:p>
      </xdr:txBody>
    </xdr:sp>
    <xdr:clientData/>
  </xdr:twoCellAnchor>
  <xdr:oneCellAnchor>
    <xdr:from>
      <xdr:col>4</xdr:col>
      <xdr:colOff>0</xdr:colOff>
      <xdr:row>4</xdr:row>
      <xdr:rowOff>0</xdr:rowOff>
    </xdr:from>
    <xdr:ext cx="2238375" cy="784041"/>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603500" y="762000"/>
          <a:ext cx="2238375" cy="7840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95249</xdr:colOff>
      <xdr:row>0</xdr:row>
      <xdr:rowOff>111124</xdr:rowOff>
    </xdr:from>
    <xdr:ext cx="7339489" cy="1015047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49" y="111124"/>
          <a:ext cx="7339489" cy="101504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886700" cy="12077700"/>
    <xdr:pic>
      <xdr:nvPicPr>
        <xdr:cNvPr id="2" name="Picture 1" descr="C:\Users\n301800\AppData\Local\Microsoft\Windows\Temporary Internet Files\Content.Outlook\U2ERD0KF\Div-Personal-Banking.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86700" cy="120777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47624</xdr:colOff>
      <xdr:row>1</xdr:row>
      <xdr:rowOff>59530</xdr:rowOff>
    </xdr:from>
    <xdr:to>
      <xdr:col>13</xdr:col>
      <xdr:colOff>399392</xdr:colOff>
      <xdr:row>91</xdr:row>
      <xdr:rowOff>38099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47624" y="192880"/>
          <a:ext cx="8524218" cy="119800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154778</xdr:colOff>
      <xdr:row>1</xdr:row>
      <xdr:rowOff>23813</xdr:rowOff>
    </xdr:from>
    <xdr:to>
      <xdr:col>13</xdr:col>
      <xdr:colOff>467522</xdr:colOff>
      <xdr:row>63</xdr:row>
      <xdr:rowOff>47625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54778" y="204788"/>
          <a:ext cx="8104194" cy="115109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115944</xdr:rowOff>
    </xdr:from>
    <xdr:ext cx="8096250" cy="12794077"/>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95250" y="115944"/>
          <a:ext cx="8096250" cy="1279407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53340</xdr:colOff>
      <xdr:row>0</xdr:row>
      <xdr:rowOff>167640</xdr:rowOff>
    </xdr:from>
    <xdr:to>
      <xdr:col>8</xdr:col>
      <xdr:colOff>502920</xdr:colOff>
      <xdr:row>45</xdr:row>
      <xdr:rowOff>160020</xdr:rowOff>
    </xdr:to>
    <xdr:pic>
      <xdr:nvPicPr>
        <xdr:cNvPr id="3" name="Picture 2">
          <a:extLst>
            <a:ext uri="{FF2B5EF4-FFF2-40B4-BE49-F238E27FC236}">
              <a16:creationId xmlns:a16="http://schemas.microsoft.com/office/drawing/2014/main" id="{00000000-0008-0000-1A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67640"/>
          <a:ext cx="5448300" cy="843534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33337</xdr:colOff>
      <xdr:row>0</xdr:row>
      <xdr:rowOff>47626</xdr:rowOff>
    </xdr:from>
    <xdr:ext cx="7479900" cy="10582273"/>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33337" y="47626"/>
          <a:ext cx="7479900" cy="1058227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28575</xdr:colOff>
      <xdr:row>33</xdr:row>
      <xdr:rowOff>114300</xdr:rowOff>
    </xdr:from>
    <xdr:to>
      <xdr:col>6</xdr:col>
      <xdr:colOff>476250</xdr:colOff>
      <xdr:row>35</xdr:row>
      <xdr:rowOff>155577</xdr:rowOff>
    </xdr:to>
    <xdr:sp macro="" textlink="">
      <xdr:nvSpPr>
        <xdr:cNvPr id="2" name="Rectangle 3">
          <a:extLst>
            <a:ext uri="{FF2B5EF4-FFF2-40B4-BE49-F238E27FC236}">
              <a16:creationId xmlns:a16="http://schemas.microsoft.com/office/drawing/2014/main" id="{00000000-0008-0000-1D00-000002000000}"/>
            </a:ext>
          </a:extLst>
        </xdr:cNvPr>
        <xdr:cNvSpPr>
          <a:spLocks noChangeArrowheads="1"/>
        </xdr:cNvSpPr>
      </xdr:nvSpPr>
      <xdr:spPr bwMode="gray">
        <a:xfrm>
          <a:off x="638175" y="6149340"/>
          <a:ext cx="3495675" cy="407037"/>
        </a:xfrm>
        <a:prstGeom prst="rect">
          <a:avLst/>
        </a:prstGeom>
        <a:solidFill>
          <a:srgbClr val="0070C0"/>
        </a:solidFill>
        <a:ln w="9525">
          <a:solidFill>
            <a:schemeClr val="bg2"/>
          </a:solidFill>
          <a:miter lim="800000"/>
          <a:headEnd/>
          <a:tailEnd/>
        </a:ln>
        <a:effectLst/>
      </xdr:spPr>
      <xdr:txBody>
        <a:bodyPr wrap="square" lIns="45720" rIns="4572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979488" eaLnBrk="1" hangingPunct="1">
            <a:buClr>
              <a:schemeClr val="tx1"/>
            </a:buClr>
            <a:buSzPct val="80000"/>
            <a:buFont typeface="Wingdings" pitchFamily="2" charset="2"/>
            <a:buNone/>
          </a:pPr>
          <a:r>
            <a:rPr lang="en-GB" sz="1100" b="1">
              <a:solidFill>
                <a:schemeClr val="bg1"/>
              </a:solidFill>
            </a:rPr>
            <a:t>Nordea Group Loans carrying amount</a:t>
          </a:r>
          <a:r>
            <a:rPr lang="en-GB" sz="1100" b="1" baseline="0">
              <a:solidFill>
                <a:schemeClr val="bg1"/>
              </a:solidFill>
            </a:rPr>
            <a:t> to the public,</a:t>
          </a:r>
          <a:r>
            <a:rPr lang="en-GB" sz="1100" b="1">
              <a:solidFill>
                <a:schemeClr val="bg1"/>
              </a:solidFill>
            </a:rPr>
            <a:t> by segment, EURbn</a:t>
          </a:r>
          <a:endParaRPr lang="en-GB" altLang="zh-CN" sz="1100" b="1">
            <a:solidFill>
              <a:schemeClr val="bg1"/>
            </a:solidFill>
            <a:ea typeface="SimSun" pitchFamily="2" charset="-122"/>
          </a:endParaRPr>
        </a:p>
      </xdr:txBody>
    </xdr:sp>
    <xdr:clientData/>
  </xdr:twoCellAnchor>
  <xdr:twoCellAnchor>
    <xdr:from>
      <xdr:col>1</xdr:col>
      <xdr:colOff>28574</xdr:colOff>
      <xdr:row>35</xdr:row>
      <xdr:rowOff>176211</xdr:rowOff>
    </xdr:from>
    <xdr:to>
      <xdr:col>6</xdr:col>
      <xdr:colOff>466724</xdr:colOff>
      <xdr:row>54</xdr:row>
      <xdr:rowOff>28574</xdr:rowOff>
    </xdr:to>
    <xdr:graphicFrame macro="">
      <xdr:nvGraphicFramePr>
        <xdr:cNvPr id="3" name="Chart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0</xdr:colOff>
      <xdr:row>44</xdr:row>
      <xdr:rowOff>0</xdr:rowOff>
    </xdr:from>
    <xdr:ext cx="114300" cy="285750"/>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8" name="Text Box 8">
          <a:extLst>
            <a:ext uri="{FF2B5EF4-FFF2-40B4-BE49-F238E27FC236}">
              <a16:creationId xmlns:a16="http://schemas.microsoft.com/office/drawing/2014/main" id="{00000000-0008-0000-2000-000008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9" name="Text Box 9">
          <a:extLst>
            <a:ext uri="{FF2B5EF4-FFF2-40B4-BE49-F238E27FC236}">
              <a16:creationId xmlns:a16="http://schemas.microsoft.com/office/drawing/2014/main" id="{00000000-0008-0000-2000-000009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0" name="Text Box 10">
          <a:extLst>
            <a:ext uri="{FF2B5EF4-FFF2-40B4-BE49-F238E27FC236}">
              <a16:creationId xmlns:a16="http://schemas.microsoft.com/office/drawing/2014/main" id="{00000000-0008-0000-2000-00000A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1" name="Text Box 11">
          <a:extLst>
            <a:ext uri="{FF2B5EF4-FFF2-40B4-BE49-F238E27FC236}">
              <a16:creationId xmlns:a16="http://schemas.microsoft.com/office/drawing/2014/main" id="{00000000-0008-0000-2000-00000B00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2" name="Text Box 12">
          <a:extLst>
            <a:ext uri="{FF2B5EF4-FFF2-40B4-BE49-F238E27FC236}">
              <a16:creationId xmlns:a16="http://schemas.microsoft.com/office/drawing/2014/main" id="{00000000-0008-0000-2000-00000C00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3" name="Text Box 13">
          <a:extLst>
            <a:ext uri="{FF2B5EF4-FFF2-40B4-BE49-F238E27FC236}">
              <a16:creationId xmlns:a16="http://schemas.microsoft.com/office/drawing/2014/main" id="{00000000-0008-0000-2000-00000D00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 name="Text Box 14">
          <a:extLst>
            <a:ext uri="{FF2B5EF4-FFF2-40B4-BE49-F238E27FC236}">
              <a16:creationId xmlns:a16="http://schemas.microsoft.com/office/drawing/2014/main" id="{00000000-0008-0000-2000-00000E00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 name="Text Box 1">
          <a:extLst>
            <a:ext uri="{FF2B5EF4-FFF2-40B4-BE49-F238E27FC236}">
              <a16:creationId xmlns:a16="http://schemas.microsoft.com/office/drawing/2014/main" id="{00000000-0008-0000-2000-00000F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6" name="Text Box 2">
          <a:extLst>
            <a:ext uri="{FF2B5EF4-FFF2-40B4-BE49-F238E27FC236}">
              <a16:creationId xmlns:a16="http://schemas.microsoft.com/office/drawing/2014/main" id="{00000000-0008-0000-2000-00001000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7" name="Text Box 8">
          <a:extLst>
            <a:ext uri="{FF2B5EF4-FFF2-40B4-BE49-F238E27FC236}">
              <a16:creationId xmlns:a16="http://schemas.microsoft.com/office/drawing/2014/main" id="{00000000-0008-0000-2000-000011000000}"/>
            </a:ext>
          </a:extLst>
        </xdr:cNvPr>
        <xdr:cNvSpPr txBox="1">
          <a:spLocks noChangeArrowheads="1"/>
        </xdr:cNvSpPr>
      </xdr:nvSpPr>
      <xdr:spPr bwMode="auto">
        <a:xfrm>
          <a:off x="74980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54</xdr:row>
      <xdr:rowOff>0</xdr:rowOff>
    </xdr:from>
    <xdr:ext cx="114300" cy="285750"/>
    <xdr:sp macro="" textlink="">
      <xdr:nvSpPr>
        <xdr:cNvPr id="18" name="Text Box 8">
          <a:extLst>
            <a:ext uri="{FF2B5EF4-FFF2-40B4-BE49-F238E27FC236}">
              <a16:creationId xmlns:a16="http://schemas.microsoft.com/office/drawing/2014/main" id="{00000000-0008-0000-2000-000012000000}"/>
            </a:ext>
          </a:extLst>
        </xdr:cNvPr>
        <xdr:cNvSpPr txBox="1">
          <a:spLocks noChangeArrowheads="1"/>
        </xdr:cNvSpPr>
      </xdr:nvSpPr>
      <xdr:spPr bwMode="auto">
        <a:xfrm>
          <a:off x="210312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9" name="Text Box 8">
          <a:extLst>
            <a:ext uri="{FF2B5EF4-FFF2-40B4-BE49-F238E27FC236}">
              <a16:creationId xmlns:a16="http://schemas.microsoft.com/office/drawing/2014/main" id="{00000000-0008-0000-2000-000013000000}"/>
            </a:ext>
          </a:extLst>
        </xdr:cNvPr>
        <xdr:cNvSpPr txBox="1">
          <a:spLocks noChangeArrowheads="1"/>
        </xdr:cNvSpPr>
      </xdr:nvSpPr>
      <xdr:spPr bwMode="auto">
        <a:xfrm>
          <a:off x="749808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0" name="Text Box 8">
          <a:extLst>
            <a:ext uri="{FF2B5EF4-FFF2-40B4-BE49-F238E27FC236}">
              <a16:creationId xmlns:a16="http://schemas.microsoft.com/office/drawing/2014/main" id="{00000000-0008-0000-2000-00001400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1" name="Text Box 8">
          <a:extLst>
            <a:ext uri="{FF2B5EF4-FFF2-40B4-BE49-F238E27FC236}">
              <a16:creationId xmlns:a16="http://schemas.microsoft.com/office/drawing/2014/main" id="{00000000-0008-0000-2000-00001500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2" name="Text Box 8">
          <a:extLst>
            <a:ext uri="{FF2B5EF4-FFF2-40B4-BE49-F238E27FC236}">
              <a16:creationId xmlns:a16="http://schemas.microsoft.com/office/drawing/2014/main" id="{00000000-0008-0000-2000-00001600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3" name="Text Box 1">
          <a:extLst>
            <a:ext uri="{FF2B5EF4-FFF2-40B4-BE49-F238E27FC236}">
              <a16:creationId xmlns:a16="http://schemas.microsoft.com/office/drawing/2014/main" id="{00000000-0008-0000-2000-000017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4" name="Text Box 2">
          <a:extLst>
            <a:ext uri="{FF2B5EF4-FFF2-40B4-BE49-F238E27FC236}">
              <a16:creationId xmlns:a16="http://schemas.microsoft.com/office/drawing/2014/main" id="{00000000-0008-0000-2000-000018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5" name="Text Box 3">
          <a:extLst>
            <a:ext uri="{FF2B5EF4-FFF2-40B4-BE49-F238E27FC236}">
              <a16:creationId xmlns:a16="http://schemas.microsoft.com/office/drawing/2014/main" id="{00000000-0008-0000-2000-000019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6" name="Text Box 4">
          <a:extLst>
            <a:ext uri="{FF2B5EF4-FFF2-40B4-BE49-F238E27FC236}">
              <a16:creationId xmlns:a16="http://schemas.microsoft.com/office/drawing/2014/main" id="{00000000-0008-0000-2000-00001A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 name="Text Box 5">
          <a:extLst>
            <a:ext uri="{FF2B5EF4-FFF2-40B4-BE49-F238E27FC236}">
              <a16:creationId xmlns:a16="http://schemas.microsoft.com/office/drawing/2014/main" id="{00000000-0008-0000-2000-00001B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 name="Text Box 6">
          <a:extLst>
            <a:ext uri="{FF2B5EF4-FFF2-40B4-BE49-F238E27FC236}">
              <a16:creationId xmlns:a16="http://schemas.microsoft.com/office/drawing/2014/main" id="{00000000-0008-0000-2000-00001C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9" name="Text Box 8">
          <a:extLst>
            <a:ext uri="{FF2B5EF4-FFF2-40B4-BE49-F238E27FC236}">
              <a16:creationId xmlns:a16="http://schemas.microsoft.com/office/drawing/2014/main" id="{00000000-0008-0000-2000-00001D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 name="Text Box 9">
          <a:extLst>
            <a:ext uri="{FF2B5EF4-FFF2-40B4-BE49-F238E27FC236}">
              <a16:creationId xmlns:a16="http://schemas.microsoft.com/office/drawing/2014/main" id="{00000000-0008-0000-2000-00001E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 name="Text Box 10">
          <a:extLst>
            <a:ext uri="{FF2B5EF4-FFF2-40B4-BE49-F238E27FC236}">
              <a16:creationId xmlns:a16="http://schemas.microsoft.com/office/drawing/2014/main" id="{00000000-0008-0000-2000-00001F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2" name="Text Box 1">
          <a:extLst>
            <a:ext uri="{FF2B5EF4-FFF2-40B4-BE49-F238E27FC236}">
              <a16:creationId xmlns:a16="http://schemas.microsoft.com/office/drawing/2014/main" id="{00000000-0008-0000-2000-000020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3" name="Text Box 2">
          <a:extLst>
            <a:ext uri="{FF2B5EF4-FFF2-40B4-BE49-F238E27FC236}">
              <a16:creationId xmlns:a16="http://schemas.microsoft.com/office/drawing/2014/main" id="{00000000-0008-0000-2000-000021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34" name="Text Box 8">
          <a:extLst>
            <a:ext uri="{FF2B5EF4-FFF2-40B4-BE49-F238E27FC236}">
              <a16:creationId xmlns:a16="http://schemas.microsoft.com/office/drawing/2014/main" id="{00000000-0008-0000-2000-00002200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5" name="Text Box 1">
          <a:extLst>
            <a:ext uri="{FF2B5EF4-FFF2-40B4-BE49-F238E27FC236}">
              <a16:creationId xmlns:a16="http://schemas.microsoft.com/office/drawing/2014/main" id="{00000000-0008-0000-2000-000023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6" name="Text Box 2">
          <a:extLst>
            <a:ext uri="{FF2B5EF4-FFF2-40B4-BE49-F238E27FC236}">
              <a16:creationId xmlns:a16="http://schemas.microsoft.com/office/drawing/2014/main" id="{00000000-0008-0000-2000-000024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7" name="Text Box 3">
          <a:extLst>
            <a:ext uri="{FF2B5EF4-FFF2-40B4-BE49-F238E27FC236}">
              <a16:creationId xmlns:a16="http://schemas.microsoft.com/office/drawing/2014/main" id="{00000000-0008-0000-2000-000025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8" name="Text Box 4">
          <a:extLst>
            <a:ext uri="{FF2B5EF4-FFF2-40B4-BE49-F238E27FC236}">
              <a16:creationId xmlns:a16="http://schemas.microsoft.com/office/drawing/2014/main" id="{00000000-0008-0000-2000-000026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9" name="Text Box 5">
          <a:extLst>
            <a:ext uri="{FF2B5EF4-FFF2-40B4-BE49-F238E27FC236}">
              <a16:creationId xmlns:a16="http://schemas.microsoft.com/office/drawing/2014/main" id="{00000000-0008-0000-2000-000027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0" name="Text Box 6">
          <a:extLst>
            <a:ext uri="{FF2B5EF4-FFF2-40B4-BE49-F238E27FC236}">
              <a16:creationId xmlns:a16="http://schemas.microsoft.com/office/drawing/2014/main" id="{00000000-0008-0000-2000-000028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1" name="Text Box 8">
          <a:extLst>
            <a:ext uri="{FF2B5EF4-FFF2-40B4-BE49-F238E27FC236}">
              <a16:creationId xmlns:a16="http://schemas.microsoft.com/office/drawing/2014/main" id="{00000000-0008-0000-2000-000029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2" name="Text Box 9">
          <a:extLst>
            <a:ext uri="{FF2B5EF4-FFF2-40B4-BE49-F238E27FC236}">
              <a16:creationId xmlns:a16="http://schemas.microsoft.com/office/drawing/2014/main" id="{00000000-0008-0000-2000-00002A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3" name="Text Box 10">
          <a:extLst>
            <a:ext uri="{FF2B5EF4-FFF2-40B4-BE49-F238E27FC236}">
              <a16:creationId xmlns:a16="http://schemas.microsoft.com/office/drawing/2014/main" id="{00000000-0008-0000-2000-00002B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4" name="Text Box 11">
          <a:extLst>
            <a:ext uri="{FF2B5EF4-FFF2-40B4-BE49-F238E27FC236}">
              <a16:creationId xmlns:a16="http://schemas.microsoft.com/office/drawing/2014/main" id="{00000000-0008-0000-2000-00002C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5" name="Text Box 12">
          <a:extLst>
            <a:ext uri="{FF2B5EF4-FFF2-40B4-BE49-F238E27FC236}">
              <a16:creationId xmlns:a16="http://schemas.microsoft.com/office/drawing/2014/main" id="{00000000-0008-0000-2000-00002D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46" name="Text Box 13">
          <a:extLst>
            <a:ext uri="{FF2B5EF4-FFF2-40B4-BE49-F238E27FC236}">
              <a16:creationId xmlns:a16="http://schemas.microsoft.com/office/drawing/2014/main" id="{00000000-0008-0000-2000-00002E00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47" name="Text Box 14">
          <a:extLst>
            <a:ext uri="{FF2B5EF4-FFF2-40B4-BE49-F238E27FC236}">
              <a16:creationId xmlns:a16="http://schemas.microsoft.com/office/drawing/2014/main" id="{00000000-0008-0000-2000-00002F00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8" name="Text Box 1">
          <a:extLst>
            <a:ext uri="{FF2B5EF4-FFF2-40B4-BE49-F238E27FC236}">
              <a16:creationId xmlns:a16="http://schemas.microsoft.com/office/drawing/2014/main" id="{00000000-0008-0000-2000-000030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49" name="Text Box 2">
          <a:extLst>
            <a:ext uri="{FF2B5EF4-FFF2-40B4-BE49-F238E27FC236}">
              <a16:creationId xmlns:a16="http://schemas.microsoft.com/office/drawing/2014/main" id="{00000000-0008-0000-2000-000031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50" name="Text Box 8">
          <a:extLst>
            <a:ext uri="{FF2B5EF4-FFF2-40B4-BE49-F238E27FC236}">
              <a16:creationId xmlns:a16="http://schemas.microsoft.com/office/drawing/2014/main" id="{00000000-0008-0000-2000-00003200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51" name="Text Box 8">
          <a:extLst>
            <a:ext uri="{FF2B5EF4-FFF2-40B4-BE49-F238E27FC236}">
              <a16:creationId xmlns:a16="http://schemas.microsoft.com/office/drawing/2014/main" id="{00000000-0008-0000-2000-00003300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52" name="Text Box 8">
          <a:extLst>
            <a:ext uri="{FF2B5EF4-FFF2-40B4-BE49-F238E27FC236}">
              <a16:creationId xmlns:a16="http://schemas.microsoft.com/office/drawing/2014/main" id="{00000000-0008-0000-2000-00003400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53" name="Text Box 8">
          <a:extLst>
            <a:ext uri="{FF2B5EF4-FFF2-40B4-BE49-F238E27FC236}">
              <a16:creationId xmlns:a16="http://schemas.microsoft.com/office/drawing/2014/main" id="{00000000-0008-0000-2000-00003500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4" name="Text Box 8">
          <a:extLst>
            <a:ext uri="{FF2B5EF4-FFF2-40B4-BE49-F238E27FC236}">
              <a16:creationId xmlns:a16="http://schemas.microsoft.com/office/drawing/2014/main" id="{00000000-0008-0000-2000-000036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5" name="Text Box 8">
          <a:extLst>
            <a:ext uri="{FF2B5EF4-FFF2-40B4-BE49-F238E27FC236}">
              <a16:creationId xmlns:a16="http://schemas.microsoft.com/office/drawing/2014/main" id="{00000000-0008-0000-2000-000037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6" name="Text Box 1">
          <a:extLst>
            <a:ext uri="{FF2B5EF4-FFF2-40B4-BE49-F238E27FC236}">
              <a16:creationId xmlns:a16="http://schemas.microsoft.com/office/drawing/2014/main" id="{00000000-0008-0000-2000-000038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7" name="Text Box 2">
          <a:extLst>
            <a:ext uri="{FF2B5EF4-FFF2-40B4-BE49-F238E27FC236}">
              <a16:creationId xmlns:a16="http://schemas.microsoft.com/office/drawing/2014/main" id="{00000000-0008-0000-2000-000039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8" name="Text Box 3">
          <a:extLst>
            <a:ext uri="{FF2B5EF4-FFF2-40B4-BE49-F238E27FC236}">
              <a16:creationId xmlns:a16="http://schemas.microsoft.com/office/drawing/2014/main" id="{00000000-0008-0000-2000-00003A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9" name="Text Box 4">
          <a:extLst>
            <a:ext uri="{FF2B5EF4-FFF2-40B4-BE49-F238E27FC236}">
              <a16:creationId xmlns:a16="http://schemas.microsoft.com/office/drawing/2014/main" id="{00000000-0008-0000-2000-00003B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0" name="Text Box 5">
          <a:extLst>
            <a:ext uri="{FF2B5EF4-FFF2-40B4-BE49-F238E27FC236}">
              <a16:creationId xmlns:a16="http://schemas.microsoft.com/office/drawing/2014/main" id="{00000000-0008-0000-2000-00003C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1" name="Text Box 6">
          <a:extLst>
            <a:ext uri="{FF2B5EF4-FFF2-40B4-BE49-F238E27FC236}">
              <a16:creationId xmlns:a16="http://schemas.microsoft.com/office/drawing/2014/main" id="{00000000-0008-0000-2000-00003D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2" name="Text Box 8">
          <a:extLst>
            <a:ext uri="{FF2B5EF4-FFF2-40B4-BE49-F238E27FC236}">
              <a16:creationId xmlns:a16="http://schemas.microsoft.com/office/drawing/2014/main" id="{00000000-0008-0000-2000-00003E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3" name="Text Box 9">
          <a:extLst>
            <a:ext uri="{FF2B5EF4-FFF2-40B4-BE49-F238E27FC236}">
              <a16:creationId xmlns:a16="http://schemas.microsoft.com/office/drawing/2014/main" id="{00000000-0008-0000-2000-00003F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4" name="Text Box 10">
          <a:extLst>
            <a:ext uri="{FF2B5EF4-FFF2-40B4-BE49-F238E27FC236}">
              <a16:creationId xmlns:a16="http://schemas.microsoft.com/office/drawing/2014/main" id="{00000000-0008-0000-2000-000040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5" name="Text Box 1">
          <a:extLst>
            <a:ext uri="{FF2B5EF4-FFF2-40B4-BE49-F238E27FC236}">
              <a16:creationId xmlns:a16="http://schemas.microsoft.com/office/drawing/2014/main" id="{00000000-0008-0000-2000-000041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66" name="Text Box 2">
          <a:extLst>
            <a:ext uri="{FF2B5EF4-FFF2-40B4-BE49-F238E27FC236}">
              <a16:creationId xmlns:a16="http://schemas.microsoft.com/office/drawing/2014/main" id="{00000000-0008-0000-2000-000042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67" name="Text Box 8">
          <a:extLst>
            <a:ext uri="{FF2B5EF4-FFF2-40B4-BE49-F238E27FC236}">
              <a16:creationId xmlns:a16="http://schemas.microsoft.com/office/drawing/2014/main" id="{00000000-0008-0000-2000-00004300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68" name="Text Box 1">
          <a:extLst>
            <a:ext uri="{FF2B5EF4-FFF2-40B4-BE49-F238E27FC236}">
              <a16:creationId xmlns:a16="http://schemas.microsoft.com/office/drawing/2014/main" id="{00000000-0008-0000-2000-000044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69" name="Text Box 2">
          <a:extLst>
            <a:ext uri="{FF2B5EF4-FFF2-40B4-BE49-F238E27FC236}">
              <a16:creationId xmlns:a16="http://schemas.microsoft.com/office/drawing/2014/main" id="{00000000-0008-0000-2000-000045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0" name="Text Box 3">
          <a:extLst>
            <a:ext uri="{FF2B5EF4-FFF2-40B4-BE49-F238E27FC236}">
              <a16:creationId xmlns:a16="http://schemas.microsoft.com/office/drawing/2014/main" id="{00000000-0008-0000-2000-000046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1" name="Text Box 4">
          <a:extLst>
            <a:ext uri="{FF2B5EF4-FFF2-40B4-BE49-F238E27FC236}">
              <a16:creationId xmlns:a16="http://schemas.microsoft.com/office/drawing/2014/main" id="{00000000-0008-0000-2000-000047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2" name="Text Box 5">
          <a:extLst>
            <a:ext uri="{FF2B5EF4-FFF2-40B4-BE49-F238E27FC236}">
              <a16:creationId xmlns:a16="http://schemas.microsoft.com/office/drawing/2014/main" id="{00000000-0008-0000-2000-000048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3" name="Text Box 6">
          <a:extLst>
            <a:ext uri="{FF2B5EF4-FFF2-40B4-BE49-F238E27FC236}">
              <a16:creationId xmlns:a16="http://schemas.microsoft.com/office/drawing/2014/main" id="{00000000-0008-0000-2000-000049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4" name="Text Box 8">
          <a:extLst>
            <a:ext uri="{FF2B5EF4-FFF2-40B4-BE49-F238E27FC236}">
              <a16:creationId xmlns:a16="http://schemas.microsoft.com/office/drawing/2014/main" id="{00000000-0008-0000-2000-00004A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5" name="Text Box 9">
          <a:extLst>
            <a:ext uri="{FF2B5EF4-FFF2-40B4-BE49-F238E27FC236}">
              <a16:creationId xmlns:a16="http://schemas.microsoft.com/office/drawing/2014/main" id="{00000000-0008-0000-2000-00004B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76" name="Text Box 10">
          <a:extLst>
            <a:ext uri="{FF2B5EF4-FFF2-40B4-BE49-F238E27FC236}">
              <a16:creationId xmlns:a16="http://schemas.microsoft.com/office/drawing/2014/main" id="{00000000-0008-0000-2000-00004C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7" name="Text Box 11">
          <a:extLst>
            <a:ext uri="{FF2B5EF4-FFF2-40B4-BE49-F238E27FC236}">
              <a16:creationId xmlns:a16="http://schemas.microsoft.com/office/drawing/2014/main" id="{00000000-0008-0000-2000-00004D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8" name="Text Box 12">
          <a:extLst>
            <a:ext uri="{FF2B5EF4-FFF2-40B4-BE49-F238E27FC236}">
              <a16:creationId xmlns:a16="http://schemas.microsoft.com/office/drawing/2014/main" id="{00000000-0008-0000-2000-00004E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79" name="Text Box 13">
          <a:extLst>
            <a:ext uri="{FF2B5EF4-FFF2-40B4-BE49-F238E27FC236}">
              <a16:creationId xmlns:a16="http://schemas.microsoft.com/office/drawing/2014/main" id="{00000000-0008-0000-2000-00004F00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80" name="Text Box 14">
          <a:extLst>
            <a:ext uri="{FF2B5EF4-FFF2-40B4-BE49-F238E27FC236}">
              <a16:creationId xmlns:a16="http://schemas.microsoft.com/office/drawing/2014/main" id="{00000000-0008-0000-2000-00005000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81" name="Text Box 1">
          <a:extLst>
            <a:ext uri="{FF2B5EF4-FFF2-40B4-BE49-F238E27FC236}">
              <a16:creationId xmlns:a16="http://schemas.microsoft.com/office/drawing/2014/main" id="{00000000-0008-0000-2000-000051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82" name="Text Box 2">
          <a:extLst>
            <a:ext uri="{FF2B5EF4-FFF2-40B4-BE49-F238E27FC236}">
              <a16:creationId xmlns:a16="http://schemas.microsoft.com/office/drawing/2014/main" id="{00000000-0008-0000-2000-000052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83" name="Text Box 8">
          <a:extLst>
            <a:ext uri="{FF2B5EF4-FFF2-40B4-BE49-F238E27FC236}">
              <a16:creationId xmlns:a16="http://schemas.microsoft.com/office/drawing/2014/main" id="{00000000-0008-0000-2000-00005300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656166</xdr:colOff>
      <xdr:row>28</xdr:row>
      <xdr:rowOff>10583</xdr:rowOff>
    </xdr:from>
    <xdr:ext cx="114300" cy="285750"/>
    <xdr:sp macro="" textlink="">
      <xdr:nvSpPr>
        <xdr:cNvPr id="84" name="Text Box 8">
          <a:extLst>
            <a:ext uri="{FF2B5EF4-FFF2-40B4-BE49-F238E27FC236}">
              <a16:creationId xmlns:a16="http://schemas.microsoft.com/office/drawing/2014/main" id="{00000000-0008-0000-2000-000054000000}"/>
            </a:ext>
          </a:extLst>
        </xdr:cNvPr>
        <xdr:cNvSpPr txBox="1">
          <a:spLocks noChangeArrowheads="1"/>
        </xdr:cNvSpPr>
      </xdr:nvSpPr>
      <xdr:spPr bwMode="auto">
        <a:xfrm>
          <a:off x="4999566" y="513122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85" name="Text Box 8">
          <a:extLst>
            <a:ext uri="{FF2B5EF4-FFF2-40B4-BE49-F238E27FC236}">
              <a16:creationId xmlns:a16="http://schemas.microsoft.com/office/drawing/2014/main" id="{00000000-0008-0000-2000-00005500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86" name="Text Box 8">
          <a:extLst>
            <a:ext uri="{FF2B5EF4-FFF2-40B4-BE49-F238E27FC236}">
              <a16:creationId xmlns:a16="http://schemas.microsoft.com/office/drawing/2014/main" id="{00000000-0008-0000-2000-00005600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87" name="Text Box 8">
          <a:extLst>
            <a:ext uri="{FF2B5EF4-FFF2-40B4-BE49-F238E27FC236}">
              <a16:creationId xmlns:a16="http://schemas.microsoft.com/office/drawing/2014/main" id="{00000000-0008-0000-2000-000057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88" name="Text Box 8">
          <a:extLst>
            <a:ext uri="{FF2B5EF4-FFF2-40B4-BE49-F238E27FC236}">
              <a16:creationId xmlns:a16="http://schemas.microsoft.com/office/drawing/2014/main" id="{00000000-0008-0000-2000-000058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89" name="Text Box 1">
          <a:extLst>
            <a:ext uri="{FF2B5EF4-FFF2-40B4-BE49-F238E27FC236}">
              <a16:creationId xmlns:a16="http://schemas.microsoft.com/office/drawing/2014/main" id="{00000000-0008-0000-2000-000059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0" name="Text Box 2">
          <a:extLst>
            <a:ext uri="{FF2B5EF4-FFF2-40B4-BE49-F238E27FC236}">
              <a16:creationId xmlns:a16="http://schemas.microsoft.com/office/drawing/2014/main" id="{00000000-0008-0000-2000-00005A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1" name="Text Box 3">
          <a:extLst>
            <a:ext uri="{FF2B5EF4-FFF2-40B4-BE49-F238E27FC236}">
              <a16:creationId xmlns:a16="http://schemas.microsoft.com/office/drawing/2014/main" id="{00000000-0008-0000-2000-00005B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2" name="Text Box 4">
          <a:extLst>
            <a:ext uri="{FF2B5EF4-FFF2-40B4-BE49-F238E27FC236}">
              <a16:creationId xmlns:a16="http://schemas.microsoft.com/office/drawing/2014/main" id="{00000000-0008-0000-2000-00005C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3" name="Text Box 5">
          <a:extLst>
            <a:ext uri="{FF2B5EF4-FFF2-40B4-BE49-F238E27FC236}">
              <a16:creationId xmlns:a16="http://schemas.microsoft.com/office/drawing/2014/main" id="{00000000-0008-0000-2000-00005D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4" name="Text Box 6">
          <a:extLst>
            <a:ext uri="{FF2B5EF4-FFF2-40B4-BE49-F238E27FC236}">
              <a16:creationId xmlns:a16="http://schemas.microsoft.com/office/drawing/2014/main" id="{00000000-0008-0000-2000-00005E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5" name="Text Box 8">
          <a:extLst>
            <a:ext uri="{FF2B5EF4-FFF2-40B4-BE49-F238E27FC236}">
              <a16:creationId xmlns:a16="http://schemas.microsoft.com/office/drawing/2014/main" id="{00000000-0008-0000-2000-00005F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6" name="Text Box 9">
          <a:extLst>
            <a:ext uri="{FF2B5EF4-FFF2-40B4-BE49-F238E27FC236}">
              <a16:creationId xmlns:a16="http://schemas.microsoft.com/office/drawing/2014/main" id="{00000000-0008-0000-2000-000060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7" name="Text Box 10">
          <a:extLst>
            <a:ext uri="{FF2B5EF4-FFF2-40B4-BE49-F238E27FC236}">
              <a16:creationId xmlns:a16="http://schemas.microsoft.com/office/drawing/2014/main" id="{00000000-0008-0000-2000-000061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8" name="Text Box 1">
          <a:extLst>
            <a:ext uri="{FF2B5EF4-FFF2-40B4-BE49-F238E27FC236}">
              <a16:creationId xmlns:a16="http://schemas.microsoft.com/office/drawing/2014/main" id="{00000000-0008-0000-2000-000062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99" name="Text Box 2">
          <a:extLst>
            <a:ext uri="{FF2B5EF4-FFF2-40B4-BE49-F238E27FC236}">
              <a16:creationId xmlns:a16="http://schemas.microsoft.com/office/drawing/2014/main" id="{00000000-0008-0000-2000-000063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00" name="Text Box 8">
          <a:extLst>
            <a:ext uri="{FF2B5EF4-FFF2-40B4-BE49-F238E27FC236}">
              <a16:creationId xmlns:a16="http://schemas.microsoft.com/office/drawing/2014/main" id="{00000000-0008-0000-2000-00006400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01" name="Text Box 13">
          <a:extLst>
            <a:ext uri="{FF2B5EF4-FFF2-40B4-BE49-F238E27FC236}">
              <a16:creationId xmlns:a16="http://schemas.microsoft.com/office/drawing/2014/main" id="{00000000-0008-0000-2000-00006500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02" name="Text Box 14">
          <a:extLst>
            <a:ext uri="{FF2B5EF4-FFF2-40B4-BE49-F238E27FC236}">
              <a16:creationId xmlns:a16="http://schemas.microsoft.com/office/drawing/2014/main" id="{00000000-0008-0000-2000-00006600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3" name="Text Box 1">
          <a:extLst>
            <a:ext uri="{FF2B5EF4-FFF2-40B4-BE49-F238E27FC236}">
              <a16:creationId xmlns:a16="http://schemas.microsoft.com/office/drawing/2014/main" id="{00000000-0008-0000-2000-000067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4" name="Text Box 2">
          <a:extLst>
            <a:ext uri="{FF2B5EF4-FFF2-40B4-BE49-F238E27FC236}">
              <a16:creationId xmlns:a16="http://schemas.microsoft.com/office/drawing/2014/main" id="{00000000-0008-0000-2000-00006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5" name="Text Box 3">
          <a:extLst>
            <a:ext uri="{FF2B5EF4-FFF2-40B4-BE49-F238E27FC236}">
              <a16:creationId xmlns:a16="http://schemas.microsoft.com/office/drawing/2014/main" id="{00000000-0008-0000-2000-00006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6" name="Text Box 4">
          <a:extLst>
            <a:ext uri="{FF2B5EF4-FFF2-40B4-BE49-F238E27FC236}">
              <a16:creationId xmlns:a16="http://schemas.microsoft.com/office/drawing/2014/main" id="{00000000-0008-0000-2000-00006A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7" name="Text Box 5">
          <a:extLst>
            <a:ext uri="{FF2B5EF4-FFF2-40B4-BE49-F238E27FC236}">
              <a16:creationId xmlns:a16="http://schemas.microsoft.com/office/drawing/2014/main" id="{00000000-0008-0000-2000-00006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8" name="Text Box 6">
          <a:extLst>
            <a:ext uri="{FF2B5EF4-FFF2-40B4-BE49-F238E27FC236}">
              <a16:creationId xmlns:a16="http://schemas.microsoft.com/office/drawing/2014/main" id="{00000000-0008-0000-2000-00006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9" name="Text Box 8">
          <a:extLst>
            <a:ext uri="{FF2B5EF4-FFF2-40B4-BE49-F238E27FC236}">
              <a16:creationId xmlns:a16="http://schemas.microsoft.com/office/drawing/2014/main" id="{00000000-0008-0000-2000-00006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10" name="Text Box 9">
          <a:extLst>
            <a:ext uri="{FF2B5EF4-FFF2-40B4-BE49-F238E27FC236}">
              <a16:creationId xmlns:a16="http://schemas.microsoft.com/office/drawing/2014/main" id="{00000000-0008-0000-2000-00006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11" name="Text Box 10">
          <a:extLst>
            <a:ext uri="{FF2B5EF4-FFF2-40B4-BE49-F238E27FC236}">
              <a16:creationId xmlns:a16="http://schemas.microsoft.com/office/drawing/2014/main" id="{00000000-0008-0000-2000-00006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12" name="Text Box 11">
          <a:extLst>
            <a:ext uri="{FF2B5EF4-FFF2-40B4-BE49-F238E27FC236}">
              <a16:creationId xmlns:a16="http://schemas.microsoft.com/office/drawing/2014/main" id="{00000000-0008-0000-2000-000070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13" name="Text Box 12">
          <a:extLst>
            <a:ext uri="{FF2B5EF4-FFF2-40B4-BE49-F238E27FC236}">
              <a16:creationId xmlns:a16="http://schemas.microsoft.com/office/drawing/2014/main" id="{00000000-0008-0000-2000-000071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14" name="Text Box 13">
          <a:extLst>
            <a:ext uri="{FF2B5EF4-FFF2-40B4-BE49-F238E27FC236}">
              <a16:creationId xmlns:a16="http://schemas.microsoft.com/office/drawing/2014/main" id="{00000000-0008-0000-2000-000072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15" name="Text Box 14">
          <a:extLst>
            <a:ext uri="{FF2B5EF4-FFF2-40B4-BE49-F238E27FC236}">
              <a16:creationId xmlns:a16="http://schemas.microsoft.com/office/drawing/2014/main" id="{00000000-0008-0000-2000-000073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16" name="Text Box 1">
          <a:extLst>
            <a:ext uri="{FF2B5EF4-FFF2-40B4-BE49-F238E27FC236}">
              <a16:creationId xmlns:a16="http://schemas.microsoft.com/office/drawing/2014/main" id="{00000000-0008-0000-2000-000074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17" name="Text Box 2">
          <a:extLst>
            <a:ext uri="{FF2B5EF4-FFF2-40B4-BE49-F238E27FC236}">
              <a16:creationId xmlns:a16="http://schemas.microsoft.com/office/drawing/2014/main" id="{00000000-0008-0000-2000-000075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18" name="Text Box 8">
          <a:extLst>
            <a:ext uri="{FF2B5EF4-FFF2-40B4-BE49-F238E27FC236}">
              <a16:creationId xmlns:a16="http://schemas.microsoft.com/office/drawing/2014/main" id="{00000000-0008-0000-2000-000076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19" name="Text Box 8">
          <a:extLst>
            <a:ext uri="{FF2B5EF4-FFF2-40B4-BE49-F238E27FC236}">
              <a16:creationId xmlns:a16="http://schemas.microsoft.com/office/drawing/2014/main" id="{00000000-0008-0000-2000-000077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60</xdr:row>
      <xdr:rowOff>114300</xdr:rowOff>
    </xdr:from>
    <xdr:ext cx="114300" cy="285750"/>
    <xdr:sp macro="" textlink="">
      <xdr:nvSpPr>
        <xdr:cNvPr id="120" name="Text Box 8">
          <a:extLst>
            <a:ext uri="{FF2B5EF4-FFF2-40B4-BE49-F238E27FC236}">
              <a16:creationId xmlns:a16="http://schemas.microsoft.com/office/drawing/2014/main" id="{00000000-0008-0000-2000-000078000000}"/>
            </a:ext>
          </a:extLst>
        </xdr:cNvPr>
        <xdr:cNvSpPr txBox="1">
          <a:spLocks noChangeArrowheads="1"/>
        </xdr:cNvSpPr>
      </xdr:nvSpPr>
      <xdr:spPr bwMode="auto">
        <a:xfrm>
          <a:off x="1630680" y="110871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21" name="Text Box 8">
          <a:extLst>
            <a:ext uri="{FF2B5EF4-FFF2-40B4-BE49-F238E27FC236}">
              <a16:creationId xmlns:a16="http://schemas.microsoft.com/office/drawing/2014/main" id="{00000000-0008-0000-2000-000079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2" name="Text Box 8">
          <a:extLst>
            <a:ext uri="{FF2B5EF4-FFF2-40B4-BE49-F238E27FC236}">
              <a16:creationId xmlns:a16="http://schemas.microsoft.com/office/drawing/2014/main" id="{00000000-0008-0000-2000-00007A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3" name="Text Box 1">
          <a:extLst>
            <a:ext uri="{FF2B5EF4-FFF2-40B4-BE49-F238E27FC236}">
              <a16:creationId xmlns:a16="http://schemas.microsoft.com/office/drawing/2014/main" id="{00000000-0008-0000-2000-00007B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4" name="Text Box 2">
          <a:extLst>
            <a:ext uri="{FF2B5EF4-FFF2-40B4-BE49-F238E27FC236}">
              <a16:creationId xmlns:a16="http://schemas.microsoft.com/office/drawing/2014/main" id="{00000000-0008-0000-2000-00007C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5" name="Text Box 3">
          <a:extLst>
            <a:ext uri="{FF2B5EF4-FFF2-40B4-BE49-F238E27FC236}">
              <a16:creationId xmlns:a16="http://schemas.microsoft.com/office/drawing/2014/main" id="{00000000-0008-0000-2000-00007D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6" name="Text Box 4">
          <a:extLst>
            <a:ext uri="{FF2B5EF4-FFF2-40B4-BE49-F238E27FC236}">
              <a16:creationId xmlns:a16="http://schemas.microsoft.com/office/drawing/2014/main" id="{00000000-0008-0000-2000-00007E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7" name="Text Box 5">
          <a:extLst>
            <a:ext uri="{FF2B5EF4-FFF2-40B4-BE49-F238E27FC236}">
              <a16:creationId xmlns:a16="http://schemas.microsoft.com/office/drawing/2014/main" id="{00000000-0008-0000-2000-00007F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8" name="Text Box 6">
          <a:extLst>
            <a:ext uri="{FF2B5EF4-FFF2-40B4-BE49-F238E27FC236}">
              <a16:creationId xmlns:a16="http://schemas.microsoft.com/office/drawing/2014/main" id="{00000000-0008-0000-2000-000080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9" name="Text Box 8">
          <a:extLst>
            <a:ext uri="{FF2B5EF4-FFF2-40B4-BE49-F238E27FC236}">
              <a16:creationId xmlns:a16="http://schemas.microsoft.com/office/drawing/2014/main" id="{00000000-0008-0000-2000-000081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0" name="Text Box 9">
          <a:extLst>
            <a:ext uri="{FF2B5EF4-FFF2-40B4-BE49-F238E27FC236}">
              <a16:creationId xmlns:a16="http://schemas.microsoft.com/office/drawing/2014/main" id="{00000000-0008-0000-2000-000082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1" name="Text Box 10">
          <a:extLst>
            <a:ext uri="{FF2B5EF4-FFF2-40B4-BE49-F238E27FC236}">
              <a16:creationId xmlns:a16="http://schemas.microsoft.com/office/drawing/2014/main" id="{00000000-0008-0000-2000-000083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2" name="Text Box 1">
          <a:extLst>
            <a:ext uri="{FF2B5EF4-FFF2-40B4-BE49-F238E27FC236}">
              <a16:creationId xmlns:a16="http://schemas.microsoft.com/office/drawing/2014/main" id="{00000000-0008-0000-2000-000084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3" name="Text Box 2">
          <a:extLst>
            <a:ext uri="{FF2B5EF4-FFF2-40B4-BE49-F238E27FC236}">
              <a16:creationId xmlns:a16="http://schemas.microsoft.com/office/drawing/2014/main" id="{00000000-0008-0000-2000-000085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34" name="Text Box 8">
          <a:extLst>
            <a:ext uri="{FF2B5EF4-FFF2-40B4-BE49-F238E27FC236}">
              <a16:creationId xmlns:a16="http://schemas.microsoft.com/office/drawing/2014/main" id="{00000000-0008-0000-2000-000086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35" name="Text Box 1">
          <a:extLst>
            <a:ext uri="{FF2B5EF4-FFF2-40B4-BE49-F238E27FC236}">
              <a16:creationId xmlns:a16="http://schemas.microsoft.com/office/drawing/2014/main" id="{00000000-0008-0000-2000-000087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36" name="Text Box 2">
          <a:extLst>
            <a:ext uri="{FF2B5EF4-FFF2-40B4-BE49-F238E27FC236}">
              <a16:creationId xmlns:a16="http://schemas.microsoft.com/office/drawing/2014/main" id="{00000000-0008-0000-2000-000088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37" name="Text Box 3">
          <a:extLst>
            <a:ext uri="{FF2B5EF4-FFF2-40B4-BE49-F238E27FC236}">
              <a16:creationId xmlns:a16="http://schemas.microsoft.com/office/drawing/2014/main" id="{00000000-0008-0000-2000-000089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38" name="Text Box 4">
          <a:extLst>
            <a:ext uri="{FF2B5EF4-FFF2-40B4-BE49-F238E27FC236}">
              <a16:creationId xmlns:a16="http://schemas.microsoft.com/office/drawing/2014/main" id="{00000000-0008-0000-2000-00008A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39" name="Text Box 5">
          <a:extLst>
            <a:ext uri="{FF2B5EF4-FFF2-40B4-BE49-F238E27FC236}">
              <a16:creationId xmlns:a16="http://schemas.microsoft.com/office/drawing/2014/main" id="{00000000-0008-0000-2000-00008B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40" name="Text Box 6">
          <a:extLst>
            <a:ext uri="{FF2B5EF4-FFF2-40B4-BE49-F238E27FC236}">
              <a16:creationId xmlns:a16="http://schemas.microsoft.com/office/drawing/2014/main" id="{00000000-0008-0000-2000-00008C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41" name="Text Box 8">
          <a:extLst>
            <a:ext uri="{FF2B5EF4-FFF2-40B4-BE49-F238E27FC236}">
              <a16:creationId xmlns:a16="http://schemas.microsoft.com/office/drawing/2014/main" id="{00000000-0008-0000-2000-00008D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42" name="Text Box 9">
          <a:extLst>
            <a:ext uri="{FF2B5EF4-FFF2-40B4-BE49-F238E27FC236}">
              <a16:creationId xmlns:a16="http://schemas.microsoft.com/office/drawing/2014/main" id="{00000000-0008-0000-2000-00008E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43" name="Text Box 10">
          <a:extLst>
            <a:ext uri="{FF2B5EF4-FFF2-40B4-BE49-F238E27FC236}">
              <a16:creationId xmlns:a16="http://schemas.microsoft.com/office/drawing/2014/main" id="{00000000-0008-0000-2000-00008F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144" name="Text Box 11">
          <a:extLst>
            <a:ext uri="{FF2B5EF4-FFF2-40B4-BE49-F238E27FC236}">
              <a16:creationId xmlns:a16="http://schemas.microsoft.com/office/drawing/2014/main" id="{00000000-0008-0000-2000-000090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145" name="Text Box 12">
          <a:extLst>
            <a:ext uri="{FF2B5EF4-FFF2-40B4-BE49-F238E27FC236}">
              <a16:creationId xmlns:a16="http://schemas.microsoft.com/office/drawing/2014/main" id="{00000000-0008-0000-2000-000091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146" name="Text Box 13">
          <a:extLst>
            <a:ext uri="{FF2B5EF4-FFF2-40B4-BE49-F238E27FC236}">
              <a16:creationId xmlns:a16="http://schemas.microsoft.com/office/drawing/2014/main" id="{00000000-0008-0000-2000-00009200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147" name="Text Box 14">
          <a:extLst>
            <a:ext uri="{FF2B5EF4-FFF2-40B4-BE49-F238E27FC236}">
              <a16:creationId xmlns:a16="http://schemas.microsoft.com/office/drawing/2014/main" id="{00000000-0008-0000-2000-00009300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48" name="Text Box 1">
          <a:extLst>
            <a:ext uri="{FF2B5EF4-FFF2-40B4-BE49-F238E27FC236}">
              <a16:creationId xmlns:a16="http://schemas.microsoft.com/office/drawing/2014/main" id="{00000000-0008-0000-2000-000094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49" name="Text Box 2">
          <a:extLst>
            <a:ext uri="{FF2B5EF4-FFF2-40B4-BE49-F238E27FC236}">
              <a16:creationId xmlns:a16="http://schemas.microsoft.com/office/drawing/2014/main" id="{00000000-0008-0000-2000-000095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50" name="Text Box 8">
          <a:extLst>
            <a:ext uri="{FF2B5EF4-FFF2-40B4-BE49-F238E27FC236}">
              <a16:creationId xmlns:a16="http://schemas.microsoft.com/office/drawing/2014/main" id="{00000000-0008-0000-2000-000096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1" name="Text Box 8">
          <a:extLst>
            <a:ext uri="{FF2B5EF4-FFF2-40B4-BE49-F238E27FC236}">
              <a16:creationId xmlns:a16="http://schemas.microsoft.com/office/drawing/2014/main" id="{00000000-0008-0000-2000-000097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52" name="Text Box 8">
          <a:extLst>
            <a:ext uri="{FF2B5EF4-FFF2-40B4-BE49-F238E27FC236}">
              <a16:creationId xmlns:a16="http://schemas.microsoft.com/office/drawing/2014/main" id="{00000000-0008-0000-2000-000098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153" name="Text Box 8">
          <a:extLst>
            <a:ext uri="{FF2B5EF4-FFF2-40B4-BE49-F238E27FC236}">
              <a16:creationId xmlns:a16="http://schemas.microsoft.com/office/drawing/2014/main" id="{00000000-0008-0000-2000-00009900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54" name="Text Box 8">
          <a:extLst>
            <a:ext uri="{FF2B5EF4-FFF2-40B4-BE49-F238E27FC236}">
              <a16:creationId xmlns:a16="http://schemas.microsoft.com/office/drawing/2014/main" id="{00000000-0008-0000-2000-00009A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55" name="Text Box 8">
          <a:extLst>
            <a:ext uri="{FF2B5EF4-FFF2-40B4-BE49-F238E27FC236}">
              <a16:creationId xmlns:a16="http://schemas.microsoft.com/office/drawing/2014/main" id="{00000000-0008-0000-2000-00009B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6" name="Text Box 1">
          <a:extLst>
            <a:ext uri="{FF2B5EF4-FFF2-40B4-BE49-F238E27FC236}">
              <a16:creationId xmlns:a16="http://schemas.microsoft.com/office/drawing/2014/main" id="{00000000-0008-0000-2000-00009C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7" name="Text Box 2">
          <a:extLst>
            <a:ext uri="{FF2B5EF4-FFF2-40B4-BE49-F238E27FC236}">
              <a16:creationId xmlns:a16="http://schemas.microsoft.com/office/drawing/2014/main" id="{00000000-0008-0000-2000-00009D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8" name="Text Box 3">
          <a:extLst>
            <a:ext uri="{FF2B5EF4-FFF2-40B4-BE49-F238E27FC236}">
              <a16:creationId xmlns:a16="http://schemas.microsoft.com/office/drawing/2014/main" id="{00000000-0008-0000-2000-00009E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9" name="Text Box 4">
          <a:extLst>
            <a:ext uri="{FF2B5EF4-FFF2-40B4-BE49-F238E27FC236}">
              <a16:creationId xmlns:a16="http://schemas.microsoft.com/office/drawing/2014/main" id="{00000000-0008-0000-2000-00009F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0" name="Text Box 5">
          <a:extLst>
            <a:ext uri="{FF2B5EF4-FFF2-40B4-BE49-F238E27FC236}">
              <a16:creationId xmlns:a16="http://schemas.microsoft.com/office/drawing/2014/main" id="{00000000-0008-0000-2000-0000A0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1" name="Text Box 6">
          <a:extLst>
            <a:ext uri="{FF2B5EF4-FFF2-40B4-BE49-F238E27FC236}">
              <a16:creationId xmlns:a16="http://schemas.microsoft.com/office/drawing/2014/main" id="{00000000-0008-0000-2000-0000A1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2" name="Text Box 8">
          <a:extLst>
            <a:ext uri="{FF2B5EF4-FFF2-40B4-BE49-F238E27FC236}">
              <a16:creationId xmlns:a16="http://schemas.microsoft.com/office/drawing/2014/main" id="{00000000-0008-0000-2000-0000A2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3" name="Text Box 9">
          <a:extLst>
            <a:ext uri="{FF2B5EF4-FFF2-40B4-BE49-F238E27FC236}">
              <a16:creationId xmlns:a16="http://schemas.microsoft.com/office/drawing/2014/main" id="{00000000-0008-0000-2000-0000A3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4" name="Text Box 10">
          <a:extLst>
            <a:ext uri="{FF2B5EF4-FFF2-40B4-BE49-F238E27FC236}">
              <a16:creationId xmlns:a16="http://schemas.microsoft.com/office/drawing/2014/main" id="{00000000-0008-0000-2000-0000A4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5" name="Text Box 1">
          <a:extLst>
            <a:ext uri="{FF2B5EF4-FFF2-40B4-BE49-F238E27FC236}">
              <a16:creationId xmlns:a16="http://schemas.microsoft.com/office/drawing/2014/main" id="{00000000-0008-0000-2000-0000A5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6" name="Text Box 2">
          <a:extLst>
            <a:ext uri="{FF2B5EF4-FFF2-40B4-BE49-F238E27FC236}">
              <a16:creationId xmlns:a16="http://schemas.microsoft.com/office/drawing/2014/main" id="{00000000-0008-0000-2000-0000A6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67" name="Text Box 8">
          <a:extLst>
            <a:ext uri="{FF2B5EF4-FFF2-40B4-BE49-F238E27FC236}">
              <a16:creationId xmlns:a16="http://schemas.microsoft.com/office/drawing/2014/main" id="{00000000-0008-0000-2000-0000A7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68" name="Text Box 1">
          <a:extLst>
            <a:ext uri="{FF2B5EF4-FFF2-40B4-BE49-F238E27FC236}">
              <a16:creationId xmlns:a16="http://schemas.microsoft.com/office/drawing/2014/main" id="{00000000-0008-0000-2000-0000A8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69" name="Text Box 2">
          <a:extLst>
            <a:ext uri="{FF2B5EF4-FFF2-40B4-BE49-F238E27FC236}">
              <a16:creationId xmlns:a16="http://schemas.microsoft.com/office/drawing/2014/main" id="{00000000-0008-0000-2000-0000A9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70" name="Text Box 3">
          <a:extLst>
            <a:ext uri="{FF2B5EF4-FFF2-40B4-BE49-F238E27FC236}">
              <a16:creationId xmlns:a16="http://schemas.microsoft.com/office/drawing/2014/main" id="{00000000-0008-0000-2000-0000AA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71" name="Text Box 4">
          <a:extLst>
            <a:ext uri="{FF2B5EF4-FFF2-40B4-BE49-F238E27FC236}">
              <a16:creationId xmlns:a16="http://schemas.microsoft.com/office/drawing/2014/main" id="{00000000-0008-0000-2000-0000AB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72" name="Text Box 5">
          <a:extLst>
            <a:ext uri="{FF2B5EF4-FFF2-40B4-BE49-F238E27FC236}">
              <a16:creationId xmlns:a16="http://schemas.microsoft.com/office/drawing/2014/main" id="{00000000-0008-0000-2000-0000AC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73" name="Text Box 6">
          <a:extLst>
            <a:ext uri="{FF2B5EF4-FFF2-40B4-BE49-F238E27FC236}">
              <a16:creationId xmlns:a16="http://schemas.microsoft.com/office/drawing/2014/main" id="{00000000-0008-0000-2000-0000AD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74" name="Text Box 8">
          <a:extLst>
            <a:ext uri="{FF2B5EF4-FFF2-40B4-BE49-F238E27FC236}">
              <a16:creationId xmlns:a16="http://schemas.microsoft.com/office/drawing/2014/main" id="{00000000-0008-0000-2000-0000AE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75" name="Text Box 9">
          <a:extLst>
            <a:ext uri="{FF2B5EF4-FFF2-40B4-BE49-F238E27FC236}">
              <a16:creationId xmlns:a16="http://schemas.microsoft.com/office/drawing/2014/main" id="{00000000-0008-0000-2000-0000AF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76" name="Text Box 10">
          <a:extLst>
            <a:ext uri="{FF2B5EF4-FFF2-40B4-BE49-F238E27FC236}">
              <a16:creationId xmlns:a16="http://schemas.microsoft.com/office/drawing/2014/main" id="{00000000-0008-0000-2000-0000B0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177" name="Text Box 11">
          <a:extLst>
            <a:ext uri="{FF2B5EF4-FFF2-40B4-BE49-F238E27FC236}">
              <a16:creationId xmlns:a16="http://schemas.microsoft.com/office/drawing/2014/main" id="{00000000-0008-0000-2000-0000B1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178" name="Text Box 12">
          <a:extLst>
            <a:ext uri="{FF2B5EF4-FFF2-40B4-BE49-F238E27FC236}">
              <a16:creationId xmlns:a16="http://schemas.microsoft.com/office/drawing/2014/main" id="{00000000-0008-0000-2000-0000B2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179" name="Text Box 13">
          <a:extLst>
            <a:ext uri="{FF2B5EF4-FFF2-40B4-BE49-F238E27FC236}">
              <a16:creationId xmlns:a16="http://schemas.microsoft.com/office/drawing/2014/main" id="{00000000-0008-0000-2000-0000B300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180" name="Text Box 14">
          <a:extLst>
            <a:ext uri="{FF2B5EF4-FFF2-40B4-BE49-F238E27FC236}">
              <a16:creationId xmlns:a16="http://schemas.microsoft.com/office/drawing/2014/main" id="{00000000-0008-0000-2000-0000B400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81" name="Text Box 1">
          <a:extLst>
            <a:ext uri="{FF2B5EF4-FFF2-40B4-BE49-F238E27FC236}">
              <a16:creationId xmlns:a16="http://schemas.microsoft.com/office/drawing/2014/main" id="{00000000-0008-0000-2000-0000B5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82" name="Text Box 2">
          <a:extLst>
            <a:ext uri="{FF2B5EF4-FFF2-40B4-BE49-F238E27FC236}">
              <a16:creationId xmlns:a16="http://schemas.microsoft.com/office/drawing/2014/main" id="{00000000-0008-0000-2000-0000B6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83" name="Text Box 8">
          <a:extLst>
            <a:ext uri="{FF2B5EF4-FFF2-40B4-BE49-F238E27FC236}">
              <a16:creationId xmlns:a16="http://schemas.microsoft.com/office/drawing/2014/main" id="{00000000-0008-0000-2000-0000B7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4" name="Text Box 8">
          <a:extLst>
            <a:ext uri="{FF2B5EF4-FFF2-40B4-BE49-F238E27FC236}">
              <a16:creationId xmlns:a16="http://schemas.microsoft.com/office/drawing/2014/main" id="{00000000-0008-0000-2000-0000B8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85" name="Text Box 8">
          <a:extLst>
            <a:ext uri="{FF2B5EF4-FFF2-40B4-BE49-F238E27FC236}">
              <a16:creationId xmlns:a16="http://schemas.microsoft.com/office/drawing/2014/main" id="{00000000-0008-0000-2000-0000B9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186" name="Text Box 8">
          <a:extLst>
            <a:ext uri="{FF2B5EF4-FFF2-40B4-BE49-F238E27FC236}">
              <a16:creationId xmlns:a16="http://schemas.microsoft.com/office/drawing/2014/main" id="{00000000-0008-0000-2000-0000BA00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87" name="Text Box 8">
          <a:extLst>
            <a:ext uri="{FF2B5EF4-FFF2-40B4-BE49-F238E27FC236}">
              <a16:creationId xmlns:a16="http://schemas.microsoft.com/office/drawing/2014/main" id="{00000000-0008-0000-2000-0000BB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88" name="Text Box 8">
          <a:extLst>
            <a:ext uri="{FF2B5EF4-FFF2-40B4-BE49-F238E27FC236}">
              <a16:creationId xmlns:a16="http://schemas.microsoft.com/office/drawing/2014/main" id="{00000000-0008-0000-2000-0000BC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9" name="Text Box 1">
          <a:extLst>
            <a:ext uri="{FF2B5EF4-FFF2-40B4-BE49-F238E27FC236}">
              <a16:creationId xmlns:a16="http://schemas.microsoft.com/office/drawing/2014/main" id="{00000000-0008-0000-2000-0000BD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0" name="Text Box 2">
          <a:extLst>
            <a:ext uri="{FF2B5EF4-FFF2-40B4-BE49-F238E27FC236}">
              <a16:creationId xmlns:a16="http://schemas.microsoft.com/office/drawing/2014/main" id="{00000000-0008-0000-2000-0000BE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1" name="Text Box 3">
          <a:extLst>
            <a:ext uri="{FF2B5EF4-FFF2-40B4-BE49-F238E27FC236}">
              <a16:creationId xmlns:a16="http://schemas.microsoft.com/office/drawing/2014/main" id="{00000000-0008-0000-2000-0000BF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2" name="Text Box 4">
          <a:extLst>
            <a:ext uri="{FF2B5EF4-FFF2-40B4-BE49-F238E27FC236}">
              <a16:creationId xmlns:a16="http://schemas.microsoft.com/office/drawing/2014/main" id="{00000000-0008-0000-2000-0000C0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3" name="Text Box 5">
          <a:extLst>
            <a:ext uri="{FF2B5EF4-FFF2-40B4-BE49-F238E27FC236}">
              <a16:creationId xmlns:a16="http://schemas.microsoft.com/office/drawing/2014/main" id="{00000000-0008-0000-2000-0000C1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4" name="Text Box 6">
          <a:extLst>
            <a:ext uri="{FF2B5EF4-FFF2-40B4-BE49-F238E27FC236}">
              <a16:creationId xmlns:a16="http://schemas.microsoft.com/office/drawing/2014/main" id="{00000000-0008-0000-2000-0000C2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5" name="Text Box 8">
          <a:extLst>
            <a:ext uri="{FF2B5EF4-FFF2-40B4-BE49-F238E27FC236}">
              <a16:creationId xmlns:a16="http://schemas.microsoft.com/office/drawing/2014/main" id="{00000000-0008-0000-2000-0000C3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6" name="Text Box 9">
          <a:extLst>
            <a:ext uri="{FF2B5EF4-FFF2-40B4-BE49-F238E27FC236}">
              <a16:creationId xmlns:a16="http://schemas.microsoft.com/office/drawing/2014/main" id="{00000000-0008-0000-2000-0000C4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7" name="Text Box 10">
          <a:extLst>
            <a:ext uri="{FF2B5EF4-FFF2-40B4-BE49-F238E27FC236}">
              <a16:creationId xmlns:a16="http://schemas.microsoft.com/office/drawing/2014/main" id="{00000000-0008-0000-2000-0000C5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8" name="Text Box 1">
          <a:extLst>
            <a:ext uri="{FF2B5EF4-FFF2-40B4-BE49-F238E27FC236}">
              <a16:creationId xmlns:a16="http://schemas.microsoft.com/office/drawing/2014/main" id="{00000000-0008-0000-2000-0000C6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9" name="Text Box 2">
          <a:extLst>
            <a:ext uri="{FF2B5EF4-FFF2-40B4-BE49-F238E27FC236}">
              <a16:creationId xmlns:a16="http://schemas.microsoft.com/office/drawing/2014/main" id="{00000000-0008-0000-2000-0000C7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00" name="Text Box 8">
          <a:extLst>
            <a:ext uri="{FF2B5EF4-FFF2-40B4-BE49-F238E27FC236}">
              <a16:creationId xmlns:a16="http://schemas.microsoft.com/office/drawing/2014/main" id="{00000000-0008-0000-2000-0000C8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01" name="Text Box 13">
          <a:extLst>
            <a:ext uri="{FF2B5EF4-FFF2-40B4-BE49-F238E27FC236}">
              <a16:creationId xmlns:a16="http://schemas.microsoft.com/office/drawing/2014/main" id="{00000000-0008-0000-2000-0000C9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02" name="Text Box 14">
          <a:extLst>
            <a:ext uri="{FF2B5EF4-FFF2-40B4-BE49-F238E27FC236}">
              <a16:creationId xmlns:a16="http://schemas.microsoft.com/office/drawing/2014/main" id="{00000000-0008-0000-2000-0000CA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3" name="Text Box 1">
          <a:extLst>
            <a:ext uri="{FF2B5EF4-FFF2-40B4-BE49-F238E27FC236}">
              <a16:creationId xmlns:a16="http://schemas.microsoft.com/office/drawing/2014/main" id="{00000000-0008-0000-2000-0000C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4" name="Text Box 2">
          <a:extLst>
            <a:ext uri="{FF2B5EF4-FFF2-40B4-BE49-F238E27FC236}">
              <a16:creationId xmlns:a16="http://schemas.microsoft.com/office/drawing/2014/main" id="{00000000-0008-0000-2000-0000C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5" name="Text Box 3">
          <a:extLst>
            <a:ext uri="{FF2B5EF4-FFF2-40B4-BE49-F238E27FC236}">
              <a16:creationId xmlns:a16="http://schemas.microsoft.com/office/drawing/2014/main" id="{00000000-0008-0000-2000-0000C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6" name="Text Box 4">
          <a:extLst>
            <a:ext uri="{FF2B5EF4-FFF2-40B4-BE49-F238E27FC236}">
              <a16:creationId xmlns:a16="http://schemas.microsoft.com/office/drawing/2014/main" id="{00000000-0008-0000-2000-0000C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7" name="Text Box 5">
          <a:extLst>
            <a:ext uri="{FF2B5EF4-FFF2-40B4-BE49-F238E27FC236}">
              <a16:creationId xmlns:a16="http://schemas.microsoft.com/office/drawing/2014/main" id="{00000000-0008-0000-2000-0000C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8" name="Text Box 6">
          <a:extLst>
            <a:ext uri="{FF2B5EF4-FFF2-40B4-BE49-F238E27FC236}">
              <a16:creationId xmlns:a16="http://schemas.microsoft.com/office/drawing/2014/main" id="{00000000-0008-0000-2000-0000D0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9" name="Text Box 8">
          <a:extLst>
            <a:ext uri="{FF2B5EF4-FFF2-40B4-BE49-F238E27FC236}">
              <a16:creationId xmlns:a16="http://schemas.microsoft.com/office/drawing/2014/main" id="{00000000-0008-0000-2000-0000D1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10" name="Text Box 9">
          <a:extLst>
            <a:ext uri="{FF2B5EF4-FFF2-40B4-BE49-F238E27FC236}">
              <a16:creationId xmlns:a16="http://schemas.microsoft.com/office/drawing/2014/main" id="{00000000-0008-0000-2000-0000D2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11" name="Text Box 10">
          <a:extLst>
            <a:ext uri="{FF2B5EF4-FFF2-40B4-BE49-F238E27FC236}">
              <a16:creationId xmlns:a16="http://schemas.microsoft.com/office/drawing/2014/main" id="{00000000-0008-0000-2000-0000D3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12" name="Text Box 11">
          <a:extLst>
            <a:ext uri="{FF2B5EF4-FFF2-40B4-BE49-F238E27FC236}">
              <a16:creationId xmlns:a16="http://schemas.microsoft.com/office/drawing/2014/main" id="{00000000-0008-0000-2000-0000D4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13" name="Text Box 12">
          <a:extLst>
            <a:ext uri="{FF2B5EF4-FFF2-40B4-BE49-F238E27FC236}">
              <a16:creationId xmlns:a16="http://schemas.microsoft.com/office/drawing/2014/main" id="{00000000-0008-0000-2000-0000D5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14" name="Text Box 13">
          <a:extLst>
            <a:ext uri="{FF2B5EF4-FFF2-40B4-BE49-F238E27FC236}">
              <a16:creationId xmlns:a16="http://schemas.microsoft.com/office/drawing/2014/main" id="{00000000-0008-0000-2000-0000D6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15" name="Text Box 14">
          <a:extLst>
            <a:ext uri="{FF2B5EF4-FFF2-40B4-BE49-F238E27FC236}">
              <a16:creationId xmlns:a16="http://schemas.microsoft.com/office/drawing/2014/main" id="{00000000-0008-0000-2000-0000D7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16" name="Text Box 1">
          <a:extLst>
            <a:ext uri="{FF2B5EF4-FFF2-40B4-BE49-F238E27FC236}">
              <a16:creationId xmlns:a16="http://schemas.microsoft.com/office/drawing/2014/main" id="{00000000-0008-0000-2000-0000D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17" name="Text Box 2">
          <a:extLst>
            <a:ext uri="{FF2B5EF4-FFF2-40B4-BE49-F238E27FC236}">
              <a16:creationId xmlns:a16="http://schemas.microsoft.com/office/drawing/2014/main" id="{00000000-0008-0000-2000-0000D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152400</xdr:rowOff>
    </xdr:from>
    <xdr:ext cx="114300" cy="285750"/>
    <xdr:sp macro="" textlink="">
      <xdr:nvSpPr>
        <xdr:cNvPr id="218" name="Text Box 8">
          <a:extLst>
            <a:ext uri="{FF2B5EF4-FFF2-40B4-BE49-F238E27FC236}">
              <a16:creationId xmlns:a16="http://schemas.microsoft.com/office/drawing/2014/main" id="{00000000-0008-0000-2000-0000DA000000}"/>
            </a:ext>
          </a:extLst>
        </xdr:cNvPr>
        <xdr:cNvSpPr txBox="1">
          <a:spLocks noChangeArrowheads="1"/>
        </xdr:cNvSpPr>
      </xdr:nvSpPr>
      <xdr:spPr bwMode="auto">
        <a:xfrm>
          <a:off x="624840" y="152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19" name="Text Box 8">
          <a:extLst>
            <a:ext uri="{FF2B5EF4-FFF2-40B4-BE49-F238E27FC236}">
              <a16:creationId xmlns:a16="http://schemas.microsoft.com/office/drawing/2014/main" id="{00000000-0008-0000-2000-0000DB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61</xdr:row>
      <xdr:rowOff>38100</xdr:rowOff>
    </xdr:from>
    <xdr:ext cx="114300" cy="285750"/>
    <xdr:sp macro="" textlink="">
      <xdr:nvSpPr>
        <xdr:cNvPr id="220" name="Text Box 8">
          <a:extLst>
            <a:ext uri="{FF2B5EF4-FFF2-40B4-BE49-F238E27FC236}">
              <a16:creationId xmlns:a16="http://schemas.microsoft.com/office/drawing/2014/main" id="{00000000-0008-0000-2000-0000DC000000}"/>
            </a:ext>
          </a:extLst>
        </xdr:cNvPr>
        <xdr:cNvSpPr txBox="1">
          <a:spLocks noChangeArrowheads="1"/>
        </xdr:cNvSpPr>
      </xdr:nvSpPr>
      <xdr:spPr bwMode="auto">
        <a:xfrm>
          <a:off x="160210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219075</xdr:colOff>
      <xdr:row>21</xdr:row>
      <xdr:rowOff>0</xdr:rowOff>
    </xdr:from>
    <xdr:ext cx="114300" cy="285750"/>
    <xdr:sp macro="" textlink="">
      <xdr:nvSpPr>
        <xdr:cNvPr id="221" name="Text Box 8">
          <a:extLst>
            <a:ext uri="{FF2B5EF4-FFF2-40B4-BE49-F238E27FC236}">
              <a16:creationId xmlns:a16="http://schemas.microsoft.com/office/drawing/2014/main" id="{00000000-0008-0000-2000-0000DD000000}"/>
            </a:ext>
          </a:extLst>
        </xdr:cNvPr>
        <xdr:cNvSpPr txBox="1">
          <a:spLocks noChangeArrowheads="1"/>
        </xdr:cNvSpPr>
      </xdr:nvSpPr>
      <xdr:spPr bwMode="auto">
        <a:xfrm>
          <a:off x="146875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xdr:col>
      <xdr:colOff>0</xdr:colOff>
      <xdr:row>42</xdr:row>
      <xdr:rowOff>0</xdr:rowOff>
    </xdr:from>
    <xdr:ext cx="114300" cy="285750"/>
    <xdr:sp macro="" textlink="">
      <xdr:nvSpPr>
        <xdr:cNvPr id="222" name="Text Box 8">
          <a:extLst>
            <a:ext uri="{FF2B5EF4-FFF2-40B4-BE49-F238E27FC236}">
              <a16:creationId xmlns:a16="http://schemas.microsoft.com/office/drawing/2014/main" id="{00000000-0008-0000-2000-0000DE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3" name="Text Box 1">
          <a:extLst>
            <a:ext uri="{FF2B5EF4-FFF2-40B4-BE49-F238E27FC236}">
              <a16:creationId xmlns:a16="http://schemas.microsoft.com/office/drawing/2014/main" id="{00000000-0008-0000-2000-0000DF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4" name="Text Box 2">
          <a:extLst>
            <a:ext uri="{FF2B5EF4-FFF2-40B4-BE49-F238E27FC236}">
              <a16:creationId xmlns:a16="http://schemas.microsoft.com/office/drawing/2014/main" id="{00000000-0008-0000-2000-0000E0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5" name="Text Box 3">
          <a:extLst>
            <a:ext uri="{FF2B5EF4-FFF2-40B4-BE49-F238E27FC236}">
              <a16:creationId xmlns:a16="http://schemas.microsoft.com/office/drawing/2014/main" id="{00000000-0008-0000-2000-0000E1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6" name="Text Box 4">
          <a:extLst>
            <a:ext uri="{FF2B5EF4-FFF2-40B4-BE49-F238E27FC236}">
              <a16:creationId xmlns:a16="http://schemas.microsoft.com/office/drawing/2014/main" id="{00000000-0008-0000-2000-0000E2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7" name="Text Box 5">
          <a:extLst>
            <a:ext uri="{FF2B5EF4-FFF2-40B4-BE49-F238E27FC236}">
              <a16:creationId xmlns:a16="http://schemas.microsoft.com/office/drawing/2014/main" id="{00000000-0008-0000-2000-0000E3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8" name="Text Box 6">
          <a:extLst>
            <a:ext uri="{FF2B5EF4-FFF2-40B4-BE49-F238E27FC236}">
              <a16:creationId xmlns:a16="http://schemas.microsoft.com/office/drawing/2014/main" id="{00000000-0008-0000-2000-0000E4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9" name="Text Box 8">
          <a:extLst>
            <a:ext uri="{FF2B5EF4-FFF2-40B4-BE49-F238E27FC236}">
              <a16:creationId xmlns:a16="http://schemas.microsoft.com/office/drawing/2014/main" id="{00000000-0008-0000-2000-0000E5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0" name="Text Box 9">
          <a:extLst>
            <a:ext uri="{FF2B5EF4-FFF2-40B4-BE49-F238E27FC236}">
              <a16:creationId xmlns:a16="http://schemas.microsoft.com/office/drawing/2014/main" id="{00000000-0008-0000-2000-0000E6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1" name="Text Box 10">
          <a:extLst>
            <a:ext uri="{FF2B5EF4-FFF2-40B4-BE49-F238E27FC236}">
              <a16:creationId xmlns:a16="http://schemas.microsoft.com/office/drawing/2014/main" id="{00000000-0008-0000-2000-0000E7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2" name="Text Box 1">
          <a:extLst>
            <a:ext uri="{FF2B5EF4-FFF2-40B4-BE49-F238E27FC236}">
              <a16:creationId xmlns:a16="http://schemas.microsoft.com/office/drawing/2014/main" id="{00000000-0008-0000-2000-0000E8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3" name="Text Box 2">
          <a:extLst>
            <a:ext uri="{FF2B5EF4-FFF2-40B4-BE49-F238E27FC236}">
              <a16:creationId xmlns:a16="http://schemas.microsoft.com/office/drawing/2014/main" id="{00000000-0008-0000-2000-0000E9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34" name="Text Box 8">
          <a:extLst>
            <a:ext uri="{FF2B5EF4-FFF2-40B4-BE49-F238E27FC236}">
              <a16:creationId xmlns:a16="http://schemas.microsoft.com/office/drawing/2014/main" id="{00000000-0008-0000-2000-0000EA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35" name="Text Box 1">
          <a:extLst>
            <a:ext uri="{FF2B5EF4-FFF2-40B4-BE49-F238E27FC236}">
              <a16:creationId xmlns:a16="http://schemas.microsoft.com/office/drawing/2014/main" id="{00000000-0008-0000-2000-0000EB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36" name="Text Box 2">
          <a:extLst>
            <a:ext uri="{FF2B5EF4-FFF2-40B4-BE49-F238E27FC236}">
              <a16:creationId xmlns:a16="http://schemas.microsoft.com/office/drawing/2014/main" id="{00000000-0008-0000-2000-0000EC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37" name="Text Box 3">
          <a:extLst>
            <a:ext uri="{FF2B5EF4-FFF2-40B4-BE49-F238E27FC236}">
              <a16:creationId xmlns:a16="http://schemas.microsoft.com/office/drawing/2014/main" id="{00000000-0008-0000-2000-0000ED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38" name="Text Box 4">
          <a:extLst>
            <a:ext uri="{FF2B5EF4-FFF2-40B4-BE49-F238E27FC236}">
              <a16:creationId xmlns:a16="http://schemas.microsoft.com/office/drawing/2014/main" id="{00000000-0008-0000-2000-0000EE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39" name="Text Box 5">
          <a:extLst>
            <a:ext uri="{FF2B5EF4-FFF2-40B4-BE49-F238E27FC236}">
              <a16:creationId xmlns:a16="http://schemas.microsoft.com/office/drawing/2014/main" id="{00000000-0008-0000-2000-0000EF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40" name="Text Box 6">
          <a:extLst>
            <a:ext uri="{FF2B5EF4-FFF2-40B4-BE49-F238E27FC236}">
              <a16:creationId xmlns:a16="http://schemas.microsoft.com/office/drawing/2014/main" id="{00000000-0008-0000-2000-0000F0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41" name="Text Box 8">
          <a:extLst>
            <a:ext uri="{FF2B5EF4-FFF2-40B4-BE49-F238E27FC236}">
              <a16:creationId xmlns:a16="http://schemas.microsoft.com/office/drawing/2014/main" id="{00000000-0008-0000-2000-0000F1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42" name="Text Box 9">
          <a:extLst>
            <a:ext uri="{FF2B5EF4-FFF2-40B4-BE49-F238E27FC236}">
              <a16:creationId xmlns:a16="http://schemas.microsoft.com/office/drawing/2014/main" id="{00000000-0008-0000-2000-0000F2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43" name="Text Box 10">
          <a:extLst>
            <a:ext uri="{FF2B5EF4-FFF2-40B4-BE49-F238E27FC236}">
              <a16:creationId xmlns:a16="http://schemas.microsoft.com/office/drawing/2014/main" id="{00000000-0008-0000-2000-0000F3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44" name="Text Box 11">
          <a:extLst>
            <a:ext uri="{FF2B5EF4-FFF2-40B4-BE49-F238E27FC236}">
              <a16:creationId xmlns:a16="http://schemas.microsoft.com/office/drawing/2014/main" id="{00000000-0008-0000-2000-0000F4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45" name="Text Box 12">
          <a:extLst>
            <a:ext uri="{FF2B5EF4-FFF2-40B4-BE49-F238E27FC236}">
              <a16:creationId xmlns:a16="http://schemas.microsoft.com/office/drawing/2014/main" id="{00000000-0008-0000-2000-0000F5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246" name="Text Box 13">
          <a:extLst>
            <a:ext uri="{FF2B5EF4-FFF2-40B4-BE49-F238E27FC236}">
              <a16:creationId xmlns:a16="http://schemas.microsoft.com/office/drawing/2014/main" id="{00000000-0008-0000-2000-0000F600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247" name="Text Box 14">
          <a:extLst>
            <a:ext uri="{FF2B5EF4-FFF2-40B4-BE49-F238E27FC236}">
              <a16:creationId xmlns:a16="http://schemas.microsoft.com/office/drawing/2014/main" id="{00000000-0008-0000-2000-0000F700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48" name="Text Box 1">
          <a:extLst>
            <a:ext uri="{FF2B5EF4-FFF2-40B4-BE49-F238E27FC236}">
              <a16:creationId xmlns:a16="http://schemas.microsoft.com/office/drawing/2014/main" id="{00000000-0008-0000-2000-0000F8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49" name="Text Box 2">
          <a:extLst>
            <a:ext uri="{FF2B5EF4-FFF2-40B4-BE49-F238E27FC236}">
              <a16:creationId xmlns:a16="http://schemas.microsoft.com/office/drawing/2014/main" id="{00000000-0008-0000-2000-0000F9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50" name="Text Box 8">
          <a:extLst>
            <a:ext uri="{FF2B5EF4-FFF2-40B4-BE49-F238E27FC236}">
              <a16:creationId xmlns:a16="http://schemas.microsoft.com/office/drawing/2014/main" id="{00000000-0008-0000-2000-0000FA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1" name="Text Box 8">
          <a:extLst>
            <a:ext uri="{FF2B5EF4-FFF2-40B4-BE49-F238E27FC236}">
              <a16:creationId xmlns:a16="http://schemas.microsoft.com/office/drawing/2014/main" id="{00000000-0008-0000-2000-0000FB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52" name="Text Box 8">
          <a:extLst>
            <a:ext uri="{FF2B5EF4-FFF2-40B4-BE49-F238E27FC236}">
              <a16:creationId xmlns:a16="http://schemas.microsoft.com/office/drawing/2014/main" id="{00000000-0008-0000-2000-0000FC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253" name="Text Box 8">
          <a:extLst>
            <a:ext uri="{FF2B5EF4-FFF2-40B4-BE49-F238E27FC236}">
              <a16:creationId xmlns:a16="http://schemas.microsoft.com/office/drawing/2014/main" id="{00000000-0008-0000-2000-0000FD00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254" name="Text Box 8">
          <a:extLst>
            <a:ext uri="{FF2B5EF4-FFF2-40B4-BE49-F238E27FC236}">
              <a16:creationId xmlns:a16="http://schemas.microsoft.com/office/drawing/2014/main" id="{00000000-0008-0000-2000-0000FE000000}"/>
            </a:ext>
          </a:extLst>
        </xdr:cNvPr>
        <xdr:cNvSpPr txBox="1">
          <a:spLocks noChangeArrowheads="1"/>
        </xdr:cNvSpPr>
      </xdr:nvSpPr>
      <xdr:spPr bwMode="auto">
        <a:xfrm>
          <a:off x="62822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55" name="Text Box 8">
          <a:extLst>
            <a:ext uri="{FF2B5EF4-FFF2-40B4-BE49-F238E27FC236}">
              <a16:creationId xmlns:a16="http://schemas.microsoft.com/office/drawing/2014/main" id="{00000000-0008-0000-2000-0000FF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6" name="Text Box 1">
          <a:extLst>
            <a:ext uri="{FF2B5EF4-FFF2-40B4-BE49-F238E27FC236}">
              <a16:creationId xmlns:a16="http://schemas.microsoft.com/office/drawing/2014/main" id="{00000000-0008-0000-2000-00000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7" name="Text Box 2">
          <a:extLst>
            <a:ext uri="{FF2B5EF4-FFF2-40B4-BE49-F238E27FC236}">
              <a16:creationId xmlns:a16="http://schemas.microsoft.com/office/drawing/2014/main" id="{00000000-0008-0000-2000-00000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8" name="Text Box 3">
          <a:extLst>
            <a:ext uri="{FF2B5EF4-FFF2-40B4-BE49-F238E27FC236}">
              <a16:creationId xmlns:a16="http://schemas.microsoft.com/office/drawing/2014/main" id="{00000000-0008-0000-2000-00000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9" name="Text Box 4">
          <a:extLst>
            <a:ext uri="{FF2B5EF4-FFF2-40B4-BE49-F238E27FC236}">
              <a16:creationId xmlns:a16="http://schemas.microsoft.com/office/drawing/2014/main" id="{00000000-0008-0000-2000-00000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0" name="Text Box 5">
          <a:extLst>
            <a:ext uri="{FF2B5EF4-FFF2-40B4-BE49-F238E27FC236}">
              <a16:creationId xmlns:a16="http://schemas.microsoft.com/office/drawing/2014/main" id="{00000000-0008-0000-2000-00000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1" name="Text Box 6">
          <a:extLst>
            <a:ext uri="{FF2B5EF4-FFF2-40B4-BE49-F238E27FC236}">
              <a16:creationId xmlns:a16="http://schemas.microsoft.com/office/drawing/2014/main" id="{00000000-0008-0000-2000-00000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2" name="Text Box 8">
          <a:extLst>
            <a:ext uri="{FF2B5EF4-FFF2-40B4-BE49-F238E27FC236}">
              <a16:creationId xmlns:a16="http://schemas.microsoft.com/office/drawing/2014/main" id="{00000000-0008-0000-2000-00000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3" name="Text Box 9">
          <a:extLst>
            <a:ext uri="{FF2B5EF4-FFF2-40B4-BE49-F238E27FC236}">
              <a16:creationId xmlns:a16="http://schemas.microsoft.com/office/drawing/2014/main" id="{00000000-0008-0000-2000-00000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4" name="Text Box 10">
          <a:extLst>
            <a:ext uri="{FF2B5EF4-FFF2-40B4-BE49-F238E27FC236}">
              <a16:creationId xmlns:a16="http://schemas.microsoft.com/office/drawing/2014/main" id="{00000000-0008-0000-2000-000008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5" name="Text Box 1">
          <a:extLst>
            <a:ext uri="{FF2B5EF4-FFF2-40B4-BE49-F238E27FC236}">
              <a16:creationId xmlns:a16="http://schemas.microsoft.com/office/drawing/2014/main" id="{00000000-0008-0000-2000-000009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6" name="Text Box 2">
          <a:extLst>
            <a:ext uri="{FF2B5EF4-FFF2-40B4-BE49-F238E27FC236}">
              <a16:creationId xmlns:a16="http://schemas.microsoft.com/office/drawing/2014/main" id="{00000000-0008-0000-2000-00000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67" name="Text Box 8">
          <a:extLst>
            <a:ext uri="{FF2B5EF4-FFF2-40B4-BE49-F238E27FC236}">
              <a16:creationId xmlns:a16="http://schemas.microsoft.com/office/drawing/2014/main" id="{00000000-0008-0000-2000-00000B01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68" name="Text Box 1">
          <a:extLst>
            <a:ext uri="{FF2B5EF4-FFF2-40B4-BE49-F238E27FC236}">
              <a16:creationId xmlns:a16="http://schemas.microsoft.com/office/drawing/2014/main" id="{00000000-0008-0000-2000-00000C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69" name="Text Box 2">
          <a:extLst>
            <a:ext uri="{FF2B5EF4-FFF2-40B4-BE49-F238E27FC236}">
              <a16:creationId xmlns:a16="http://schemas.microsoft.com/office/drawing/2014/main" id="{00000000-0008-0000-2000-00000D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70" name="Text Box 3">
          <a:extLst>
            <a:ext uri="{FF2B5EF4-FFF2-40B4-BE49-F238E27FC236}">
              <a16:creationId xmlns:a16="http://schemas.microsoft.com/office/drawing/2014/main" id="{00000000-0008-0000-2000-00000E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71" name="Text Box 4">
          <a:extLst>
            <a:ext uri="{FF2B5EF4-FFF2-40B4-BE49-F238E27FC236}">
              <a16:creationId xmlns:a16="http://schemas.microsoft.com/office/drawing/2014/main" id="{00000000-0008-0000-2000-00000F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72" name="Text Box 5">
          <a:extLst>
            <a:ext uri="{FF2B5EF4-FFF2-40B4-BE49-F238E27FC236}">
              <a16:creationId xmlns:a16="http://schemas.microsoft.com/office/drawing/2014/main" id="{00000000-0008-0000-2000-000010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73" name="Text Box 6">
          <a:extLst>
            <a:ext uri="{FF2B5EF4-FFF2-40B4-BE49-F238E27FC236}">
              <a16:creationId xmlns:a16="http://schemas.microsoft.com/office/drawing/2014/main" id="{00000000-0008-0000-2000-000011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74" name="Text Box 8">
          <a:extLst>
            <a:ext uri="{FF2B5EF4-FFF2-40B4-BE49-F238E27FC236}">
              <a16:creationId xmlns:a16="http://schemas.microsoft.com/office/drawing/2014/main" id="{00000000-0008-0000-2000-000012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75" name="Text Box 9">
          <a:extLst>
            <a:ext uri="{FF2B5EF4-FFF2-40B4-BE49-F238E27FC236}">
              <a16:creationId xmlns:a16="http://schemas.microsoft.com/office/drawing/2014/main" id="{00000000-0008-0000-2000-000013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76" name="Text Box 10">
          <a:extLst>
            <a:ext uri="{FF2B5EF4-FFF2-40B4-BE49-F238E27FC236}">
              <a16:creationId xmlns:a16="http://schemas.microsoft.com/office/drawing/2014/main" id="{00000000-0008-0000-2000-000014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77" name="Text Box 11">
          <a:extLst>
            <a:ext uri="{FF2B5EF4-FFF2-40B4-BE49-F238E27FC236}">
              <a16:creationId xmlns:a16="http://schemas.microsoft.com/office/drawing/2014/main" id="{00000000-0008-0000-2000-00001501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78" name="Text Box 12">
          <a:extLst>
            <a:ext uri="{FF2B5EF4-FFF2-40B4-BE49-F238E27FC236}">
              <a16:creationId xmlns:a16="http://schemas.microsoft.com/office/drawing/2014/main" id="{00000000-0008-0000-2000-00001601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279" name="Text Box 13">
          <a:extLst>
            <a:ext uri="{FF2B5EF4-FFF2-40B4-BE49-F238E27FC236}">
              <a16:creationId xmlns:a16="http://schemas.microsoft.com/office/drawing/2014/main" id="{00000000-0008-0000-2000-000017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280" name="Text Box 14">
          <a:extLst>
            <a:ext uri="{FF2B5EF4-FFF2-40B4-BE49-F238E27FC236}">
              <a16:creationId xmlns:a16="http://schemas.microsoft.com/office/drawing/2014/main" id="{00000000-0008-0000-2000-000018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81" name="Text Box 1">
          <a:extLst>
            <a:ext uri="{FF2B5EF4-FFF2-40B4-BE49-F238E27FC236}">
              <a16:creationId xmlns:a16="http://schemas.microsoft.com/office/drawing/2014/main" id="{00000000-0008-0000-2000-00001901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82" name="Text Box 8">
          <a:extLst>
            <a:ext uri="{FF2B5EF4-FFF2-40B4-BE49-F238E27FC236}">
              <a16:creationId xmlns:a16="http://schemas.microsoft.com/office/drawing/2014/main" id="{00000000-0008-0000-2000-00001A01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3" name="Text Box 8">
          <a:extLst>
            <a:ext uri="{FF2B5EF4-FFF2-40B4-BE49-F238E27FC236}">
              <a16:creationId xmlns:a16="http://schemas.microsoft.com/office/drawing/2014/main" id="{00000000-0008-0000-2000-00001B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3042180</xdr:colOff>
      <xdr:row>27</xdr:row>
      <xdr:rowOff>44450</xdr:rowOff>
    </xdr:from>
    <xdr:ext cx="114300" cy="285750"/>
    <xdr:sp macro="" textlink="">
      <xdr:nvSpPr>
        <xdr:cNvPr id="284" name="Text Box 8">
          <a:extLst>
            <a:ext uri="{FF2B5EF4-FFF2-40B4-BE49-F238E27FC236}">
              <a16:creationId xmlns:a16="http://schemas.microsoft.com/office/drawing/2014/main" id="{00000000-0008-0000-2000-00001C010000}"/>
            </a:ext>
          </a:extLst>
        </xdr:cNvPr>
        <xdr:cNvSpPr txBox="1">
          <a:spLocks noChangeArrowheads="1"/>
        </xdr:cNvSpPr>
      </xdr:nvSpPr>
      <xdr:spPr bwMode="auto">
        <a:xfrm>
          <a:off x="626640" y="4982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42</xdr:row>
      <xdr:rowOff>0</xdr:rowOff>
    </xdr:from>
    <xdr:ext cx="114300" cy="285750"/>
    <xdr:sp macro="" textlink="">
      <xdr:nvSpPr>
        <xdr:cNvPr id="285" name="Text Box 8">
          <a:extLst>
            <a:ext uri="{FF2B5EF4-FFF2-40B4-BE49-F238E27FC236}">
              <a16:creationId xmlns:a16="http://schemas.microsoft.com/office/drawing/2014/main" id="{00000000-0008-0000-2000-00001D010000}"/>
            </a:ext>
          </a:extLst>
        </xdr:cNvPr>
        <xdr:cNvSpPr txBox="1">
          <a:spLocks noChangeArrowheads="1"/>
        </xdr:cNvSpPr>
      </xdr:nvSpPr>
      <xdr:spPr bwMode="auto">
        <a:xfrm>
          <a:off x="126026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664633</xdr:colOff>
      <xdr:row>52</xdr:row>
      <xdr:rowOff>169334</xdr:rowOff>
    </xdr:from>
    <xdr:ext cx="114300" cy="285750"/>
    <xdr:sp macro="" textlink="">
      <xdr:nvSpPr>
        <xdr:cNvPr id="286" name="Text Box 8">
          <a:extLst>
            <a:ext uri="{FF2B5EF4-FFF2-40B4-BE49-F238E27FC236}">
              <a16:creationId xmlns:a16="http://schemas.microsoft.com/office/drawing/2014/main" id="{00000000-0008-0000-2000-00001E010000}"/>
            </a:ext>
          </a:extLst>
        </xdr:cNvPr>
        <xdr:cNvSpPr txBox="1">
          <a:spLocks noChangeArrowheads="1"/>
        </xdr:cNvSpPr>
      </xdr:nvSpPr>
      <xdr:spPr bwMode="auto">
        <a:xfrm>
          <a:off x="2501053"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7" name="Text Box 1">
          <a:extLst>
            <a:ext uri="{FF2B5EF4-FFF2-40B4-BE49-F238E27FC236}">
              <a16:creationId xmlns:a16="http://schemas.microsoft.com/office/drawing/2014/main" id="{00000000-0008-0000-2000-00001F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8" name="Text Box 2">
          <a:extLst>
            <a:ext uri="{FF2B5EF4-FFF2-40B4-BE49-F238E27FC236}">
              <a16:creationId xmlns:a16="http://schemas.microsoft.com/office/drawing/2014/main" id="{00000000-0008-0000-2000-00002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9" name="Text Box 3">
          <a:extLst>
            <a:ext uri="{FF2B5EF4-FFF2-40B4-BE49-F238E27FC236}">
              <a16:creationId xmlns:a16="http://schemas.microsoft.com/office/drawing/2014/main" id="{00000000-0008-0000-2000-00002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0" name="Text Box 4">
          <a:extLst>
            <a:ext uri="{FF2B5EF4-FFF2-40B4-BE49-F238E27FC236}">
              <a16:creationId xmlns:a16="http://schemas.microsoft.com/office/drawing/2014/main" id="{00000000-0008-0000-2000-00002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1" name="Text Box 5">
          <a:extLst>
            <a:ext uri="{FF2B5EF4-FFF2-40B4-BE49-F238E27FC236}">
              <a16:creationId xmlns:a16="http://schemas.microsoft.com/office/drawing/2014/main" id="{00000000-0008-0000-2000-00002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2" name="Text Box 6">
          <a:extLst>
            <a:ext uri="{FF2B5EF4-FFF2-40B4-BE49-F238E27FC236}">
              <a16:creationId xmlns:a16="http://schemas.microsoft.com/office/drawing/2014/main" id="{00000000-0008-0000-2000-00002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3" name="Text Box 8">
          <a:extLst>
            <a:ext uri="{FF2B5EF4-FFF2-40B4-BE49-F238E27FC236}">
              <a16:creationId xmlns:a16="http://schemas.microsoft.com/office/drawing/2014/main" id="{00000000-0008-0000-2000-00002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4" name="Text Box 9">
          <a:extLst>
            <a:ext uri="{FF2B5EF4-FFF2-40B4-BE49-F238E27FC236}">
              <a16:creationId xmlns:a16="http://schemas.microsoft.com/office/drawing/2014/main" id="{00000000-0008-0000-2000-00002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5" name="Text Box 10">
          <a:extLst>
            <a:ext uri="{FF2B5EF4-FFF2-40B4-BE49-F238E27FC236}">
              <a16:creationId xmlns:a16="http://schemas.microsoft.com/office/drawing/2014/main" id="{00000000-0008-0000-2000-00002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2047874</xdr:colOff>
      <xdr:row>53</xdr:row>
      <xdr:rowOff>66675</xdr:rowOff>
    </xdr:from>
    <xdr:ext cx="114300" cy="285750"/>
    <xdr:sp macro="" textlink="">
      <xdr:nvSpPr>
        <xdr:cNvPr id="296" name="Text Box 1">
          <a:extLst>
            <a:ext uri="{FF2B5EF4-FFF2-40B4-BE49-F238E27FC236}">
              <a16:creationId xmlns:a16="http://schemas.microsoft.com/office/drawing/2014/main" id="{00000000-0008-0000-2000-000028010000}"/>
            </a:ext>
          </a:extLst>
        </xdr:cNvPr>
        <xdr:cNvSpPr txBox="1">
          <a:spLocks noChangeArrowheads="1"/>
        </xdr:cNvSpPr>
      </xdr:nvSpPr>
      <xdr:spPr bwMode="auto">
        <a:xfrm>
          <a:off x="622934" y="975931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269875</xdr:colOff>
      <xdr:row>54</xdr:row>
      <xdr:rowOff>171450</xdr:rowOff>
    </xdr:from>
    <xdr:ext cx="114300" cy="285750"/>
    <xdr:sp macro="" textlink="">
      <xdr:nvSpPr>
        <xdr:cNvPr id="297" name="Text Box 2">
          <a:extLst>
            <a:ext uri="{FF2B5EF4-FFF2-40B4-BE49-F238E27FC236}">
              <a16:creationId xmlns:a16="http://schemas.microsoft.com/office/drawing/2014/main" id="{00000000-0008-0000-2000-000029010000}"/>
            </a:ext>
          </a:extLst>
        </xdr:cNvPr>
        <xdr:cNvSpPr txBox="1">
          <a:spLocks noChangeArrowheads="1"/>
        </xdr:cNvSpPr>
      </xdr:nvSpPr>
      <xdr:spPr bwMode="auto">
        <a:xfrm>
          <a:off x="1519555" y="100469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98" name="Text Box 8">
          <a:extLst>
            <a:ext uri="{FF2B5EF4-FFF2-40B4-BE49-F238E27FC236}">
              <a16:creationId xmlns:a16="http://schemas.microsoft.com/office/drawing/2014/main" id="{00000000-0008-0000-2000-00002A01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1799166</xdr:colOff>
      <xdr:row>71</xdr:row>
      <xdr:rowOff>0</xdr:rowOff>
    </xdr:from>
    <xdr:ext cx="114300" cy="285750"/>
    <xdr:sp macro="" textlink="">
      <xdr:nvSpPr>
        <xdr:cNvPr id="299" name="Text Box 13">
          <a:extLst>
            <a:ext uri="{FF2B5EF4-FFF2-40B4-BE49-F238E27FC236}">
              <a16:creationId xmlns:a16="http://schemas.microsoft.com/office/drawing/2014/main" id="{00000000-0008-0000-2000-00002B010000}"/>
            </a:ext>
          </a:extLst>
        </xdr:cNvPr>
        <xdr:cNvSpPr txBox="1">
          <a:spLocks noChangeArrowheads="1"/>
        </xdr:cNvSpPr>
      </xdr:nvSpPr>
      <xdr:spPr bwMode="auto">
        <a:xfrm>
          <a:off x="625686"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0" name="Text Box 8">
          <a:extLst>
            <a:ext uri="{FF2B5EF4-FFF2-40B4-BE49-F238E27FC236}">
              <a16:creationId xmlns:a16="http://schemas.microsoft.com/office/drawing/2014/main" id="{00000000-0008-0000-2000-00002C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1" name="Text Box 8">
          <a:extLst>
            <a:ext uri="{FF2B5EF4-FFF2-40B4-BE49-F238E27FC236}">
              <a16:creationId xmlns:a16="http://schemas.microsoft.com/office/drawing/2014/main" id="{00000000-0008-0000-2000-00002D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2" name="Text Box 1">
          <a:extLst>
            <a:ext uri="{FF2B5EF4-FFF2-40B4-BE49-F238E27FC236}">
              <a16:creationId xmlns:a16="http://schemas.microsoft.com/office/drawing/2014/main" id="{00000000-0008-0000-2000-00002E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3" name="Text Box 2">
          <a:extLst>
            <a:ext uri="{FF2B5EF4-FFF2-40B4-BE49-F238E27FC236}">
              <a16:creationId xmlns:a16="http://schemas.microsoft.com/office/drawing/2014/main" id="{00000000-0008-0000-2000-00002F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4" name="Text Box 3">
          <a:extLst>
            <a:ext uri="{FF2B5EF4-FFF2-40B4-BE49-F238E27FC236}">
              <a16:creationId xmlns:a16="http://schemas.microsoft.com/office/drawing/2014/main" id="{00000000-0008-0000-2000-00003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5" name="Text Box 4">
          <a:extLst>
            <a:ext uri="{FF2B5EF4-FFF2-40B4-BE49-F238E27FC236}">
              <a16:creationId xmlns:a16="http://schemas.microsoft.com/office/drawing/2014/main" id="{00000000-0008-0000-2000-00003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6" name="Text Box 5">
          <a:extLst>
            <a:ext uri="{FF2B5EF4-FFF2-40B4-BE49-F238E27FC236}">
              <a16:creationId xmlns:a16="http://schemas.microsoft.com/office/drawing/2014/main" id="{00000000-0008-0000-2000-00003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7" name="Text Box 6">
          <a:extLst>
            <a:ext uri="{FF2B5EF4-FFF2-40B4-BE49-F238E27FC236}">
              <a16:creationId xmlns:a16="http://schemas.microsoft.com/office/drawing/2014/main" id="{00000000-0008-0000-2000-00003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8" name="Text Box 8">
          <a:extLst>
            <a:ext uri="{FF2B5EF4-FFF2-40B4-BE49-F238E27FC236}">
              <a16:creationId xmlns:a16="http://schemas.microsoft.com/office/drawing/2014/main" id="{00000000-0008-0000-2000-00003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9" name="Text Box 9">
          <a:extLst>
            <a:ext uri="{FF2B5EF4-FFF2-40B4-BE49-F238E27FC236}">
              <a16:creationId xmlns:a16="http://schemas.microsoft.com/office/drawing/2014/main" id="{00000000-0008-0000-2000-00003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0" name="Text Box 10">
          <a:extLst>
            <a:ext uri="{FF2B5EF4-FFF2-40B4-BE49-F238E27FC236}">
              <a16:creationId xmlns:a16="http://schemas.microsoft.com/office/drawing/2014/main" id="{00000000-0008-0000-2000-00003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1" name="Text Box 1">
          <a:extLst>
            <a:ext uri="{FF2B5EF4-FFF2-40B4-BE49-F238E27FC236}">
              <a16:creationId xmlns:a16="http://schemas.microsoft.com/office/drawing/2014/main" id="{00000000-0008-0000-2000-00003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2" name="Text Box 2">
          <a:extLst>
            <a:ext uri="{FF2B5EF4-FFF2-40B4-BE49-F238E27FC236}">
              <a16:creationId xmlns:a16="http://schemas.microsoft.com/office/drawing/2014/main" id="{00000000-0008-0000-2000-000038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3" name="Text Box 8">
          <a:extLst>
            <a:ext uri="{FF2B5EF4-FFF2-40B4-BE49-F238E27FC236}">
              <a16:creationId xmlns:a16="http://schemas.microsoft.com/office/drawing/2014/main" id="{00000000-0008-0000-2000-000039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4" name="Text Box 1">
          <a:extLst>
            <a:ext uri="{FF2B5EF4-FFF2-40B4-BE49-F238E27FC236}">
              <a16:creationId xmlns:a16="http://schemas.microsoft.com/office/drawing/2014/main" id="{00000000-0008-0000-2000-00003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5" name="Text Box 2">
          <a:extLst>
            <a:ext uri="{FF2B5EF4-FFF2-40B4-BE49-F238E27FC236}">
              <a16:creationId xmlns:a16="http://schemas.microsoft.com/office/drawing/2014/main" id="{00000000-0008-0000-2000-00003B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6" name="Text Box 3">
          <a:extLst>
            <a:ext uri="{FF2B5EF4-FFF2-40B4-BE49-F238E27FC236}">
              <a16:creationId xmlns:a16="http://schemas.microsoft.com/office/drawing/2014/main" id="{00000000-0008-0000-2000-00003C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7" name="Text Box 4">
          <a:extLst>
            <a:ext uri="{FF2B5EF4-FFF2-40B4-BE49-F238E27FC236}">
              <a16:creationId xmlns:a16="http://schemas.microsoft.com/office/drawing/2014/main" id="{00000000-0008-0000-2000-00003D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8" name="Text Box 5">
          <a:extLst>
            <a:ext uri="{FF2B5EF4-FFF2-40B4-BE49-F238E27FC236}">
              <a16:creationId xmlns:a16="http://schemas.microsoft.com/office/drawing/2014/main" id="{00000000-0008-0000-2000-00003E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9" name="Text Box 6">
          <a:extLst>
            <a:ext uri="{FF2B5EF4-FFF2-40B4-BE49-F238E27FC236}">
              <a16:creationId xmlns:a16="http://schemas.microsoft.com/office/drawing/2014/main" id="{00000000-0008-0000-2000-00003F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0" name="Text Box 8">
          <a:extLst>
            <a:ext uri="{FF2B5EF4-FFF2-40B4-BE49-F238E27FC236}">
              <a16:creationId xmlns:a16="http://schemas.microsoft.com/office/drawing/2014/main" id="{00000000-0008-0000-2000-00004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1" name="Text Box 9">
          <a:extLst>
            <a:ext uri="{FF2B5EF4-FFF2-40B4-BE49-F238E27FC236}">
              <a16:creationId xmlns:a16="http://schemas.microsoft.com/office/drawing/2014/main" id="{00000000-0008-0000-2000-00004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2" name="Text Box 10">
          <a:extLst>
            <a:ext uri="{FF2B5EF4-FFF2-40B4-BE49-F238E27FC236}">
              <a16:creationId xmlns:a16="http://schemas.microsoft.com/office/drawing/2014/main" id="{00000000-0008-0000-2000-00004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3" name="Text Box 1">
          <a:extLst>
            <a:ext uri="{FF2B5EF4-FFF2-40B4-BE49-F238E27FC236}">
              <a16:creationId xmlns:a16="http://schemas.microsoft.com/office/drawing/2014/main" id="{00000000-0008-0000-2000-00004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4" name="Text Box 2">
          <a:extLst>
            <a:ext uri="{FF2B5EF4-FFF2-40B4-BE49-F238E27FC236}">
              <a16:creationId xmlns:a16="http://schemas.microsoft.com/office/drawing/2014/main" id="{00000000-0008-0000-2000-00004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5" name="Text Box 8">
          <a:extLst>
            <a:ext uri="{FF2B5EF4-FFF2-40B4-BE49-F238E27FC236}">
              <a16:creationId xmlns:a16="http://schemas.microsoft.com/office/drawing/2014/main" id="{00000000-0008-0000-2000-00004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6" name="Text Box 8">
          <a:extLst>
            <a:ext uri="{FF2B5EF4-FFF2-40B4-BE49-F238E27FC236}">
              <a16:creationId xmlns:a16="http://schemas.microsoft.com/office/drawing/2014/main" id="{00000000-0008-0000-2000-00004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7" name="Text Box 1">
          <a:extLst>
            <a:ext uri="{FF2B5EF4-FFF2-40B4-BE49-F238E27FC236}">
              <a16:creationId xmlns:a16="http://schemas.microsoft.com/office/drawing/2014/main" id="{00000000-0008-0000-2000-00004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8" name="Text Box 2">
          <a:extLst>
            <a:ext uri="{FF2B5EF4-FFF2-40B4-BE49-F238E27FC236}">
              <a16:creationId xmlns:a16="http://schemas.microsoft.com/office/drawing/2014/main" id="{00000000-0008-0000-2000-000048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9" name="Text Box 3">
          <a:extLst>
            <a:ext uri="{FF2B5EF4-FFF2-40B4-BE49-F238E27FC236}">
              <a16:creationId xmlns:a16="http://schemas.microsoft.com/office/drawing/2014/main" id="{00000000-0008-0000-2000-000049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0" name="Text Box 4">
          <a:extLst>
            <a:ext uri="{FF2B5EF4-FFF2-40B4-BE49-F238E27FC236}">
              <a16:creationId xmlns:a16="http://schemas.microsoft.com/office/drawing/2014/main" id="{00000000-0008-0000-2000-00004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1" name="Text Box 5">
          <a:extLst>
            <a:ext uri="{FF2B5EF4-FFF2-40B4-BE49-F238E27FC236}">
              <a16:creationId xmlns:a16="http://schemas.microsoft.com/office/drawing/2014/main" id="{00000000-0008-0000-2000-00004B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2" name="Text Box 6">
          <a:extLst>
            <a:ext uri="{FF2B5EF4-FFF2-40B4-BE49-F238E27FC236}">
              <a16:creationId xmlns:a16="http://schemas.microsoft.com/office/drawing/2014/main" id="{00000000-0008-0000-2000-00004C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3" name="Text Box 8">
          <a:extLst>
            <a:ext uri="{FF2B5EF4-FFF2-40B4-BE49-F238E27FC236}">
              <a16:creationId xmlns:a16="http://schemas.microsoft.com/office/drawing/2014/main" id="{00000000-0008-0000-2000-00004D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4" name="Text Box 9">
          <a:extLst>
            <a:ext uri="{FF2B5EF4-FFF2-40B4-BE49-F238E27FC236}">
              <a16:creationId xmlns:a16="http://schemas.microsoft.com/office/drawing/2014/main" id="{00000000-0008-0000-2000-00004E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5" name="Text Box 10">
          <a:extLst>
            <a:ext uri="{FF2B5EF4-FFF2-40B4-BE49-F238E27FC236}">
              <a16:creationId xmlns:a16="http://schemas.microsoft.com/office/drawing/2014/main" id="{00000000-0008-0000-2000-00004F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6" name="Text Box 1">
          <a:extLst>
            <a:ext uri="{FF2B5EF4-FFF2-40B4-BE49-F238E27FC236}">
              <a16:creationId xmlns:a16="http://schemas.microsoft.com/office/drawing/2014/main" id="{00000000-0008-0000-2000-00005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7" name="Text Box 2">
          <a:extLst>
            <a:ext uri="{FF2B5EF4-FFF2-40B4-BE49-F238E27FC236}">
              <a16:creationId xmlns:a16="http://schemas.microsoft.com/office/drawing/2014/main" id="{00000000-0008-0000-2000-00005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8" name="Text Box 8">
          <a:extLst>
            <a:ext uri="{FF2B5EF4-FFF2-40B4-BE49-F238E27FC236}">
              <a16:creationId xmlns:a16="http://schemas.microsoft.com/office/drawing/2014/main" id="{00000000-0008-0000-2000-00005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9" name="Text Box 1">
          <a:extLst>
            <a:ext uri="{FF2B5EF4-FFF2-40B4-BE49-F238E27FC236}">
              <a16:creationId xmlns:a16="http://schemas.microsoft.com/office/drawing/2014/main" id="{00000000-0008-0000-2000-00005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0" name="Text Box 2">
          <a:extLst>
            <a:ext uri="{FF2B5EF4-FFF2-40B4-BE49-F238E27FC236}">
              <a16:creationId xmlns:a16="http://schemas.microsoft.com/office/drawing/2014/main" id="{00000000-0008-0000-2000-00005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1" name="Text Box 3">
          <a:extLst>
            <a:ext uri="{FF2B5EF4-FFF2-40B4-BE49-F238E27FC236}">
              <a16:creationId xmlns:a16="http://schemas.microsoft.com/office/drawing/2014/main" id="{00000000-0008-0000-2000-00005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2" name="Text Box 4">
          <a:extLst>
            <a:ext uri="{FF2B5EF4-FFF2-40B4-BE49-F238E27FC236}">
              <a16:creationId xmlns:a16="http://schemas.microsoft.com/office/drawing/2014/main" id="{00000000-0008-0000-2000-00005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3" name="Text Box 5">
          <a:extLst>
            <a:ext uri="{FF2B5EF4-FFF2-40B4-BE49-F238E27FC236}">
              <a16:creationId xmlns:a16="http://schemas.microsoft.com/office/drawing/2014/main" id="{00000000-0008-0000-2000-00005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4" name="Text Box 6">
          <a:extLst>
            <a:ext uri="{FF2B5EF4-FFF2-40B4-BE49-F238E27FC236}">
              <a16:creationId xmlns:a16="http://schemas.microsoft.com/office/drawing/2014/main" id="{00000000-0008-0000-2000-000058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5" name="Text Box 8">
          <a:extLst>
            <a:ext uri="{FF2B5EF4-FFF2-40B4-BE49-F238E27FC236}">
              <a16:creationId xmlns:a16="http://schemas.microsoft.com/office/drawing/2014/main" id="{00000000-0008-0000-2000-000059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6" name="Text Box 9">
          <a:extLst>
            <a:ext uri="{FF2B5EF4-FFF2-40B4-BE49-F238E27FC236}">
              <a16:creationId xmlns:a16="http://schemas.microsoft.com/office/drawing/2014/main" id="{00000000-0008-0000-2000-00005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7" name="Text Box 10">
          <a:extLst>
            <a:ext uri="{FF2B5EF4-FFF2-40B4-BE49-F238E27FC236}">
              <a16:creationId xmlns:a16="http://schemas.microsoft.com/office/drawing/2014/main" id="{00000000-0008-0000-2000-00005B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8" name="Text Box 1">
          <a:extLst>
            <a:ext uri="{FF2B5EF4-FFF2-40B4-BE49-F238E27FC236}">
              <a16:creationId xmlns:a16="http://schemas.microsoft.com/office/drawing/2014/main" id="{00000000-0008-0000-2000-00005C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54</xdr:row>
      <xdr:rowOff>0</xdr:rowOff>
    </xdr:from>
    <xdr:ext cx="114300" cy="285750"/>
    <xdr:sp macro="" textlink="">
      <xdr:nvSpPr>
        <xdr:cNvPr id="349" name="Text Box 8">
          <a:extLst>
            <a:ext uri="{FF2B5EF4-FFF2-40B4-BE49-F238E27FC236}">
              <a16:creationId xmlns:a16="http://schemas.microsoft.com/office/drawing/2014/main" id="{00000000-0008-0000-2000-00005D010000}"/>
            </a:ext>
          </a:extLst>
        </xdr:cNvPr>
        <xdr:cNvSpPr txBox="1">
          <a:spLocks noChangeArrowheads="1"/>
        </xdr:cNvSpPr>
      </xdr:nvSpPr>
      <xdr:spPr bwMode="auto">
        <a:xfrm>
          <a:off x="37490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50" name="Text Box 8">
          <a:extLst>
            <a:ext uri="{FF2B5EF4-FFF2-40B4-BE49-F238E27FC236}">
              <a16:creationId xmlns:a16="http://schemas.microsoft.com/office/drawing/2014/main" id="{00000000-0008-0000-2000-00005E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1" name="Text Box 11">
          <a:extLst>
            <a:ext uri="{FF2B5EF4-FFF2-40B4-BE49-F238E27FC236}">
              <a16:creationId xmlns:a16="http://schemas.microsoft.com/office/drawing/2014/main" id="{00000000-0008-0000-2000-00005F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2" name="Text Box 12">
          <a:extLst>
            <a:ext uri="{FF2B5EF4-FFF2-40B4-BE49-F238E27FC236}">
              <a16:creationId xmlns:a16="http://schemas.microsoft.com/office/drawing/2014/main" id="{00000000-0008-0000-2000-000060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53" name="Text Box 11">
          <a:extLst>
            <a:ext uri="{FF2B5EF4-FFF2-40B4-BE49-F238E27FC236}">
              <a16:creationId xmlns:a16="http://schemas.microsoft.com/office/drawing/2014/main" id="{00000000-0008-0000-2000-000061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54" name="Text Box 12">
          <a:extLst>
            <a:ext uri="{FF2B5EF4-FFF2-40B4-BE49-F238E27FC236}">
              <a16:creationId xmlns:a16="http://schemas.microsoft.com/office/drawing/2014/main" id="{00000000-0008-0000-2000-000062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55" name="Text Box 11">
          <a:extLst>
            <a:ext uri="{FF2B5EF4-FFF2-40B4-BE49-F238E27FC236}">
              <a16:creationId xmlns:a16="http://schemas.microsoft.com/office/drawing/2014/main" id="{00000000-0008-0000-2000-000063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56" name="Text Box 12">
          <a:extLst>
            <a:ext uri="{FF2B5EF4-FFF2-40B4-BE49-F238E27FC236}">
              <a16:creationId xmlns:a16="http://schemas.microsoft.com/office/drawing/2014/main" id="{00000000-0008-0000-2000-000064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73</xdr:row>
      <xdr:rowOff>0</xdr:rowOff>
    </xdr:from>
    <xdr:ext cx="114300" cy="285750"/>
    <xdr:sp macro="" textlink="">
      <xdr:nvSpPr>
        <xdr:cNvPr id="357" name="Text Box 13">
          <a:extLst>
            <a:ext uri="{FF2B5EF4-FFF2-40B4-BE49-F238E27FC236}">
              <a16:creationId xmlns:a16="http://schemas.microsoft.com/office/drawing/2014/main" id="{00000000-0008-0000-2000-00006501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73</xdr:row>
      <xdr:rowOff>0</xdr:rowOff>
    </xdr:from>
    <xdr:ext cx="114300" cy="285750"/>
    <xdr:sp macro="" textlink="">
      <xdr:nvSpPr>
        <xdr:cNvPr id="358" name="Text Box 14">
          <a:extLst>
            <a:ext uri="{FF2B5EF4-FFF2-40B4-BE49-F238E27FC236}">
              <a16:creationId xmlns:a16="http://schemas.microsoft.com/office/drawing/2014/main" id="{00000000-0008-0000-2000-00006601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9" name="Text Box 11">
          <a:extLst>
            <a:ext uri="{FF2B5EF4-FFF2-40B4-BE49-F238E27FC236}">
              <a16:creationId xmlns:a16="http://schemas.microsoft.com/office/drawing/2014/main" id="{00000000-0008-0000-2000-000067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638175</xdr:colOff>
      <xdr:row>70</xdr:row>
      <xdr:rowOff>9525</xdr:rowOff>
    </xdr:from>
    <xdr:ext cx="171450" cy="304800"/>
    <xdr:sp macro="" textlink="">
      <xdr:nvSpPr>
        <xdr:cNvPr id="360" name="Text Box 12">
          <a:extLst>
            <a:ext uri="{FF2B5EF4-FFF2-40B4-BE49-F238E27FC236}">
              <a16:creationId xmlns:a16="http://schemas.microsoft.com/office/drawing/2014/main" id="{00000000-0008-0000-2000-000068010000}"/>
            </a:ext>
          </a:extLst>
        </xdr:cNvPr>
        <xdr:cNvSpPr txBox="1">
          <a:spLocks noChangeArrowheads="1"/>
        </xdr:cNvSpPr>
      </xdr:nvSpPr>
      <xdr:spPr bwMode="auto">
        <a:xfrm>
          <a:off x="1872615" y="12811125"/>
          <a:ext cx="1714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61" name="Text Box 11">
          <a:extLst>
            <a:ext uri="{FF2B5EF4-FFF2-40B4-BE49-F238E27FC236}">
              <a16:creationId xmlns:a16="http://schemas.microsoft.com/office/drawing/2014/main" id="{00000000-0008-0000-2000-000069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62" name="Text Box 12">
          <a:extLst>
            <a:ext uri="{FF2B5EF4-FFF2-40B4-BE49-F238E27FC236}">
              <a16:creationId xmlns:a16="http://schemas.microsoft.com/office/drawing/2014/main" id="{00000000-0008-0000-2000-00006A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63" name="Text Box 11">
          <a:extLst>
            <a:ext uri="{FF2B5EF4-FFF2-40B4-BE49-F238E27FC236}">
              <a16:creationId xmlns:a16="http://schemas.microsoft.com/office/drawing/2014/main" id="{00000000-0008-0000-2000-00006B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64" name="Text Box 12">
          <a:extLst>
            <a:ext uri="{FF2B5EF4-FFF2-40B4-BE49-F238E27FC236}">
              <a16:creationId xmlns:a16="http://schemas.microsoft.com/office/drawing/2014/main" id="{00000000-0008-0000-2000-00006C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73</xdr:row>
      <xdr:rowOff>9525</xdr:rowOff>
    </xdr:from>
    <xdr:ext cx="114300" cy="285750"/>
    <xdr:sp macro="" textlink="">
      <xdr:nvSpPr>
        <xdr:cNvPr id="365" name="Text Box 8">
          <a:extLst>
            <a:ext uri="{FF2B5EF4-FFF2-40B4-BE49-F238E27FC236}">
              <a16:creationId xmlns:a16="http://schemas.microsoft.com/office/drawing/2014/main" id="{00000000-0008-0000-2000-00006D010000}"/>
            </a:ext>
          </a:extLst>
        </xdr:cNvPr>
        <xdr:cNvSpPr txBox="1">
          <a:spLocks noChangeArrowheads="1"/>
        </xdr:cNvSpPr>
      </xdr:nvSpPr>
      <xdr:spPr bwMode="auto">
        <a:xfrm>
          <a:off x="1668780" y="1335976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73</xdr:row>
      <xdr:rowOff>0</xdr:rowOff>
    </xdr:from>
    <xdr:ext cx="114300" cy="285750"/>
    <xdr:sp macro="" textlink="">
      <xdr:nvSpPr>
        <xdr:cNvPr id="366" name="Text Box 13">
          <a:extLst>
            <a:ext uri="{FF2B5EF4-FFF2-40B4-BE49-F238E27FC236}">
              <a16:creationId xmlns:a16="http://schemas.microsoft.com/office/drawing/2014/main" id="{00000000-0008-0000-2000-00006E010000}"/>
            </a:ext>
          </a:extLst>
        </xdr:cNvPr>
        <xdr:cNvSpPr txBox="1">
          <a:spLocks noChangeArrowheads="1"/>
        </xdr:cNvSpPr>
      </xdr:nvSpPr>
      <xdr:spPr bwMode="auto">
        <a:xfrm>
          <a:off x="124968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67" name="Text Box 11">
          <a:extLst>
            <a:ext uri="{FF2B5EF4-FFF2-40B4-BE49-F238E27FC236}">
              <a16:creationId xmlns:a16="http://schemas.microsoft.com/office/drawing/2014/main" id="{00000000-0008-0000-2000-00006F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68" name="Text Box 12">
          <a:extLst>
            <a:ext uri="{FF2B5EF4-FFF2-40B4-BE49-F238E27FC236}">
              <a16:creationId xmlns:a16="http://schemas.microsoft.com/office/drawing/2014/main" id="{00000000-0008-0000-2000-000070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69" name="Text Box 11">
          <a:extLst>
            <a:ext uri="{FF2B5EF4-FFF2-40B4-BE49-F238E27FC236}">
              <a16:creationId xmlns:a16="http://schemas.microsoft.com/office/drawing/2014/main" id="{00000000-0008-0000-2000-000071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0" name="Text Box 12">
          <a:extLst>
            <a:ext uri="{FF2B5EF4-FFF2-40B4-BE49-F238E27FC236}">
              <a16:creationId xmlns:a16="http://schemas.microsoft.com/office/drawing/2014/main" id="{00000000-0008-0000-2000-000072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1" name="Text Box 11">
          <a:extLst>
            <a:ext uri="{FF2B5EF4-FFF2-40B4-BE49-F238E27FC236}">
              <a16:creationId xmlns:a16="http://schemas.microsoft.com/office/drawing/2014/main" id="{00000000-0008-0000-2000-000073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2" name="Text Box 12">
          <a:extLst>
            <a:ext uri="{FF2B5EF4-FFF2-40B4-BE49-F238E27FC236}">
              <a16:creationId xmlns:a16="http://schemas.microsoft.com/office/drawing/2014/main" id="{00000000-0008-0000-2000-000074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373" name="Text Box 13">
          <a:extLst>
            <a:ext uri="{FF2B5EF4-FFF2-40B4-BE49-F238E27FC236}">
              <a16:creationId xmlns:a16="http://schemas.microsoft.com/office/drawing/2014/main" id="{00000000-0008-0000-2000-00007501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374" name="Text Box 14">
          <a:extLst>
            <a:ext uri="{FF2B5EF4-FFF2-40B4-BE49-F238E27FC236}">
              <a16:creationId xmlns:a16="http://schemas.microsoft.com/office/drawing/2014/main" id="{00000000-0008-0000-2000-00007601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5" name="Text Box 11">
          <a:extLst>
            <a:ext uri="{FF2B5EF4-FFF2-40B4-BE49-F238E27FC236}">
              <a16:creationId xmlns:a16="http://schemas.microsoft.com/office/drawing/2014/main" id="{00000000-0008-0000-2000-000077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6" name="Text Box 12">
          <a:extLst>
            <a:ext uri="{FF2B5EF4-FFF2-40B4-BE49-F238E27FC236}">
              <a16:creationId xmlns:a16="http://schemas.microsoft.com/office/drawing/2014/main" id="{00000000-0008-0000-2000-000078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7" name="Text Box 11">
          <a:extLst>
            <a:ext uri="{FF2B5EF4-FFF2-40B4-BE49-F238E27FC236}">
              <a16:creationId xmlns:a16="http://schemas.microsoft.com/office/drawing/2014/main" id="{00000000-0008-0000-2000-000079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8" name="Text Box 12">
          <a:extLst>
            <a:ext uri="{FF2B5EF4-FFF2-40B4-BE49-F238E27FC236}">
              <a16:creationId xmlns:a16="http://schemas.microsoft.com/office/drawing/2014/main" id="{00000000-0008-0000-2000-00007A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9" name="Text Box 11">
          <a:extLst>
            <a:ext uri="{FF2B5EF4-FFF2-40B4-BE49-F238E27FC236}">
              <a16:creationId xmlns:a16="http://schemas.microsoft.com/office/drawing/2014/main" id="{00000000-0008-0000-2000-00007B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80" name="Text Box 12">
          <a:extLst>
            <a:ext uri="{FF2B5EF4-FFF2-40B4-BE49-F238E27FC236}">
              <a16:creationId xmlns:a16="http://schemas.microsoft.com/office/drawing/2014/main" id="{00000000-0008-0000-2000-00007C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1" name="Text Box 11">
          <a:extLst>
            <a:ext uri="{FF2B5EF4-FFF2-40B4-BE49-F238E27FC236}">
              <a16:creationId xmlns:a16="http://schemas.microsoft.com/office/drawing/2014/main" id="{00000000-0008-0000-2000-00007D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2" name="Text Box 12">
          <a:extLst>
            <a:ext uri="{FF2B5EF4-FFF2-40B4-BE49-F238E27FC236}">
              <a16:creationId xmlns:a16="http://schemas.microsoft.com/office/drawing/2014/main" id="{00000000-0008-0000-2000-00007E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83" name="Text Box 11">
          <a:extLst>
            <a:ext uri="{FF2B5EF4-FFF2-40B4-BE49-F238E27FC236}">
              <a16:creationId xmlns:a16="http://schemas.microsoft.com/office/drawing/2014/main" id="{00000000-0008-0000-2000-00007F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84" name="Text Box 12">
          <a:extLst>
            <a:ext uri="{FF2B5EF4-FFF2-40B4-BE49-F238E27FC236}">
              <a16:creationId xmlns:a16="http://schemas.microsoft.com/office/drawing/2014/main" id="{00000000-0008-0000-2000-000080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85" name="Text Box 11">
          <a:extLst>
            <a:ext uri="{FF2B5EF4-FFF2-40B4-BE49-F238E27FC236}">
              <a16:creationId xmlns:a16="http://schemas.microsoft.com/office/drawing/2014/main" id="{00000000-0008-0000-2000-000081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86" name="Text Box 12">
          <a:extLst>
            <a:ext uri="{FF2B5EF4-FFF2-40B4-BE49-F238E27FC236}">
              <a16:creationId xmlns:a16="http://schemas.microsoft.com/office/drawing/2014/main" id="{00000000-0008-0000-2000-000082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114300" cy="285750"/>
    <xdr:sp macro="" textlink="">
      <xdr:nvSpPr>
        <xdr:cNvPr id="387" name="Text Box 13">
          <a:extLst>
            <a:ext uri="{FF2B5EF4-FFF2-40B4-BE49-F238E27FC236}">
              <a16:creationId xmlns:a16="http://schemas.microsoft.com/office/drawing/2014/main" id="{00000000-0008-0000-2000-00008301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114300" cy="285750"/>
    <xdr:sp macro="" textlink="">
      <xdr:nvSpPr>
        <xdr:cNvPr id="388" name="Text Box 14">
          <a:extLst>
            <a:ext uri="{FF2B5EF4-FFF2-40B4-BE49-F238E27FC236}">
              <a16:creationId xmlns:a16="http://schemas.microsoft.com/office/drawing/2014/main" id="{00000000-0008-0000-2000-00008401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9" name="Text Box 11">
          <a:extLst>
            <a:ext uri="{FF2B5EF4-FFF2-40B4-BE49-F238E27FC236}">
              <a16:creationId xmlns:a16="http://schemas.microsoft.com/office/drawing/2014/main" id="{00000000-0008-0000-2000-000085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264583</xdr:colOff>
      <xdr:row>70</xdr:row>
      <xdr:rowOff>158750</xdr:rowOff>
    </xdr:from>
    <xdr:ext cx="114300" cy="285750"/>
    <xdr:sp macro="" textlink="">
      <xdr:nvSpPr>
        <xdr:cNvPr id="390" name="Text Box 12">
          <a:extLst>
            <a:ext uri="{FF2B5EF4-FFF2-40B4-BE49-F238E27FC236}">
              <a16:creationId xmlns:a16="http://schemas.microsoft.com/office/drawing/2014/main" id="{00000000-0008-0000-2000-000086010000}"/>
            </a:ext>
          </a:extLst>
        </xdr:cNvPr>
        <xdr:cNvSpPr txBox="1">
          <a:spLocks noChangeArrowheads="1"/>
        </xdr:cNvSpPr>
      </xdr:nvSpPr>
      <xdr:spPr bwMode="auto">
        <a:xfrm>
          <a:off x="3388783" y="129603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91" name="Text Box 11">
          <a:extLst>
            <a:ext uri="{FF2B5EF4-FFF2-40B4-BE49-F238E27FC236}">
              <a16:creationId xmlns:a16="http://schemas.microsoft.com/office/drawing/2014/main" id="{00000000-0008-0000-2000-000087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92" name="Text Box 12">
          <a:extLst>
            <a:ext uri="{FF2B5EF4-FFF2-40B4-BE49-F238E27FC236}">
              <a16:creationId xmlns:a16="http://schemas.microsoft.com/office/drawing/2014/main" id="{00000000-0008-0000-2000-000088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93" name="Text Box 11">
          <a:extLst>
            <a:ext uri="{FF2B5EF4-FFF2-40B4-BE49-F238E27FC236}">
              <a16:creationId xmlns:a16="http://schemas.microsoft.com/office/drawing/2014/main" id="{00000000-0008-0000-2000-000089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94" name="Text Box 12">
          <a:extLst>
            <a:ext uri="{FF2B5EF4-FFF2-40B4-BE49-F238E27FC236}">
              <a16:creationId xmlns:a16="http://schemas.microsoft.com/office/drawing/2014/main" id="{00000000-0008-0000-2000-00008A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0</xdr:rowOff>
    </xdr:from>
    <xdr:ext cx="114300" cy="285750"/>
    <xdr:sp macro="" textlink="">
      <xdr:nvSpPr>
        <xdr:cNvPr id="395" name="Text Box 13">
          <a:extLst>
            <a:ext uri="{FF2B5EF4-FFF2-40B4-BE49-F238E27FC236}">
              <a16:creationId xmlns:a16="http://schemas.microsoft.com/office/drawing/2014/main" id="{00000000-0008-0000-2000-00008B010000}"/>
            </a:ext>
          </a:extLst>
        </xdr:cNvPr>
        <xdr:cNvSpPr txBox="1">
          <a:spLocks noChangeArrowheads="1"/>
        </xdr:cNvSpPr>
      </xdr:nvSpPr>
      <xdr:spPr bwMode="auto">
        <a:xfrm>
          <a:off x="249936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396" name="Text Box 11">
          <a:extLst>
            <a:ext uri="{FF2B5EF4-FFF2-40B4-BE49-F238E27FC236}">
              <a16:creationId xmlns:a16="http://schemas.microsoft.com/office/drawing/2014/main" id="{00000000-0008-0000-2000-00008C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397" name="Text Box 12">
          <a:extLst>
            <a:ext uri="{FF2B5EF4-FFF2-40B4-BE49-F238E27FC236}">
              <a16:creationId xmlns:a16="http://schemas.microsoft.com/office/drawing/2014/main" id="{00000000-0008-0000-2000-00008D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398" name="Text Box 11">
          <a:extLst>
            <a:ext uri="{FF2B5EF4-FFF2-40B4-BE49-F238E27FC236}">
              <a16:creationId xmlns:a16="http://schemas.microsoft.com/office/drawing/2014/main" id="{00000000-0008-0000-2000-00008E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399" name="Text Box 12">
          <a:extLst>
            <a:ext uri="{FF2B5EF4-FFF2-40B4-BE49-F238E27FC236}">
              <a16:creationId xmlns:a16="http://schemas.microsoft.com/office/drawing/2014/main" id="{00000000-0008-0000-2000-00008F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0" name="Text Box 11">
          <a:extLst>
            <a:ext uri="{FF2B5EF4-FFF2-40B4-BE49-F238E27FC236}">
              <a16:creationId xmlns:a16="http://schemas.microsoft.com/office/drawing/2014/main" id="{00000000-0008-0000-2000-000090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1" name="Text Box 12">
          <a:extLst>
            <a:ext uri="{FF2B5EF4-FFF2-40B4-BE49-F238E27FC236}">
              <a16:creationId xmlns:a16="http://schemas.microsoft.com/office/drawing/2014/main" id="{00000000-0008-0000-2000-000091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402" name="Text Box 13">
          <a:extLst>
            <a:ext uri="{FF2B5EF4-FFF2-40B4-BE49-F238E27FC236}">
              <a16:creationId xmlns:a16="http://schemas.microsoft.com/office/drawing/2014/main" id="{00000000-0008-0000-2000-00009201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403" name="Text Box 14">
          <a:extLst>
            <a:ext uri="{FF2B5EF4-FFF2-40B4-BE49-F238E27FC236}">
              <a16:creationId xmlns:a16="http://schemas.microsoft.com/office/drawing/2014/main" id="{00000000-0008-0000-2000-00009301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4" name="Text Box 11">
          <a:extLst>
            <a:ext uri="{FF2B5EF4-FFF2-40B4-BE49-F238E27FC236}">
              <a16:creationId xmlns:a16="http://schemas.microsoft.com/office/drawing/2014/main" id="{00000000-0008-0000-2000-000094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5" name="Text Box 12">
          <a:extLst>
            <a:ext uri="{FF2B5EF4-FFF2-40B4-BE49-F238E27FC236}">
              <a16:creationId xmlns:a16="http://schemas.microsoft.com/office/drawing/2014/main" id="{00000000-0008-0000-2000-000095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6" name="Text Box 11">
          <a:extLst>
            <a:ext uri="{FF2B5EF4-FFF2-40B4-BE49-F238E27FC236}">
              <a16:creationId xmlns:a16="http://schemas.microsoft.com/office/drawing/2014/main" id="{00000000-0008-0000-2000-000096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7" name="Text Box 12">
          <a:extLst>
            <a:ext uri="{FF2B5EF4-FFF2-40B4-BE49-F238E27FC236}">
              <a16:creationId xmlns:a16="http://schemas.microsoft.com/office/drawing/2014/main" id="{00000000-0008-0000-2000-000097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8" name="Text Box 11">
          <a:extLst>
            <a:ext uri="{FF2B5EF4-FFF2-40B4-BE49-F238E27FC236}">
              <a16:creationId xmlns:a16="http://schemas.microsoft.com/office/drawing/2014/main" id="{00000000-0008-0000-2000-000098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9" name="Text Box 12">
          <a:extLst>
            <a:ext uri="{FF2B5EF4-FFF2-40B4-BE49-F238E27FC236}">
              <a16:creationId xmlns:a16="http://schemas.microsoft.com/office/drawing/2014/main" id="{00000000-0008-0000-2000-000099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410" name="Text Box 13">
          <a:extLst>
            <a:ext uri="{FF2B5EF4-FFF2-40B4-BE49-F238E27FC236}">
              <a16:creationId xmlns:a16="http://schemas.microsoft.com/office/drawing/2014/main" id="{00000000-0008-0000-2000-00009A01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1" name="Text Box 11">
          <a:extLst>
            <a:ext uri="{FF2B5EF4-FFF2-40B4-BE49-F238E27FC236}">
              <a16:creationId xmlns:a16="http://schemas.microsoft.com/office/drawing/2014/main" id="{00000000-0008-0000-2000-00009B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2" name="Text Box 12">
          <a:extLst>
            <a:ext uri="{FF2B5EF4-FFF2-40B4-BE49-F238E27FC236}">
              <a16:creationId xmlns:a16="http://schemas.microsoft.com/office/drawing/2014/main" id="{00000000-0008-0000-2000-00009C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3" name="Text Box 11">
          <a:extLst>
            <a:ext uri="{FF2B5EF4-FFF2-40B4-BE49-F238E27FC236}">
              <a16:creationId xmlns:a16="http://schemas.microsoft.com/office/drawing/2014/main" id="{00000000-0008-0000-2000-00009D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4" name="Text Box 12">
          <a:extLst>
            <a:ext uri="{FF2B5EF4-FFF2-40B4-BE49-F238E27FC236}">
              <a16:creationId xmlns:a16="http://schemas.microsoft.com/office/drawing/2014/main" id="{00000000-0008-0000-2000-00009E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5" name="Text Box 11">
          <a:extLst>
            <a:ext uri="{FF2B5EF4-FFF2-40B4-BE49-F238E27FC236}">
              <a16:creationId xmlns:a16="http://schemas.microsoft.com/office/drawing/2014/main" id="{00000000-0008-0000-2000-00009F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6" name="Text Box 12">
          <a:extLst>
            <a:ext uri="{FF2B5EF4-FFF2-40B4-BE49-F238E27FC236}">
              <a16:creationId xmlns:a16="http://schemas.microsoft.com/office/drawing/2014/main" id="{00000000-0008-0000-2000-0000A0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17" name="Text Box 13">
          <a:extLst>
            <a:ext uri="{FF2B5EF4-FFF2-40B4-BE49-F238E27FC236}">
              <a16:creationId xmlns:a16="http://schemas.microsoft.com/office/drawing/2014/main" id="{00000000-0008-0000-2000-0000A1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18" name="Text Box 14">
          <a:extLst>
            <a:ext uri="{FF2B5EF4-FFF2-40B4-BE49-F238E27FC236}">
              <a16:creationId xmlns:a16="http://schemas.microsoft.com/office/drawing/2014/main" id="{00000000-0008-0000-2000-0000A2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9" name="Text Box 11">
          <a:extLst>
            <a:ext uri="{FF2B5EF4-FFF2-40B4-BE49-F238E27FC236}">
              <a16:creationId xmlns:a16="http://schemas.microsoft.com/office/drawing/2014/main" id="{00000000-0008-0000-2000-0000A3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0" name="Text Box 12">
          <a:extLst>
            <a:ext uri="{FF2B5EF4-FFF2-40B4-BE49-F238E27FC236}">
              <a16:creationId xmlns:a16="http://schemas.microsoft.com/office/drawing/2014/main" id="{00000000-0008-0000-2000-0000A4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1" name="Text Box 11">
          <a:extLst>
            <a:ext uri="{FF2B5EF4-FFF2-40B4-BE49-F238E27FC236}">
              <a16:creationId xmlns:a16="http://schemas.microsoft.com/office/drawing/2014/main" id="{00000000-0008-0000-2000-0000A5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2" name="Text Box 12">
          <a:extLst>
            <a:ext uri="{FF2B5EF4-FFF2-40B4-BE49-F238E27FC236}">
              <a16:creationId xmlns:a16="http://schemas.microsoft.com/office/drawing/2014/main" id="{00000000-0008-0000-2000-0000A6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3" name="Text Box 11">
          <a:extLst>
            <a:ext uri="{FF2B5EF4-FFF2-40B4-BE49-F238E27FC236}">
              <a16:creationId xmlns:a16="http://schemas.microsoft.com/office/drawing/2014/main" id="{00000000-0008-0000-2000-0000A7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4" name="Text Box 12">
          <a:extLst>
            <a:ext uri="{FF2B5EF4-FFF2-40B4-BE49-F238E27FC236}">
              <a16:creationId xmlns:a16="http://schemas.microsoft.com/office/drawing/2014/main" id="{00000000-0008-0000-2000-0000A8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104775</xdr:rowOff>
    </xdr:from>
    <xdr:ext cx="114300" cy="285750"/>
    <xdr:sp macro="" textlink="">
      <xdr:nvSpPr>
        <xdr:cNvPr id="425" name="Text Box 8">
          <a:extLst>
            <a:ext uri="{FF2B5EF4-FFF2-40B4-BE49-F238E27FC236}">
              <a16:creationId xmlns:a16="http://schemas.microsoft.com/office/drawing/2014/main" id="{00000000-0008-0000-2000-0000A9010000}"/>
            </a:ext>
          </a:extLst>
        </xdr:cNvPr>
        <xdr:cNvSpPr txBox="1">
          <a:spLocks noChangeArrowheads="1"/>
        </xdr:cNvSpPr>
      </xdr:nvSpPr>
      <xdr:spPr bwMode="auto">
        <a:xfrm>
          <a:off x="3749040" y="1290637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26" name="Text Box 13">
          <a:extLst>
            <a:ext uri="{FF2B5EF4-FFF2-40B4-BE49-F238E27FC236}">
              <a16:creationId xmlns:a16="http://schemas.microsoft.com/office/drawing/2014/main" id="{00000000-0008-0000-2000-0000AA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7" name="Text Box 11">
          <a:extLst>
            <a:ext uri="{FF2B5EF4-FFF2-40B4-BE49-F238E27FC236}">
              <a16:creationId xmlns:a16="http://schemas.microsoft.com/office/drawing/2014/main" id="{00000000-0008-0000-2000-0000AB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8" name="Text Box 12">
          <a:extLst>
            <a:ext uri="{FF2B5EF4-FFF2-40B4-BE49-F238E27FC236}">
              <a16:creationId xmlns:a16="http://schemas.microsoft.com/office/drawing/2014/main" id="{00000000-0008-0000-2000-0000AC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9" name="Text Box 11">
          <a:extLst>
            <a:ext uri="{FF2B5EF4-FFF2-40B4-BE49-F238E27FC236}">
              <a16:creationId xmlns:a16="http://schemas.microsoft.com/office/drawing/2014/main" id="{00000000-0008-0000-2000-0000AD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0" name="Text Box 12">
          <a:extLst>
            <a:ext uri="{FF2B5EF4-FFF2-40B4-BE49-F238E27FC236}">
              <a16:creationId xmlns:a16="http://schemas.microsoft.com/office/drawing/2014/main" id="{00000000-0008-0000-2000-0000AE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1" name="Text Box 11">
          <a:extLst>
            <a:ext uri="{FF2B5EF4-FFF2-40B4-BE49-F238E27FC236}">
              <a16:creationId xmlns:a16="http://schemas.microsoft.com/office/drawing/2014/main" id="{00000000-0008-0000-2000-0000AF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2" name="Text Box 12">
          <a:extLst>
            <a:ext uri="{FF2B5EF4-FFF2-40B4-BE49-F238E27FC236}">
              <a16:creationId xmlns:a16="http://schemas.microsoft.com/office/drawing/2014/main" id="{00000000-0008-0000-2000-0000B0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33" name="Text Box 13">
          <a:extLst>
            <a:ext uri="{FF2B5EF4-FFF2-40B4-BE49-F238E27FC236}">
              <a16:creationId xmlns:a16="http://schemas.microsoft.com/office/drawing/2014/main" id="{00000000-0008-0000-2000-0000B1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34" name="Text Box 14">
          <a:extLst>
            <a:ext uri="{FF2B5EF4-FFF2-40B4-BE49-F238E27FC236}">
              <a16:creationId xmlns:a16="http://schemas.microsoft.com/office/drawing/2014/main" id="{00000000-0008-0000-2000-0000B2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5" name="Text Box 11">
          <a:extLst>
            <a:ext uri="{FF2B5EF4-FFF2-40B4-BE49-F238E27FC236}">
              <a16:creationId xmlns:a16="http://schemas.microsoft.com/office/drawing/2014/main" id="{00000000-0008-0000-2000-0000B3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6" name="Text Box 12">
          <a:extLst>
            <a:ext uri="{FF2B5EF4-FFF2-40B4-BE49-F238E27FC236}">
              <a16:creationId xmlns:a16="http://schemas.microsoft.com/office/drawing/2014/main" id="{00000000-0008-0000-2000-0000B4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en-GB"/>
        </a:p>
      </xdr:txBody>
    </xdr:sp>
    <xdr:clientData/>
  </xdr:oneCellAnchor>
  <xdr:oneCellAnchor>
    <xdr:from>
      <xdr:col>6</xdr:col>
      <xdr:colOff>0</xdr:colOff>
      <xdr:row>70</xdr:row>
      <xdr:rowOff>0</xdr:rowOff>
    </xdr:from>
    <xdr:ext cx="114300" cy="285750"/>
    <xdr:sp macro="" textlink="">
      <xdr:nvSpPr>
        <xdr:cNvPr id="437" name="Text Box 11">
          <a:extLst>
            <a:ext uri="{FF2B5EF4-FFF2-40B4-BE49-F238E27FC236}">
              <a16:creationId xmlns:a16="http://schemas.microsoft.com/office/drawing/2014/main" id="{00000000-0008-0000-2000-0000B5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8" name="Text Box 12">
          <a:extLst>
            <a:ext uri="{FF2B5EF4-FFF2-40B4-BE49-F238E27FC236}">
              <a16:creationId xmlns:a16="http://schemas.microsoft.com/office/drawing/2014/main" id="{00000000-0008-0000-2000-0000B6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9" name="Text Box 11">
          <a:extLst>
            <a:ext uri="{FF2B5EF4-FFF2-40B4-BE49-F238E27FC236}">
              <a16:creationId xmlns:a16="http://schemas.microsoft.com/office/drawing/2014/main" id="{00000000-0008-0000-2000-0000B7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709084</xdr:colOff>
      <xdr:row>72</xdr:row>
      <xdr:rowOff>21166</xdr:rowOff>
    </xdr:from>
    <xdr:ext cx="114300" cy="285750"/>
    <xdr:sp macro="" textlink="">
      <xdr:nvSpPr>
        <xdr:cNvPr id="440" name="Text Box 12">
          <a:extLst>
            <a:ext uri="{FF2B5EF4-FFF2-40B4-BE49-F238E27FC236}">
              <a16:creationId xmlns:a16="http://schemas.microsoft.com/office/drawing/2014/main" id="{00000000-0008-0000-2000-0000B8010000}"/>
            </a:ext>
          </a:extLst>
        </xdr:cNvPr>
        <xdr:cNvSpPr txBox="1">
          <a:spLocks noChangeArrowheads="1"/>
        </xdr:cNvSpPr>
      </xdr:nvSpPr>
      <xdr:spPr bwMode="auto">
        <a:xfrm>
          <a:off x="3749464" y="13188526"/>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71</xdr:row>
      <xdr:rowOff>0</xdr:rowOff>
    </xdr:from>
    <xdr:ext cx="114300" cy="285750"/>
    <xdr:sp macro="" textlink="">
      <xdr:nvSpPr>
        <xdr:cNvPr id="441" name="Text Box 13">
          <a:extLst>
            <a:ext uri="{FF2B5EF4-FFF2-40B4-BE49-F238E27FC236}">
              <a16:creationId xmlns:a16="http://schemas.microsoft.com/office/drawing/2014/main" id="{00000000-0008-0000-2000-0000B9010000}"/>
            </a:ext>
          </a:extLst>
        </xdr:cNvPr>
        <xdr:cNvSpPr txBox="1">
          <a:spLocks noChangeArrowheads="1"/>
        </xdr:cNvSpPr>
      </xdr:nvSpPr>
      <xdr:spPr bwMode="auto">
        <a:xfrm>
          <a:off x="37490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2" name="Text Box 11">
          <a:extLst>
            <a:ext uri="{FF2B5EF4-FFF2-40B4-BE49-F238E27FC236}">
              <a16:creationId xmlns:a16="http://schemas.microsoft.com/office/drawing/2014/main" id="{00000000-0008-0000-2000-0000BA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3" name="Text Box 12">
          <a:extLst>
            <a:ext uri="{FF2B5EF4-FFF2-40B4-BE49-F238E27FC236}">
              <a16:creationId xmlns:a16="http://schemas.microsoft.com/office/drawing/2014/main" id="{00000000-0008-0000-2000-0000BB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4" name="Text Box 11">
          <a:extLst>
            <a:ext uri="{FF2B5EF4-FFF2-40B4-BE49-F238E27FC236}">
              <a16:creationId xmlns:a16="http://schemas.microsoft.com/office/drawing/2014/main" id="{00000000-0008-0000-2000-0000BC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5" name="Text Box 12">
          <a:extLst>
            <a:ext uri="{FF2B5EF4-FFF2-40B4-BE49-F238E27FC236}">
              <a16:creationId xmlns:a16="http://schemas.microsoft.com/office/drawing/2014/main" id="{00000000-0008-0000-2000-0000BD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6" name="Text Box 11">
          <a:extLst>
            <a:ext uri="{FF2B5EF4-FFF2-40B4-BE49-F238E27FC236}">
              <a16:creationId xmlns:a16="http://schemas.microsoft.com/office/drawing/2014/main" id="{00000000-0008-0000-2000-0000BE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7" name="Text Box 12">
          <a:extLst>
            <a:ext uri="{FF2B5EF4-FFF2-40B4-BE49-F238E27FC236}">
              <a16:creationId xmlns:a16="http://schemas.microsoft.com/office/drawing/2014/main" id="{00000000-0008-0000-2000-0000BF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48" name="Text Box 13">
          <a:extLst>
            <a:ext uri="{FF2B5EF4-FFF2-40B4-BE49-F238E27FC236}">
              <a16:creationId xmlns:a16="http://schemas.microsoft.com/office/drawing/2014/main" id="{00000000-0008-0000-2000-0000C0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49" name="Text Box 14">
          <a:extLst>
            <a:ext uri="{FF2B5EF4-FFF2-40B4-BE49-F238E27FC236}">
              <a16:creationId xmlns:a16="http://schemas.microsoft.com/office/drawing/2014/main" id="{00000000-0008-0000-2000-0000C1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0" name="Text Box 11">
          <a:extLst>
            <a:ext uri="{FF2B5EF4-FFF2-40B4-BE49-F238E27FC236}">
              <a16:creationId xmlns:a16="http://schemas.microsoft.com/office/drawing/2014/main" id="{00000000-0008-0000-2000-0000C2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1" name="Text Box 12">
          <a:extLst>
            <a:ext uri="{FF2B5EF4-FFF2-40B4-BE49-F238E27FC236}">
              <a16:creationId xmlns:a16="http://schemas.microsoft.com/office/drawing/2014/main" id="{00000000-0008-0000-2000-0000C3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52" name="Text Box 11">
          <a:extLst>
            <a:ext uri="{FF2B5EF4-FFF2-40B4-BE49-F238E27FC236}">
              <a16:creationId xmlns:a16="http://schemas.microsoft.com/office/drawing/2014/main" id="{00000000-0008-0000-2000-0000C4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53" name="Text Box 12">
          <a:extLst>
            <a:ext uri="{FF2B5EF4-FFF2-40B4-BE49-F238E27FC236}">
              <a16:creationId xmlns:a16="http://schemas.microsoft.com/office/drawing/2014/main" id="{00000000-0008-0000-2000-0000C5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54" name="Text Box 11">
          <a:extLst>
            <a:ext uri="{FF2B5EF4-FFF2-40B4-BE49-F238E27FC236}">
              <a16:creationId xmlns:a16="http://schemas.microsoft.com/office/drawing/2014/main" id="{00000000-0008-0000-2000-0000C6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55" name="Text Box 12">
          <a:extLst>
            <a:ext uri="{FF2B5EF4-FFF2-40B4-BE49-F238E27FC236}">
              <a16:creationId xmlns:a16="http://schemas.microsoft.com/office/drawing/2014/main" id="{00000000-0008-0000-2000-0000C7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492125</xdr:colOff>
      <xdr:row>71</xdr:row>
      <xdr:rowOff>115358</xdr:rowOff>
    </xdr:from>
    <xdr:ext cx="114300" cy="285750"/>
    <xdr:sp macro="" textlink="">
      <xdr:nvSpPr>
        <xdr:cNvPr id="456" name="Text Box 8">
          <a:extLst>
            <a:ext uri="{FF2B5EF4-FFF2-40B4-BE49-F238E27FC236}">
              <a16:creationId xmlns:a16="http://schemas.microsoft.com/office/drawing/2014/main" id="{00000000-0008-0000-2000-0000C8010000}"/>
            </a:ext>
          </a:extLst>
        </xdr:cNvPr>
        <xdr:cNvSpPr txBox="1">
          <a:spLocks noChangeArrowheads="1"/>
        </xdr:cNvSpPr>
      </xdr:nvSpPr>
      <xdr:spPr bwMode="auto">
        <a:xfrm>
          <a:off x="4866005" y="1309983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457" name="Text Box 13">
          <a:extLst>
            <a:ext uri="{FF2B5EF4-FFF2-40B4-BE49-F238E27FC236}">
              <a16:creationId xmlns:a16="http://schemas.microsoft.com/office/drawing/2014/main" id="{00000000-0008-0000-2000-0000C9010000}"/>
            </a:ext>
          </a:extLst>
        </xdr:cNvPr>
        <xdr:cNvSpPr txBox="1">
          <a:spLocks noChangeArrowheads="1"/>
        </xdr:cNvSpPr>
      </xdr:nvSpPr>
      <xdr:spPr bwMode="auto">
        <a:xfrm>
          <a:off x="749808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458" name="Text Box 13">
          <a:extLst>
            <a:ext uri="{FF2B5EF4-FFF2-40B4-BE49-F238E27FC236}">
              <a16:creationId xmlns:a16="http://schemas.microsoft.com/office/drawing/2014/main" id="{00000000-0008-0000-2000-0000CA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459" name="Text Box 14">
          <a:extLst>
            <a:ext uri="{FF2B5EF4-FFF2-40B4-BE49-F238E27FC236}">
              <a16:creationId xmlns:a16="http://schemas.microsoft.com/office/drawing/2014/main" id="{00000000-0008-0000-2000-0000CB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460" name="Text Box 13">
          <a:extLst>
            <a:ext uri="{FF2B5EF4-FFF2-40B4-BE49-F238E27FC236}">
              <a16:creationId xmlns:a16="http://schemas.microsoft.com/office/drawing/2014/main" id="{00000000-0008-0000-2000-0000CC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461" name="Text Box 14">
          <a:extLst>
            <a:ext uri="{FF2B5EF4-FFF2-40B4-BE49-F238E27FC236}">
              <a16:creationId xmlns:a16="http://schemas.microsoft.com/office/drawing/2014/main" id="{00000000-0008-0000-2000-0000CD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462" name="Text Box 13">
          <a:extLst>
            <a:ext uri="{FF2B5EF4-FFF2-40B4-BE49-F238E27FC236}">
              <a16:creationId xmlns:a16="http://schemas.microsoft.com/office/drawing/2014/main" id="{00000000-0008-0000-2000-0000CE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463" name="Text Box 14">
          <a:extLst>
            <a:ext uri="{FF2B5EF4-FFF2-40B4-BE49-F238E27FC236}">
              <a16:creationId xmlns:a16="http://schemas.microsoft.com/office/drawing/2014/main" id="{00000000-0008-0000-2000-0000CF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464" name="Text Box 13">
          <a:extLst>
            <a:ext uri="{FF2B5EF4-FFF2-40B4-BE49-F238E27FC236}">
              <a16:creationId xmlns:a16="http://schemas.microsoft.com/office/drawing/2014/main" id="{00000000-0008-0000-2000-0000D0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75</xdr:row>
      <xdr:rowOff>0</xdr:rowOff>
    </xdr:from>
    <xdr:ext cx="114300" cy="285750"/>
    <xdr:sp macro="" textlink="">
      <xdr:nvSpPr>
        <xdr:cNvPr id="465" name="Text Box 14">
          <a:extLst>
            <a:ext uri="{FF2B5EF4-FFF2-40B4-BE49-F238E27FC236}">
              <a16:creationId xmlns:a16="http://schemas.microsoft.com/office/drawing/2014/main" id="{00000000-0008-0000-2000-0000D1010000}"/>
            </a:ext>
          </a:extLst>
        </xdr:cNvPr>
        <xdr:cNvSpPr txBox="1">
          <a:spLocks noChangeArrowheads="1"/>
        </xdr:cNvSpPr>
      </xdr:nvSpPr>
      <xdr:spPr bwMode="auto">
        <a:xfrm>
          <a:off x="62484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66" name="Text Box 8">
          <a:extLst>
            <a:ext uri="{FF2B5EF4-FFF2-40B4-BE49-F238E27FC236}">
              <a16:creationId xmlns:a16="http://schemas.microsoft.com/office/drawing/2014/main" id="{00000000-0008-0000-2000-0000D201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67" name="Text Box 8">
          <a:extLst>
            <a:ext uri="{FF2B5EF4-FFF2-40B4-BE49-F238E27FC236}">
              <a16:creationId xmlns:a16="http://schemas.microsoft.com/office/drawing/2014/main" id="{00000000-0008-0000-2000-0000D301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 name="Text Box 8">
          <a:extLst>
            <a:ext uri="{FF2B5EF4-FFF2-40B4-BE49-F238E27FC236}">
              <a16:creationId xmlns:a16="http://schemas.microsoft.com/office/drawing/2014/main" id="{00000000-0008-0000-2000-0000D4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9" name="Text Box 8">
          <a:extLst>
            <a:ext uri="{FF2B5EF4-FFF2-40B4-BE49-F238E27FC236}">
              <a16:creationId xmlns:a16="http://schemas.microsoft.com/office/drawing/2014/main" id="{00000000-0008-0000-2000-0000D5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0" name="Text Box 1">
          <a:extLst>
            <a:ext uri="{FF2B5EF4-FFF2-40B4-BE49-F238E27FC236}">
              <a16:creationId xmlns:a16="http://schemas.microsoft.com/office/drawing/2014/main" id="{00000000-0008-0000-2000-0000D6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1" name="Text Box 2">
          <a:extLst>
            <a:ext uri="{FF2B5EF4-FFF2-40B4-BE49-F238E27FC236}">
              <a16:creationId xmlns:a16="http://schemas.microsoft.com/office/drawing/2014/main" id="{00000000-0008-0000-2000-0000D7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2" name="Text Box 3">
          <a:extLst>
            <a:ext uri="{FF2B5EF4-FFF2-40B4-BE49-F238E27FC236}">
              <a16:creationId xmlns:a16="http://schemas.microsoft.com/office/drawing/2014/main" id="{00000000-0008-0000-2000-0000D8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3" name="Text Box 4">
          <a:extLst>
            <a:ext uri="{FF2B5EF4-FFF2-40B4-BE49-F238E27FC236}">
              <a16:creationId xmlns:a16="http://schemas.microsoft.com/office/drawing/2014/main" id="{00000000-0008-0000-2000-0000D9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4" name="Text Box 5">
          <a:extLst>
            <a:ext uri="{FF2B5EF4-FFF2-40B4-BE49-F238E27FC236}">
              <a16:creationId xmlns:a16="http://schemas.microsoft.com/office/drawing/2014/main" id="{00000000-0008-0000-2000-0000DA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5" name="Text Box 6">
          <a:extLst>
            <a:ext uri="{FF2B5EF4-FFF2-40B4-BE49-F238E27FC236}">
              <a16:creationId xmlns:a16="http://schemas.microsoft.com/office/drawing/2014/main" id="{00000000-0008-0000-2000-0000DB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6" name="Text Box 8">
          <a:extLst>
            <a:ext uri="{FF2B5EF4-FFF2-40B4-BE49-F238E27FC236}">
              <a16:creationId xmlns:a16="http://schemas.microsoft.com/office/drawing/2014/main" id="{00000000-0008-0000-2000-0000DC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7" name="Text Box 9">
          <a:extLst>
            <a:ext uri="{FF2B5EF4-FFF2-40B4-BE49-F238E27FC236}">
              <a16:creationId xmlns:a16="http://schemas.microsoft.com/office/drawing/2014/main" id="{00000000-0008-0000-2000-0000DD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 name="Text Box 10">
          <a:extLst>
            <a:ext uri="{FF2B5EF4-FFF2-40B4-BE49-F238E27FC236}">
              <a16:creationId xmlns:a16="http://schemas.microsoft.com/office/drawing/2014/main" id="{00000000-0008-0000-2000-0000DE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 name="Text Box 1">
          <a:extLst>
            <a:ext uri="{FF2B5EF4-FFF2-40B4-BE49-F238E27FC236}">
              <a16:creationId xmlns:a16="http://schemas.microsoft.com/office/drawing/2014/main" id="{00000000-0008-0000-2000-0000DF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 name="Text Box 2">
          <a:extLst>
            <a:ext uri="{FF2B5EF4-FFF2-40B4-BE49-F238E27FC236}">
              <a16:creationId xmlns:a16="http://schemas.microsoft.com/office/drawing/2014/main" id="{00000000-0008-0000-2000-0000E0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 name="Text Box 8">
          <a:extLst>
            <a:ext uri="{FF2B5EF4-FFF2-40B4-BE49-F238E27FC236}">
              <a16:creationId xmlns:a16="http://schemas.microsoft.com/office/drawing/2014/main" id="{00000000-0008-0000-2000-0000E1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 name="Text Box 1">
          <a:extLst>
            <a:ext uri="{FF2B5EF4-FFF2-40B4-BE49-F238E27FC236}">
              <a16:creationId xmlns:a16="http://schemas.microsoft.com/office/drawing/2014/main" id="{00000000-0008-0000-2000-0000E2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3" name="Text Box 2">
          <a:extLst>
            <a:ext uri="{FF2B5EF4-FFF2-40B4-BE49-F238E27FC236}">
              <a16:creationId xmlns:a16="http://schemas.microsoft.com/office/drawing/2014/main" id="{00000000-0008-0000-2000-0000E3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4" name="Text Box 3">
          <a:extLst>
            <a:ext uri="{FF2B5EF4-FFF2-40B4-BE49-F238E27FC236}">
              <a16:creationId xmlns:a16="http://schemas.microsoft.com/office/drawing/2014/main" id="{00000000-0008-0000-2000-0000E4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5" name="Text Box 4">
          <a:extLst>
            <a:ext uri="{FF2B5EF4-FFF2-40B4-BE49-F238E27FC236}">
              <a16:creationId xmlns:a16="http://schemas.microsoft.com/office/drawing/2014/main" id="{00000000-0008-0000-2000-0000E5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6" name="Text Box 5">
          <a:extLst>
            <a:ext uri="{FF2B5EF4-FFF2-40B4-BE49-F238E27FC236}">
              <a16:creationId xmlns:a16="http://schemas.microsoft.com/office/drawing/2014/main" id="{00000000-0008-0000-2000-0000E6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7" name="Text Box 6">
          <a:extLst>
            <a:ext uri="{FF2B5EF4-FFF2-40B4-BE49-F238E27FC236}">
              <a16:creationId xmlns:a16="http://schemas.microsoft.com/office/drawing/2014/main" id="{00000000-0008-0000-2000-0000E7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8" name="Text Box 8">
          <a:extLst>
            <a:ext uri="{FF2B5EF4-FFF2-40B4-BE49-F238E27FC236}">
              <a16:creationId xmlns:a16="http://schemas.microsoft.com/office/drawing/2014/main" id="{00000000-0008-0000-2000-0000E8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9" name="Text Box 9">
          <a:extLst>
            <a:ext uri="{FF2B5EF4-FFF2-40B4-BE49-F238E27FC236}">
              <a16:creationId xmlns:a16="http://schemas.microsoft.com/office/drawing/2014/main" id="{00000000-0008-0000-2000-0000E9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0" name="Text Box 10">
          <a:extLst>
            <a:ext uri="{FF2B5EF4-FFF2-40B4-BE49-F238E27FC236}">
              <a16:creationId xmlns:a16="http://schemas.microsoft.com/office/drawing/2014/main" id="{00000000-0008-0000-2000-0000EA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1" name="Text Box 1">
          <a:extLst>
            <a:ext uri="{FF2B5EF4-FFF2-40B4-BE49-F238E27FC236}">
              <a16:creationId xmlns:a16="http://schemas.microsoft.com/office/drawing/2014/main" id="{00000000-0008-0000-2000-0000EB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2" name="Text Box 2">
          <a:extLst>
            <a:ext uri="{FF2B5EF4-FFF2-40B4-BE49-F238E27FC236}">
              <a16:creationId xmlns:a16="http://schemas.microsoft.com/office/drawing/2014/main" id="{00000000-0008-0000-2000-0000EC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3" name="Text Box 8">
          <a:extLst>
            <a:ext uri="{FF2B5EF4-FFF2-40B4-BE49-F238E27FC236}">
              <a16:creationId xmlns:a16="http://schemas.microsoft.com/office/drawing/2014/main" id="{00000000-0008-0000-2000-0000ED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4" name="Text Box 8">
          <a:extLst>
            <a:ext uri="{FF2B5EF4-FFF2-40B4-BE49-F238E27FC236}">
              <a16:creationId xmlns:a16="http://schemas.microsoft.com/office/drawing/2014/main" id="{00000000-0008-0000-2000-0000EE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5" name="Text Box 1">
          <a:extLst>
            <a:ext uri="{FF2B5EF4-FFF2-40B4-BE49-F238E27FC236}">
              <a16:creationId xmlns:a16="http://schemas.microsoft.com/office/drawing/2014/main" id="{00000000-0008-0000-2000-0000EF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6" name="Text Box 2">
          <a:extLst>
            <a:ext uri="{FF2B5EF4-FFF2-40B4-BE49-F238E27FC236}">
              <a16:creationId xmlns:a16="http://schemas.microsoft.com/office/drawing/2014/main" id="{00000000-0008-0000-2000-0000F0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7" name="Text Box 3">
          <a:extLst>
            <a:ext uri="{FF2B5EF4-FFF2-40B4-BE49-F238E27FC236}">
              <a16:creationId xmlns:a16="http://schemas.microsoft.com/office/drawing/2014/main" id="{00000000-0008-0000-2000-0000F1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8" name="Text Box 4">
          <a:extLst>
            <a:ext uri="{FF2B5EF4-FFF2-40B4-BE49-F238E27FC236}">
              <a16:creationId xmlns:a16="http://schemas.microsoft.com/office/drawing/2014/main" id="{00000000-0008-0000-2000-0000F2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9" name="Text Box 5">
          <a:extLst>
            <a:ext uri="{FF2B5EF4-FFF2-40B4-BE49-F238E27FC236}">
              <a16:creationId xmlns:a16="http://schemas.microsoft.com/office/drawing/2014/main" id="{00000000-0008-0000-2000-0000F3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0" name="Text Box 6">
          <a:extLst>
            <a:ext uri="{FF2B5EF4-FFF2-40B4-BE49-F238E27FC236}">
              <a16:creationId xmlns:a16="http://schemas.microsoft.com/office/drawing/2014/main" id="{00000000-0008-0000-2000-0000F4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1" name="Text Box 8">
          <a:extLst>
            <a:ext uri="{FF2B5EF4-FFF2-40B4-BE49-F238E27FC236}">
              <a16:creationId xmlns:a16="http://schemas.microsoft.com/office/drawing/2014/main" id="{00000000-0008-0000-2000-0000F5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2" name="Text Box 9">
          <a:extLst>
            <a:ext uri="{FF2B5EF4-FFF2-40B4-BE49-F238E27FC236}">
              <a16:creationId xmlns:a16="http://schemas.microsoft.com/office/drawing/2014/main" id="{00000000-0008-0000-2000-0000F6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3" name="Text Box 10">
          <a:extLst>
            <a:ext uri="{FF2B5EF4-FFF2-40B4-BE49-F238E27FC236}">
              <a16:creationId xmlns:a16="http://schemas.microsoft.com/office/drawing/2014/main" id="{00000000-0008-0000-2000-0000F7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4" name="Text Box 1">
          <a:extLst>
            <a:ext uri="{FF2B5EF4-FFF2-40B4-BE49-F238E27FC236}">
              <a16:creationId xmlns:a16="http://schemas.microsoft.com/office/drawing/2014/main" id="{00000000-0008-0000-2000-0000F8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5" name="Text Box 2">
          <a:extLst>
            <a:ext uri="{FF2B5EF4-FFF2-40B4-BE49-F238E27FC236}">
              <a16:creationId xmlns:a16="http://schemas.microsoft.com/office/drawing/2014/main" id="{00000000-0008-0000-2000-0000F9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6" name="Text Box 8">
          <a:extLst>
            <a:ext uri="{FF2B5EF4-FFF2-40B4-BE49-F238E27FC236}">
              <a16:creationId xmlns:a16="http://schemas.microsoft.com/office/drawing/2014/main" id="{00000000-0008-0000-2000-0000FA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7" name="Text Box 1">
          <a:extLst>
            <a:ext uri="{FF2B5EF4-FFF2-40B4-BE49-F238E27FC236}">
              <a16:creationId xmlns:a16="http://schemas.microsoft.com/office/drawing/2014/main" id="{00000000-0008-0000-2000-0000FB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8" name="Text Box 2">
          <a:extLst>
            <a:ext uri="{FF2B5EF4-FFF2-40B4-BE49-F238E27FC236}">
              <a16:creationId xmlns:a16="http://schemas.microsoft.com/office/drawing/2014/main" id="{00000000-0008-0000-2000-0000FC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9" name="Text Box 3">
          <a:extLst>
            <a:ext uri="{FF2B5EF4-FFF2-40B4-BE49-F238E27FC236}">
              <a16:creationId xmlns:a16="http://schemas.microsoft.com/office/drawing/2014/main" id="{00000000-0008-0000-2000-0000FD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0" name="Text Box 4">
          <a:extLst>
            <a:ext uri="{FF2B5EF4-FFF2-40B4-BE49-F238E27FC236}">
              <a16:creationId xmlns:a16="http://schemas.microsoft.com/office/drawing/2014/main" id="{00000000-0008-0000-2000-0000FE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1" name="Text Box 5">
          <a:extLst>
            <a:ext uri="{FF2B5EF4-FFF2-40B4-BE49-F238E27FC236}">
              <a16:creationId xmlns:a16="http://schemas.microsoft.com/office/drawing/2014/main" id="{00000000-0008-0000-2000-0000FF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2" name="Text Box 6">
          <a:extLst>
            <a:ext uri="{FF2B5EF4-FFF2-40B4-BE49-F238E27FC236}">
              <a16:creationId xmlns:a16="http://schemas.microsoft.com/office/drawing/2014/main" id="{00000000-0008-0000-2000-0000000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3" name="Text Box 8">
          <a:extLst>
            <a:ext uri="{FF2B5EF4-FFF2-40B4-BE49-F238E27FC236}">
              <a16:creationId xmlns:a16="http://schemas.microsoft.com/office/drawing/2014/main" id="{00000000-0008-0000-2000-0000010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4" name="Text Box 9">
          <a:extLst>
            <a:ext uri="{FF2B5EF4-FFF2-40B4-BE49-F238E27FC236}">
              <a16:creationId xmlns:a16="http://schemas.microsoft.com/office/drawing/2014/main" id="{00000000-0008-0000-2000-0000020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5" name="Text Box 10">
          <a:extLst>
            <a:ext uri="{FF2B5EF4-FFF2-40B4-BE49-F238E27FC236}">
              <a16:creationId xmlns:a16="http://schemas.microsoft.com/office/drawing/2014/main" id="{00000000-0008-0000-2000-0000030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2053166</xdr:colOff>
      <xdr:row>54</xdr:row>
      <xdr:rowOff>42333</xdr:rowOff>
    </xdr:from>
    <xdr:ext cx="114300" cy="285750"/>
    <xdr:sp macro="" textlink="">
      <xdr:nvSpPr>
        <xdr:cNvPr id="516" name="Text Box 1">
          <a:extLst>
            <a:ext uri="{FF2B5EF4-FFF2-40B4-BE49-F238E27FC236}">
              <a16:creationId xmlns:a16="http://schemas.microsoft.com/office/drawing/2014/main" id="{00000000-0008-0000-2000-000004020000}"/>
            </a:ext>
          </a:extLst>
        </xdr:cNvPr>
        <xdr:cNvSpPr txBox="1">
          <a:spLocks noChangeArrowheads="1"/>
        </xdr:cNvSpPr>
      </xdr:nvSpPr>
      <xdr:spPr bwMode="auto">
        <a:xfrm>
          <a:off x="628226"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7" name="Text Box 1">
          <a:extLst>
            <a:ext uri="{FF2B5EF4-FFF2-40B4-BE49-F238E27FC236}">
              <a16:creationId xmlns:a16="http://schemas.microsoft.com/office/drawing/2014/main" id="{00000000-0008-0000-2000-000005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8" name="Text Box 2">
          <a:extLst>
            <a:ext uri="{FF2B5EF4-FFF2-40B4-BE49-F238E27FC236}">
              <a16:creationId xmlns:a16="http://schemas.microsoft.com/office/drawing/2014/main" id="{00000000-0008-0000-2000-00000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9" name="Text Box 3">
          <a:extLst>
            <a:ext uri="{FF2B5EF4-FFF2-40B4-BE49-F238E27FC236}">
              <a16:creationId xmlns:a16="http://schemas.microsoft.com/office/drawing/2014/main" id="{00000000-0008-0000-2000-00000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0" name="Text Box 4">
          <a:extLst>
            <a:ext uri="{FF2B5EF4-FFF2-40B4-BE49-F238E27FC236}">
              <a16:creationId xmlns:a16="http://schemas.microsoft.com/office/drawing/2014/main" id="{00000000-0008-0000-2000-000008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1" name="Text Box 5">
          <a:extLst>
            <a:ext uri="{FF2B5EF4-FFF2-40B4-BE49-F238E27FC236}">
              <a16:creationId xmlns:a16="http://schemas.microsoft.com/office/drawing/2014/main" id="{00000000-0008-0000-2000-000009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2" name="Text Box 6">
          <a:extLst>
            <a:ext uri="{FF2B5EF4-FFF2-40B4-BE49-F238E27FC236}">
              <a16:creationId xmlns:a16="http://schemas.microsoft.com/office/drawing/2014/main" id="{00000000-0008-0000-2000-00000A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3" name="Text Box 8">
          <a:extLst>
            <a:ext uri="{FF2B5EF4-FFF2-40B4-BE49-F238E27FC236}">
              <a16:creationId xmlns:a16="http://schemas.microsoft.com/office/drawing/2014/main" id="{00000000-0008-0000-2000-00000B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4" name="Text Box 9">
          <a:extLst>
            <a:ext uri="{FF2B5EF4-FFF2-40B4-BE49-F238E27FC236}">
              <a16:creationId xmlns:a16="http://schemas.microsoft.com/office/drawing/2014/main" id="{00000000-0008-0000-2000-00000C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5" name="Text Box 10">
          <a:extLst>
            <a:ext uri="{FF2B5EF4-FFF2-40B4-BE49-F238E27FC236}">
              <a16:creationId xmlns:a16="http://schemas.microsoft.com/office/drawing/2014/main" id="{00000000-0008-0000-2000-00000D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6" name="Text Box 1">
          <a:extLst>
            <a:ext uri="{FF2B5EF4-FFF2-40B4-BE49-F238E27FC236}">
              <a16:creationId xmlns:a16="http://schemas.microsoft.com/office/drawing/2014/main" id="{00000000-0008-0000-2000-00000E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7" name="Text Box 2">
          <a:extLst>
            <a:ext uri="{FF2B5EF4-FFF2-40B4-BE49-F238E27FC236}">
              <a16:creationId xmlns:a16="http://schemas.microsoft.com/office/drawing/2014/main" id="{00000000-0008-0000-2000-00000F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8" name="Text Box 1">
          <a:extLst>
            <a:ext uri="{FF2B5EF4-FFF2-40B4-BE49-F238E27FC236}">
              <a16:creationId xmlns:a16="http://schemas.microsoft.com/office/drawing/2014/main" id="{00000000-0008-0000-2000-00001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9" name="Text Box 2">
          <a:extLst>
            <a:ext uri="{FF2B5EF4-FFF2-40B4-BE49-F238E27FC236}">
              <a16:creationId xmlns:a16="http://schemas.microsoft.com/office/drawing/2014/main" id="{00000000-0008-0000-2000-000011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0" name="Text Box 3">
          <a:extLst>
            <a:ext uri="{FF2B5EF4-FFF2-40B4-BE49-F238E27FC236}">
              <a16:creationId xmlns:a16="http://schemas.microsoft.com/office/drawing/2014/main" id="{00000000-0008-0000-2000-00001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1" name="Text Box 4">
          <a:extLst>
            <a:ext uri="{FF2B5EF4-FFF2-40B4-BE49-F238E27FC236}">
              <a16:creationId xmlns:a16="http://schemas.microsoft.com/office/drawing/2014/main" id="{00000000-0008-0000-2000-00001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2" name="Text Box 5">
          <a:extLst>
            <a:ext uri="{FF2B5EF4-FFF2-40B4-BE49-F238E27FC236}">
              <a16:creationId xmlns:a16="http://schemas.microsoft.com/office/drawing/2014/main" id="{00000000-0008-0000-2000-000014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3" name="Text Box 6">
          <a:extLst>
            <a:ext uri="{FF2B5EF4-FFF2-40B4-BE49-F238E27FC236}">
              <a16:creationId xmlns:a16="http://schemas.microsoft.com/office/drawing/2014/main" id="{00000000-0008-0000-2000-000015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4" name="Text Box 8">
          <a:extLst>
            <a:ext uri="{FF2B5EF4-FFF2-40B4-BE49-F238E27FC236}">
              <a16:creationId xmlns:a16="http://schemas.microsoft.com/office/drawing/2014/main" id="{00000000-0008-0000-2000-00001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5" name="Text Box 9">
          <a:extLst>
            <a:ext uri="{FF2B5EF4-FFF2-40B4-BE49-F238E27FC236}">
              <a16:creationId xmlns:a16="http://schemas.microsoft.com/office/drawing/2014/main" id="{00000000-0008-0000-2000-00001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6" name="Text Box 10">
          <a:extLst>
            <a:ext uri="{FF2B5EF4-FFF2-40B4-BE49-F238E27FC236}">
              <a16:creationId xmlns:a16="http://schemas.microsoft.com/office/drawing/2014/main" id="{00000000-0008-0000-2000-000018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7" name="Text Box 1">
          <a:extLst>
            <a:ext uri="{FF2B5EF4-FFF2-40B4-BE49-F238E27FC236}">
              <a16:creationId xmlns:a16="http://schemas.microsoft.com/office/drawing/2014/main" id="{00000000-0008-0000-2000-000019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8" name="Text Box 2">
          <a:extLst>
            <a:ext uri="{FF2B5EF4-FFF2-40B4-BE49-F238E27FC236}">
              <a16:creationId xmlns:a16="http://schemas.microsoft.com/office/drawing/2014/main" id="{00000000-0008-0000-2000-00001A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9" name="Text Box 8">
          <a:extLst>
            <a:ext uri="{FF2B5EF4-FFF2-40B4-BE49-F238E27FC236}">
              <a16:creationId xmlns:a16="http://schemas.microsoft.com/office/drawing/2014/main" id="{00000000-0008-0000-2000-00001B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40" name="Text Box 8">
          <a:extLst>
            <a:ext uri="{FF2B5EF4-FFF2-40B4-BE49-F238E27FC236}">
              <a16:creationId xmlns:a16="http://schemas.microsoft.com/office/drawing/2014/main" id="{00000000-0008-0000-2000-00001C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1" name="Text Box 1">
          <a:extLst>
            <a:ext uri="{FF2B5EF4-FFF2-40B4-BE49-F238E27FC236}">
              <a16:creationId xmlns:a16="http://schemas.microsoft.com/office/drawing/2014/main" id="{00000000-0008-0000-2000-00001D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2" name="Text Box 2">
          <a:extLst>
            <a:ext uri="{FF2B5EF4-FFF2-40B4-BE49-F238E27FC236}">
              <a16:creationId xmlns:a16="http://schemas.microsoft.com/office/drawing/2014/main" id="{00000000-0008-0000-2000-00001E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3" name="Text Box 3">
          <a:extLst>
            <a:ext uri="{FF2B5EF4-FFF2-40B4-BE49-F238E27FC236}">
              <a16:creationId xmlns:a16="http://schemas.microsoft.com/office/drawing/2014/main" id="{00000000-0008-0000-2000-00001F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4" name="Text Box 4">
          <a:extLst>
            <a:ext uri="{FF2B5EF4-FFF2-40B4-BE49-F238E27FC236}">
              <a16:creationId xmlns:a16="http://schemas.microsoft.com/office/drawing/2014/main" id="{00000000-0008-0000-2000-00002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5" name="Text Box 5">
          <a:extLst>
            <a:ext uri="{FF2B5EF4-FFF2-40B4-BE49-F238E27FC236}">
              <a16:creationId xmlns:a16="http://schemas.microsoft.com/office/drawing/2014/main" id="{00000000-0008-0000-2000-000021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6" name="Text Box 6">
          <a:extLst>
            <a:ext uri="{FF2B5EF4-FFF2-40B4-BE49-F238E27FC236}">
              <a16:creationId xmlns:a16="http://schemas.microsoft.com/office/drawing/2014/main" id="{00000000-0008-0000-2000-00002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7" name="Text Box 8">
          <a:extLst>
            <a:ext uri="{FF2B5EF4-FFF2-40B4-BE49-F238E27FC236}">
              <a16:creationId xmlns:a16="http://schemas.microsoft.com/office/drawing/2014/main" id="{00000000-0008-0000-2000-00002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8" name="Text Box 9">
          <a:extLst>
            <a:ext uri="{FF2B5EF4-FFF2-40B4-BE49-F238E27FC236}">
              <a16:creationId xmlns:a16="http://schemas.microsoft.com/office/drawing/2014/main" id="{00000000-0008-0000-2000-000024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9" name="Text Box 10">
          <a:extLst>
            <a:ext uri="{FF2B5EF4-FFF2-40B4-BE49-F238E27FC236}">
              <a16:creationId xmlns:a16="http://schemas.microsoft.com/office/drawing/2014/main" id="{00000000-0008-0000-2000-000025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0" name="Text Box 1">
          <a:extLst>
            <a:ext uri="{FF2B5EF4-FFF2-40B4-BE49-F238E27FC236}">
              <a16:creationId xmlns:a16="http://schemas.microsoft.com/office/drawing/2014/main" id="{00000000-0008-0000-2000-00002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1" name="Text Box 2">
          <a:extLst>
            <a:ext uri="{FF2B5EF4-FFF2-40B4-BE49-F238E27FC236}">
              <a16:creationId xmlns:a16="http://schemas.microsoft.com/office/drawing/2014/main" id="{00000000-0008-0000-2000-00002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52" name="Text Box 8">
          <a:extLst>
            <a:ext uri="{FF2B5EF4-FFF2-40B4-BE49-F238E27FC236}">
              <a16:creationId xmlns:a16="http://schemas.microsoft.com/office/drawing/2014/main" id="{00000000-0008-0000-2000-000028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3" name="Text Box 1">
          <a:extLst>
            <a:ext uri="{FF2B5EF4-FFF2-40B4-BE49-F238E27FC236}">
              <a16:creationId xmlns:a16="http://schemas.microsoft.com/office/drawing/2014/main" id="{00000000-0008-0000-2000-000029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4" name="Text Box 2">
          <a:extLst>
            <a:ext uri="{FF2B5EF4-FFF2-40B4-BE49-F238E27FC236}">
              <a16:creationId xmlns:a16="http://schemas.microsoft.com/office/drawing/2014/main" id="{00000000-0008-0000-2000-00002A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5" name="Text Box 3">
          <a:extLst>
            <a:ext uri="{FF2B5EF4-FFF2-40B4-BE49-F238E27FC236}">
              <a16:creationId xmlns:a16="http://schemas.microsoft.com/office/drawing/2014/main" id="{00000000-0008-0000-2000-00002B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6" name="Text Box 4">
          <a:extLst>
            <a:ext uri="{FF2B5EF4-FFF2-40B4-BE49-F238E27FC236}">
              <a16:creationId xmlns:a16="http://schemas.microsoft.com/office/drawing/2014/main" id="{00000000-0008-0000-2000-00002C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7" name="Text Box 5">
          <a:extLst>
            <a:ext uri="{FF2B5EF4-FFF2-40B4-BE49-F238E27FC236}">
              <a16:creationId xmlns:a16="http://schemas.microsoft.com/office/drawing/2014/main" id="{00000000-0008-0000-2000-00002D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8" name="Text Box 6">
          <a:extLst>
            <a:ext uri="{FF2B5EF4-FFF2-40B4-BE49-F238E27FC236}">
              <a16:creationId xmlns:a16="http://schemas.microsoft.com/office/drawing/2014/main" id="{00000000-0008-0000-2000-00002E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9" name="Text Box 8">
          <a:extLst>
            <a:ext uri="{FF2B5EF4-FFF2-40B4-BE49-F238E27FC236}">
              <a16:creationId xmlns:a16="http://schemas.microsoft.com/office/drawing/2014/main" id="{00000000-0008-0000-2000-00002F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0" name="Text Box 9">
          <a:extLst>
            <a:ext uri="{FF2B5EF4-FFF2-40B4-BE49-F238E27FC236}">
              <a16:creationId xmlns:a16="http://schemas.microsoft.com/office/drawing/2014/main" id="{00000000-0008-0000-2000-00003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1" name="Text Box 10">
          <a:extLst>
            <a:ext uri="{FF2B5EF4-FFF2-40B4-BE49-F238E27FC236}">
              <a16:creationId xmlns:a16="http://schemas.microsoft.com/office/drawing/2014/main" id="{00000000-0008-0000-2000-000031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2" name="Text Box 1">
          <a:extLst>
            <a:ext uri="{FF2B5EF4-FFF2-40B4-BE49-F238E27FC236}">
              <a16:creationId xmlns:a16="http://schemas.microsoft.com/office/drawing/2014/main" id="{00000000-0008-0000-2000-00003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3" name="Text Box 2">
          <a:extLst>
            <a:ext uri="{FF2B5EF4-FFF2-40B4-BE49-F238E27FC236}">
              <a16:creationId xmlns:a16="http://schemas.microsoft.com/office/drawing/2014/main" id="{00000000-0008-0000-2000-00003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64" name="Text Box 8">
          <a:extLst>
            <a:ext uri="{FF2B5EF4-FFF2-40B4-BE49-F238E27FC236}">
              <a16:creationId xmlns:a16="http://schemas.microsoft.com/office/drawing/2014/main" id="{00000000-0008-0000-2000-000034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65" name="Text Box 8">
          <a:extLst>
            <a:ext uri="{FF2B5EF4-FFF2-40B4-BE49-F238E27FC236}">
              <a16:creationId xmlns:a16="http://schemas.microsoft.com/office/drawing/2014/main" id="{00000000-0008-0000-2000-000035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6" name="Text Box 1">
          <a:extLst>
            <a:ext uri="{FF2B5EF4-FFF2-40B4-BE49-F238E27FC236}">
              <a16:creationId xmlns:a16="http://schemas.microsoft.com/office/drawing/2014/main" id="{00000000-0008-0000-2000-00003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7" name="Text Box 2">
          <a:extLst>
            <a:ext uri="{FF2B5EF4-FFF2-40B4-BE49-F238E27FC236}">
              <a16:creationId xmlns:a16="http://schemas.microsoft.com/office/drawing/2014/main" id="{00000000-0008-0000-2000-00003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8" name="Text Box 3">
          <a:extLst>
            <a:ext uri="{FF2B5EF4-FFF2-40B4-BE49-F238E27FC236}">
              <a16:creationId xmlns:a16="http://schemas.microsoft.com/office/drawing/2014/main" id="{00000000-0008-0000-2000-000038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9" name="Text Box 4">
          <a:extLst>
            <a:ext uri="{FF2B5EF4-FFF2-40B4-BE49-F238E27FC236}">
              <a16:creationId xmlns:a16="http://schemas.microsoft.com/office/drawing/2014/main" id="{00000000-0008-0000-2000-000039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0" name="Text Box 5">
          <a:extLst>
            <a:ext uri="{FF2B5EF4-FFF2-40B4-BE49-F238E27FC236}">
              <a16:creationId xmlns:a16="http://schemas.microsoft.com/office/drawing/2014/main" id="{00000000-0008-0000-2000-00003A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1" name="Text Box 6">
          <a:extLst>
            <a:ext uri="{FF2B5EF4-FFF2-40B4-BE49-F238E27FC236}">
              <a16:creationId xmlns:a16="http://schemas.microsoft.com/office/drawing/2014/main" id="{00000000-0008-0000-2000-00003B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2" name="Text Box 8">
          <a:extLst>
            <a:ext uri="{FF2B5EF4-FFF2-40B4-BE49-F238E27FC236}">
              <a16:creationId xmlns:a16="http://schemas.microsoft.com/office/drawing/2014/main" id="{00000000-0008-0000-2000-00003C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3" name="Text Box 9">
          <a:extLst>
            <a:ext uri="{FF2B5EF4-FFF2-40B4-BE49-F238E27FC236}">
              <a16:creationId xmlns:a16="http://schemas.microsoft.com/office/drawing/2014/main" id="{00000000-0008-0000-2000-00003D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4" name="Text Box 10">
          <a:extLst>
            <a:ext uri="{FF2B5EF4-FFF2-40B4-BE49-F238E27FC236}">
              <a16:creationId xmlns:a16="http://schemas.microsoft.com/office/drawing/2014/main" id="{00000000-0008-0000-2000-00003E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5" name="Text Box 1">
          <a:extLst>
            <a:ext uri="{FF2B5EF4-FFF2-40B4-BE49-F238E27FC236}">
              <a16:creationId xmlns:a16="http://schemas.microsoft.com/office/drawing/2014/main" id="{00000000-0008-0000-2000-00003F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6" name="Text Box 2">
          <a:extLst>
            <a:ext uri="{FF2B5EF4-FFF2-40B4-BE49-F238E27FC236}">
              <a16:creationId xmlns:a16="http://schemas.microsoft.com/office/drawing/2014/main" id="{00000000-0008-0000-2000-00004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77" name="Text Box 8">
          <a:extLst>
            <a:ext uri="{FF2B5EF4-FFF2-40B4-BE49-F238E27FC236}">
              <a16:creationId xmlns:a16="http://schemas.microsoft.com/office/drawing/2014/main" id="{00000000-0008-0000-2000-000041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8" name="Text Box 1">
          <a:extLst>
            <a:ext uri="{FF2B5EF4-FFF2-40B4-BE49-F238E27FC236}">
              <a16:creationId xmlns:a16="http://schemas.microsoft.com/office/drawing/2014/main" id="{00000000-0008-0000-2000-00004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9" name="Text Box 2">
          <a:extLst>
            <a:ext uri="{FF2B5EF4-FFF2-40B4-BE49-F238E27FC236}">
              <a16:creationId xmlns:a16="http://schemas.microsoft.com/office/drawing/2014/main" id="{00000000-0008-0000-2000-00004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0" name="Text Box 3">
          <a:extLst>
            <a:ext uri="{FF2B5EF4-FFF2-40B4-BE49-F238E27FC236}">
              <a16:creationId xmlns:a16="http://schemas.microsoft.com/office/drawing/2014/main" id="{00000000-0008-0000-2000-000044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1" name="Text Box 4">
          <a:extLst>
            <a:ext uri="{FF2B5EF4-FFF2-40B4-BE49-F238E27FC236}">
              <a16:creationId xmlns:a16="http://schemas.microsoft.com/office/drawing/2014/main" id="{00000000-0008-0000-2000-000045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2" name="Text Box 5">
          <a:extLst>
            <a:ext uri="{FF2B5EF4-FFF2-40B4-BE49-F238E27FC236}">
              <a16:creationId xmlns:a16="http://schemas.microsoft.com/office/drawing/2014/main" id="{00000000-0008-0000-2000-00004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3" name="Text Box 6">
          <a:extLst>
            <a:ext uri="{FF2B5EF4-FFF2-40B4-BE49-F238E27FC236}">
              <a16:creationId xmlns:a16="http://schemas.microsoft.com/office/drawing/2014/main" id="{00000000-0008-0000-2000-00004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4" name="Text Box 8">
          <a:extLst>
            <a:ext uri="{FF2B5EF4-FFF2-40B4-BE49-F238E27FC236}">
              <a16:creationId xmlns:a16="http://schemas.microsoft.com/office/drawing/2014/main" id="{00000000-0008-0000-2000-000048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42</xdr:row>
      <xdr:rowOff>114300</xdr:rowOff>
    </xdr:from>
    <xdr:ext cx="114300" cy="285750"/>
    <xdr:sp macro="" textlink="">
      <xdr:nvSpPr>
        <xdr:cNvPr id="585" name="Text Box 9">
          <a:extLst>
            <a:ext uri="{FF2B5EF4-FFF2-40B4-BE49-F238E27FC236}">
              <a16:creationId xmlns:a16="http://schemas.microsoft.com/office/drawing/2014/main" id="{00000000-0008-0000-2000-000049020000}"/>
            </a:ext>
          </a:extLst>
        </xdr:cNvPr>
        <xdr:cNvSpPr txBox="1">
          <a:spLocks noChangeArrowheads="1"/>
        </xdr:cNvSpPr>
      </xdr:nvSpPr>
      <xdr:spPr bwMode="auto">
        <a:xfrm>
          <a:off x="653415" y="77952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43</xdr:row>
      <xdr:rowOff>52918</xdr:rowOff>
    </xdr:from>
    <xdr:ext cx="114300" cy="285750"/>
    <xdr:sp macro="" textlink="">
      <xdr:nvSpPr>
        <xdr:cNvPr id="586" name="Text Box 10">
          <a:extLst>
            <a:ext uri="{FF2B5EF4-FFF2-40B4-BE49-F238E27FC236}">
              <a16:creationId xmlns:a16="http://schemas.microsoft.com/office/drawing/2014/main" id="{00000000-0008-0000-2000-00004A020000}"/>
            </a:ext>
          </a:extLst>
        </xdr:cNvPr>
        <xdr:cNvSpPr txBox="1">
          <a:spLocks noChangeArrowheads="1"/>
        </xdr:cNvSpPr>
      </xdr:nvSpPr>
      <xdr:spPr bwMode="auto">
        <a:xfrm>
          <a:off x="7391824"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74083</xdr:colOff>
      <xdr:row>46</xdr:row>
      <xdr:rowOff>107949</xdr:rowOff>
    </xdr:from>
    <xdr:ext cx="114300" cy="285750"/>
    <xdr:sp macro="" textlink="">
      <xdr:nvSpPr>
        <xdr:cNvPr id="587" name="Text Box 1">
          <a:extLst>
            <a:ext uri="{FF2B5EF4-FFF2-40B4-BE49-F238E27FC236}">
              <a16:creationId xmlns:a16="http://schemas.microsoft.com/office/drawing/2014/main" id="{00000000-0008-0000-2000-00004B020000}"/>
            </a:ext>
          </a:extLst>
        </xdr:cNvPr>
        <xdr:cNvSpPr txBox="1">
          <a:spLocks noChangeArrowheads="1"/>
        </xdr:cNvSpPr>
      </xdr:nvSpPr>
      <xdr:spPr bwMode="auto">
        <a:xfrm>
          <a:off x="698923" y="8520429"/>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88" name="Text Box 1">
          <a:extLst>
            <a:ext uri="{FF2B5EF4-FFF2-40B4-BE49-F238E27FC236}">
              <a16:creationId xmlns:a16="http://schemas.microsoft.com/office/drawing/2014/main" id="{00000000-0008-0000-2000-00004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89" name="Text Box 2">
          <a:extLst>
            <a:ext uri="{FF2B5EF4-FFF2-40B4-BE49-F238E27FC236}">
              <a16:creationId xmlns:a16="http://schemas.microsoft.com/office/drawing/2014/main" id="{00000000-0008-0000-2000-00004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0" name="Text Box 3">
          <a:extLst>
            <a:ext uri="{FF2B5EF4-FFF2-40B4-BE49-F238E27FC236}">
              <a16:creationId xmlns:a16="http://schemas.microsoft.com/office/drawing/2014/main" id="{00000000-0008-0000-2000-00004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1" name="Text Box 4">
          <a:extLst>
            <a:ext uri="{FF2B5EF4-FFF2-40B4-BE49-F238E27FC236}">
              <a16:creationId xmlns:a16="http://schemas.microsoft.com/office/drawing/2014/main" id="{00000000-0008-0000-2000-00004F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2" name="Text Box 5">
          <a:extLst>
            <a:ext uri="{FF2B5EF4-FFF2-40B4-BE49-F238E27FC236}">
              <a16:creationId xmlns:a16="http://schemas.microsoft.com/office/drawing/2014/main" id="{00000000-0008-0000-2000-00005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3" name="Text Box 6">
          <a:extLst>
            <a:ext uri="{FF2B5EF4-FFF2-40B4-BE49-F238E27FC236}">
              <a16:creationId xmlns:a16="http://schemas.microsoft.com/office/drawing/2014/main" id="{00000000-0008-0000-2000-00005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4" name="Text Box 8">
          <a:extLst>
            <a:ext uri="{FF2B5EF4-FFF2-40B4-BE49-F238E27FC236}">
              <a16:creationId xmlns:a16="http://schemas.microsoft.com/office/drawing/2014/main" id="{00000000-0008-0000-2000-000052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5" name="Text Box 9">
          <a:extLst>
            <a:ext uri="{FF2B5EF4-FFF2-40B4-BE49-F238E27FC236}">
              <a16:creationId xmlns:a16="http://schemas.microsoft.com/office/drawing/2014/main" id="{00000000-0008-0000-2000-000053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6" name="Text Box 10">
          <a:extLst>
            <a:ext uri="{FF2B5EF4-FFF2-40B4-BE49-F238E27FC236}">
              <a16:creationId xmlns:a16="http://schemas.microsoft.com/office/drawing/2014/main" id="{00000000-0008-0000-2000-00005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7" name="Text Box 1">
          <a:extLst>
            <a:ext uri="{FF2B5EF4-FFF2-40B4-BE49-F238E27FC236}">
              <a16:creationId xmlns:a16="http://schemas.microsoft.com/office/drawing/2014/main" id="{00000000-0008-0000-2000-00005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8" name="Text Box 2">
          <a:extLst>
            <a:ext uri="{FF2B5EF4-FFF2-40B4-BE49-F238E27FC236}">
              <a16:creationId xmlns:a16="http://schemas.microsoft.com/office/drawing/2014/main" id="{00000000-0008-0000-2000-000056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9" name="Text Box 1">
          <a:extLst>
            <a:ext uri="{FF2B5EF4-FFF2-40B4-BE49-F238E27FC236}">
              <a16:creationId xmlns:a16="http://schemas.microsoft.com/office/drawing/2014/main" id="{00000000-0008-0000-2000-000057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0" name="Text Box 2">
          <a:extLst>
            <a:ext uri="{FF2B5EF4-FFF2-40B4-BE49-F238E27FC236}">
              <a16:creationId xmlns:a16="http://schemas.microsoft.com/office/drawing/2014/main" id="{00000000-0008-0000-2000-000058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1" name="Text Box 3">
          <a:extLst>
            <a:ext uri="{FF2B5EF4-FFF2-40B4-BE49-F238E27FC236}">
              <a16:creationId xmlns:a16="http://schemas.microsoft.com/office/drawing/2014/main" id="{00000000-0008-0000-2000-000059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2" name="Text Box 4">
          <a:extLst>
            <a:ext uri="{FF2B5EF4-FFF2-40B4-BE49-F238E27FC236}">
              <a16:creationId xmlns:a16="http://schemas.microsoft.com/office/drawing/2014/main" id="{00000000-0008-0000-2000-00005A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3" name="Text Box 5">
          <a:extLst>
            <a:ext uri="{FF2B5EF4-FFF2-40B4-BE49-F238E27FC236}">
              <a16:creationId xmlns:a16="http://schemas.microsoft.com/office/drawing/2014/main" id="{00000000-0008-0000-2000-00005B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4" name="Text Box 6">
          <a:extLst>
            <a:ext uri="{FF2B5EF4-FFF2-40B4-BE49-F238E27FC236}">
              <a16:creationId xmlns:a16="http://schemas.microsoft.com/office/drawing/2014/main" id="{00000000-0008-0000-2000-00005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5" name="Text Box 8">
          <a:extLst>
            <a:ext uri="{FF2B5EF4-FFF2-40B4-BE49-F238E27FC236}">
              <a16:creationId xmlns:a16="http://schemas.microsoft.com/office/drawing/2014/main" id="{00000000-0008-0000-2000-00005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6" name="Text Box 9">
          <a:extLst>
            <a:ext uri="{FF2B5EF4-FFF2-40B4-BE49-F238E27FC236}">
              <a16:creationId xmlns:a16="http://schemas.microsoft.com/office/drawing/2014/main" id="{00000000-0008-0000-2000-00005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7" name="Text Box 10">
          <a:extLst>
            <a:ext uri="{FF2B5EF4-FFF2-40B4-BE49-F238E27FC236}">
              <a16:creationId xmlns:a16="http://schemas.microsoft.com/office/drawing/2014/main" id="{00000000-0008-0000-2000-00005F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8" name="Text Box 1">
          <a:extLst>
            <a:ext uri="{FF2B5EF4-FFF2-40B4-BE49-F238E27FC236}">
              <a16:creationId xmlns:a16="http://schemas.microsoft.com/office/drawing/2014/main" id="{00000000-0008-0000-2000-00006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9" name="Text Box 2">
          <a:extLst>
            <a:ext uri="{FF2B5EF4-FFF2-40B4-BE49-F238E27FC236}">
              <a16:creationId xmlns:a16="http://schemas.microsoft.com/office/drawing/2014/main" id="{00000000-0008-0000-2000-00006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10" name="Text Box 8">
          <a:extLst>
            <a:ext uri="{FF2B5EF4-FFF2-40B4-BE49-F238E27FC236}">
              <a16:creationId xmlns:a16="http://schemas.microsoft.com/office/drawing/2014/main" id="{00000000-0008-0000-2000-000062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11" name="Text Box 8">
          <a:extLst>
            <a:ext uri="{FF2B5EF4-FFF2-40B4-BE49-F238E27FC236}">
              <a16:creationId xmlns:a16="http://schemas.microsoft.com/office/drawing/2014/main" id="{00000000-0008-0000-2000-000063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2" name="Text Box 1">
          <a:extLst>
            <a:ext uri="{FF2B5EF4-FFF2-40B4-BE49-F238E27FC236}">
              <a16:creationId xmlns:a16="http://schemas.microsoft.com/office/drawing/2014/main" id="{00000000-0008-0000-2000-00006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3" name="Text Box 2">
          <a:extLst>
            <a:ext uri="{FF2B5EF4-FFF2-40B4-BE49-F238E27FC236}">
              <a16:creationId xmlns:a16="http://schemas.microsoft.com/office/drawing/2014/main" id="{00000000-0008-0000-2000-00006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4" name="Text Box 3">
          <a:extLst>
            <a:ext uri="{FF2B5EF4-FFF2-40B4-BE49-F238E27FC236}">
              <a16:creationId xmlns:a16="http://schemas.microsoft.com/office/drawing/2014/main" id="{00000000-0008-0000-2000-000066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5" name="Text Box 4">
          <a:extLst>
            <a:ext uri="{FF2B5EF4-FFF2-40B4-BE49-F238E27FC236}">
              <a16:creationId xmlns:a16="http://schemas.microsoft.com/office/drawing/2014/main" id="{00000000-0008-0000-2000-000067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6" name="Text Box 5">
          <a:extLst>
            <a:ext uri="{FF2B5EF4-FFF2-40B4-BE49-F238E27FC236}">
              <a16:creationId xmlns:a16="http://schemas.microsoft.com/office/drawing/2014/main" id="{00000000-0008-0000-2000-000068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7" name="Text Box 6">
          <a:extLst>
            <a:ext uri="{FF2B5EF4-FFF2-40B4-BE49-F238E27FC236}">
              <a16:creationId xmlns:a16="http://schemas.microsoft.com/office/drawing/2014/main" id="{00000000-0008-0000-2000-000069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8" name="Text Box 8">
          <a:extLst>
            <a:ext uri="{FF2B5EF4-FFF2-40B4-BE49-F238E27FC236}">
              <a16:creationId xmlns:a16="http://schemas.microsoft.com/office/drawing/2014/main" id="{00000000-0008-0000-2000-00006A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9" name="Text Box 9">
          <a:extLst>
            <a:ext uri="{FF2B5EF4-FFF2-40B4-BE49-F238E27FC236}">
              <a16:creationId xmlns:a16="http://schemas.microsoft.com/office/drawing/2014/main" id="{00000000-0008-0000-2000-00006B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0" name="Text Box 10">
          <a:extLst>
            <a:ext uri="{FF2B5EF4-FFF2-40B4-BE49-F238E27FC236}">
              <a16:creationId xmlns:a16="http://schemas.microsoft.com/office/drawing/2014/main" id="{00000000-0008-0000-2000-00006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1" name="Text Box 1">
          <a:extLst>
            <a:ext uri="{FF2B5EF4-FFF2-40B4-BE49-F238E27FC236}">
              <a16:creationId xmlns:a16="http://schemas.microsoft.com/office/drawing/2014/main" id="{00000000-0008-0000-2000-00006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2" name="Text Box 2">
          <a:extLst>
            <a:ext uri="{FF2B5EF4-FFF2-40B4-BE49-F238E27FC236}">
              <a16:creationId xmlns:a16="http://schemas.microsoft.com/office/drawing/2014/main" id="{00000000-0008-0000-2000-00006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23" name="Text Box 8">
          <a:extLst>
            <a:ext uri="{FF2B5EF4-FFF2-40B4-BE49-F238E27FC236}">
              <a16:creationId xmlns:a16="http://schemas.microsoft.com/office/drawing/2014/main" id="{00000000-0008-0000-2000-00006F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4" name="Text Box 1">
          <a:extLst>
            <a:ext uri="{FF2B5EF4-FFF2-40B4-BE49-F238E27FC236}">
              <a16:creationId xmlns:a16="http://schemas.microsoft.com/office/drawing/2014/main" id="{00000000-0008-0000-2000-00007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5" name="Text Box 2">
          <a:extLst>
            <a:ext uri="{FF2B5EF4-FFF2-40B4-BE49-F238E27FC236}">
              <a16:creationId xmlns:a16="http://schemas.microsoft.com/office/drawing/2014/main" id="{00000000-0008-0000-2000-00007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6" name="Text Box 3">
          <a:extLst>
            <a:ext uri="{FF2B5EF4-FFF2-40B4-BE49-F238E27FC236}">
              <a16:creationId xmlns:a16="http://schemas.microsoft.com/office/drawing/2014/main" id="{00000000-0008-0000-2000-000072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7" name="Text Box 4">
          <a:extLst>
            <a:ext uri="{FF2B5EF4-FFF2-40B4-BE49-F238E27FC236}">
              <a16:creationId xmlns:a16="http://schemas.microsoft.com/office/drawing/2014/main" id="{00000000-0008-0000-2000-000073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8" name="Text Box 5">
          <a:extLst>
            <a:ext uri="{FF2B5EF4-FFF2-40B4-BE49-F238E27FC236}">
              <a16:creationId xmlns:a16="http://schemas.microsoft.com/office/drawing/2014/main" id="{00000000-0008-0000-2000-00007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9" name="Text Box 6">
          <a:extLst>
            <a:ext uri="{FF2B5EF4-FFF2-40B4-BE49-F238E27FC236}">
              <a16:creationId xmlns:a16="http://schemas.microsoft.com/office/drawing/2014/main" id="{00000000-0008-0000-2000-00007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0" name="Text Box 8">
          <a:extLst>
            <a:ext uri="{FF2B5EF4-FFF2-40B4-BE49-F238E27FC236}">
              <a16:creationId xmlns:a16="http://schemas.microsoft.com/office/drawing/2014/main" id="{00000000-0008-0000-2000-000076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1" name="Text Box 9">
          <a:extLst>
            <a:ext uri="{FF2B5EF4-FFF2-40B4-BE49-F238E27FC236}">
              <a16:creationId xmlns:a16="http://schemas.microsoft.com/office/drawing/2014/main" id="{00000000-0008-0000-2000-000077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2" name="Text Box 10">
          <a:extLst>
            <a:ext uri="{FF2B5EF4-FFF2-40B4-BE49-F238E27FC236}">
              <a16:creationId xmlns:a16="http://schemas.microsoft.com/office/drawing/2014/main" id="{00000000-0008-0000-2000-000078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3" name="Text Box 1">
          <a:extLst>
            <a:ext uri="{FF2B5EF4-FFF2-40B4-BE49-F238E27FC236}">
              <a16:creationId xmlns:a16="http://schemas.microsoft.com/office/drawing/2014/main" id="{00000000-0008-0000-2000-000079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4" name="Text Box 2">
          <a:extLst>
            <a:ext uri="{FF2B5EF4-FFF2-40B4-BE49-F238E27FC236}">
              <a16:creationId xmlns:a16="http://schemas.microsoft.com/office/drawing/2014/main" id="{00000000-0008-0000-2000-00007A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35" name="Text Box 8">
          <a:extLst>
            <a:ext uri="{FF2B5EF4-FFF2-40B4-BE49-F238E27FC236}">
              <a16:creationId xmlns:a16="http://schemas.microsoft.com/office/drawing/2014/main" id="{00000000-0008-0000-2000-00007B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36" name="Text Box 8">
          <a:extLst>
            <a:ext uri="{FF2B5EF4-FFF2-40B4-BE49-F238E27FC236}">
              <a16:creationId xmlns:a16="http://schemas.microsoft.com/office/drawing/2014/main" id="{00000000-0008-0000-2000-00007C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7" name="Text Box 1">
          <a:extLst>
            <a:ext uri="{FF2B5EF4-FFF2-40B4-BE49-F238E27FC236}">
              <a16:creationId xmlns:a16="http://schemas.microsoft.com/office/drawing/2014/main" id="{00000000-0008-0000-2000-00007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8" name="Text Box 2">
          <a:extLst>
            <a:ext uri="{FF2B5EF4-FFF2-40B4-BE49-F238E27FC236}">
              <a16:creationId xmlns:a16="http://schemas.microsoft.com/office/drawing/2014/main" id="{00000000-0008-0000-2000-00007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9" name="Text Box 3">
          <a:extLst>
            <a:ext uri="{FF2B5EF4-FFF2-40B4-BE49-F238E27FC236}">
              <a16:creationId xmlns:a16="http://schemas.microsoft.com/office/drawing/2014/main" id="{00000000-0008-0000-2000-00007F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0" name="Text Box 4">
          <a:extLst>
            <a:ext uri="{FF2B5EF4-FFF2-40B4-BE49-F238E27FC236}">
              <a16:creationId xmlns:a16="http://schemas.microsoft.com/office/drawing/2014/main" id="{00000000-0008-0000-2000-00008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1" name="Text Box 5">
          <a:extLst>
            <a:ext uri="{FF2B5EF4-FFF2-40B4-BE49-F238E27FC236}">
              <a16:creationId xmlns:a16="http://schemas.microsoft.com/office/drawing/2014/main" id="{00000000-0008-0000-2000-00008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2" name="Text Box 6">
          <a:extLst>
            <a:ext uri="{FF2B5EF4-FFF2-40B4-BE49-F238E27FC236}">
              <a16:creationId xmlns:a16="http://schemas.microsoft.com/office/drawing/2014/main" id="{00000000-0008-0000-2000-000082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3" name="Text Box 8">
          <a:extLst>
            <a:ext uri="{FF2B5EF4-FFF2-40B4-BE49-F238E27FC236}">
              <a16:creationId xmlns:a16="http://schemas.microsoft.com/office/drawing/2014/main" id="{00000000-0008-0000-2000-000083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4" name="Text Box 9">
          <a:extLst>
            <a:ext uri="{FF2B5EF4-FFF2-40B4-BE49-F238E27FC236}">
              <a16:creationId xmlns:a16="http://schemas.microsoft.com/office/drawing/2014/main" id="{00000000-0008-0000-2000-00008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5" name="Text Box 10">
          <a:extLst>
            <a:ext uri="{FF2B5EF4-FFF2-40B4-BE49-F238E27FC236}">
              <a16:creationId xmlns:a16="http://schemas.microsoft.com/office/drawing/2014/main" id="{00000000-0008-0000-2000-00008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6" name="Text Box 1">
          <a:extLst>
            <a:ext uri="{FF2B5EF4-FFF2-40B4-BE49-F238E27FC236}">
              <a16:creationId xmlns:a16="http://schemas.microsoft.com/office/drawing/2014/main" id="{00000000-0008-0000-2000-000086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7" name="Text Box 2">
          <a:extLst>
            <a:ext uri="{FF2B5EF4-FFF2-40B4-BE49-F238E27FC236}">
              <a16:creationId xmlns:a16="http://schemas.microsoft.com/office/drawing/2014/main" id="{00000000-0008-0000-2000-000087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48" name="Text Box 8">
          <a:extLst>
            <a:ext uri="{FF2B5EF4-FFF2-40B4-BE49-F238E27FC236}">
              <a16:creationId xmlns:a16="http://schemas.microsoft.com/office/drawing/2014/main" id="{00000000-0008-0000-2000-000088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9" name="Text Box 1">
          <a:extLst>
            <a:ext uri="{FF2B5EF4-FFF2-40B4-BE49-F238E27FC236}">
              <a16:creationId xmlns:a16="http://schemas.microsoft.com/office/drawing/2014/main" id="{00000000-0008-0000-2000-000089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0" name="Text Box 2">
          <a:extLst>
            <a:ext uri="{FF2B5EF4-FFF2-40B4-BE49-F238E27FC236}">
              <a16:creationId xmlns:a16="http://schemas.microsoft.com/office/drawing/2014/main" id="{00000000-0008-0000-2000-00008A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1" name="Text Box 3">
          <a:extLst>
            <a:ext uri="{FF2B5EF4-FFF2-40B4-BE49-F238E27FC236}">
              <a16:creationId xmlns:a16="http://schemas.microsoft.com/office/drawing/2014/main" id="{00000000-0008-0000-2000-00008B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2" name="Text Box 4">
          <a:extLst>
            <a:ext uri="{FF2B5EF4-FFF2-40B4-BE49-F238E27FC236}">
              <a16:creationId xmlns:a16="http://schemas.microsoft.com/office/drawing/2014/main" id="{00000000-0008-0000-2000-00008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3" name="Text Box 5">
          <a:extLst>
            <a:ext uri="{FF2B5EF4-FFF2-40B4-BE49-F238E27FC236}">
              <a16:creationId xmlns:a16="http://schemas.microsoft.com/office/drawing/2014/main" id="{00000000-0008-0000-2000-00008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4" name="Text Box 6">
          <a:extLst>
            <a:ext uri="{FF2B5EF4-FFF2-40B4-BE49-F238E27FC236}">
              <a16:creationId xmlns:a16="http://schemas.microsoft.com/office/drawing/2014/main" id="{00000000-0008-0000-2000-00008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5" name="Text Box 8">
          <a:extLst>
            <a:ext uri="{FF2B5EF4-FFF2-40B4-BE49-F238E27FC236}">
              <a16:creationId xmlns:a16="http://schemas.microsoft.com/office/drawing/2014/main" id="{00000000-0008-0000-2000-00008F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6" name="Text Box 9">
          <a:extLst>
            <a:ext uri="{FF2B5EF4-FFF2-40B4-BE49-F238E27FC236}">
              <a16:creationId xmlns:a16="http://schemas.microsoft.com/office/drawing/2014/main" id="{00000000-0008-0000-2000-00009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36</xdr:row>
      <xdr:rowOff>171450</xdr:rowOff>
    </xdr:from>
    <xdr:ext cx="114300" cy="285750"/>
    <xdr:sp macro="" textlink="">
      <xdr:nvSpPr>
        <xdr:cNvPr id="657" name="Text Box 10">
          <a:extLst>
            <a:ext uri="{FF2B5EF4-FFF2-40B4-BE49-F238E27FC236}">
              <a16:creationId xmlns:a16="http://schemas.microsoft.com/office/drawing/2014/main" id="{00000000-0008-0000-2000-000091020000}"/>
            </a:ext>
          </a:extLst>
        </xdr:cNvPr>
        <xdr:cNvSpPr txBox="1">
          <a:spLocks noChangeArrowheads="1"/>
        </xdr:cNvSpPr>
      </xdr:nvSpPr>
      <xdr:spPr bwMode="auto">
        <a:xfrm>
          <a:off x="1268730" y="67551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117475</xdr:colOff>
      <xdr:row>49</xdr:row>
      <xdr:rowOff>97367</xdr:rowOff>
    </xdr:from>
    <xdr:ext cx="114300" cy="285750"/>
    <xdr:sp macro="" textlink="">
      <xdr:nvSpPr>
        <xdr:cNvPr id="658" name="Text Box 1">
          <a:extLst>
            <a:ext uri="{FF2B5EF4-FFF2-40B4-BE49-F238E27FC236}">
              <a16:creationId xmlns:a16="http://schemas.microsoft.com/office/drawing/2014/main" id="{00000000-0008-0000-2000-000092020000}"/>
            </a:ext>
          </a:extLst>
        </xdr:cNvPr>
        <xdr:cNvSpPr txBox="1">
          <a:spLocks noChangeArrowheads="1"/>
        </xdr:cNvSpPr>
      </xdr:nvSpPr>
      <xdr:spPr bwMode="auto">
        <a:xfrm>
          <a:off x="742315" y="905848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59" name="Text Box 1">
          <a:extLst>
            <a:ext uri="{FF2B5EF4-FFF2-40B4-BE49-F238E27FC236}">
              <a16:creationId xmlns:a16="http://schemas.microsoft.com/office/drawing/2014/main" id="{00000000-0008-0000-2000-00009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0" name="Text Box 2">
          <a:extLst>
            <a:ext uri="{FF2B5EF4-FFF2-40B4-BE49-F238E27FC236}">
              <a16:creationId xmlns:a16="http://schemas.microsoft.com/office/drawing/2014/main" id="{00000000-0008-0000-2000-00009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1" name="Text Box 3">
          <a:extLst>
            <a:ext uri="{FF2B5EF4-FFF2-40B4-BE49-F238E27FC236}">
              <a16:creationId xmlns:a16="http://schemas.microsoft.com/office/drawing/2014/main" id="{00000000-0008-0000-2000-00009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2" name="Text Box 4">
          <a:extLst>
            <a:ext uri="{FF2B5EF4-FFF2-40B4-BE49-F238E27FC236}">
              <a16:creationId xmlns:a16="http://schemas.microsoft.com/office/drawing/2014/main" id="{00000000-0008-0000-2000-00009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3" name="Text Box 5">
          <a:extLst>
            <a:ext uri="{FF2B5EF4-FFF2-40B4-BE49-F238E27FC236}">
              <a16:creationId xmlns:a16="http://schemas.microsoft.com/office/drawing/2014/main" id="{00000000-0008-0000-2000-00009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4" name="Text Box 6">
          <a:extLst>
            <a:ext uri="{FF2B5EF4-FFF2-40B4-BE49-F238E27FC236}">
              <a16:creationId xmlns:a16="http://schemas.microsoft.com/office/drawing/2014/main" id="{00000000-0008-0000-2000-00009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5" name="Text Box 8">
          <a:extLst>
            <a:ext uri="{FF2B5EF4-FFF2-40B4-BE49-F238E27FC236}">
              <a16:creationId xmlns:a16="http://schemas.microsoft.com/office/drawing/2014/main" id="{00000000-0008-0000-2000-00009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6" name="Text Box 9">
          <a:extLst>
            <a:ext uri="{FF2B5EF4-FFF2-40B4-BE49-F238E27FC236}">
              <a16:creationId xmlns:a16="http://schemas.microsoft.com/office/drawing/2014/main" id="{00000000-0008-0000-2000-00009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7" name="Text Box 10">
          <a:extLst>
            <a:ext uri="{FF2B5EF4-FFF2-40B4-BE49-F238E27FC236}">
              <a16:creationId xmlns:a16="http://schemas.microsoft.com/office/drawing/2014/main" id="{00000000-0008-0000-2000-00009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8" name="Text Box 1">
          <a:extLst>
            <a:ext uri="{FF2B5EF4-FFF2-40B4-BE49-F238E27FC236}">
              <a16:creationId xmlns:a16="http://schemas.microsoft.com/office/drawing/2014/main" id="{00000000-0008-0000-2000-00009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9" name="Text Box 2">
          <a:extLst>
            <a:ext uri="{FF2B5EF4-FFF2-40B4-BE49-F238E27FC236}">
              <a16:creationId xmlns:a16="http://schemas.microsoft.com/office/drawing/2014/main" id="{00000000-0008-0000-2000-00009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0" name="Text Box 1">
          <a:extLst>
            <a:ext uri="{FF2B5EF4-FFF2-40B4-BE49-F238E27FC236}">
              <a16:creationId xmlns:a16="http://schemas.microsoft.com/office/drawing/2014/main" id="{00000000-0008-0000-2000-00009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1" name="Text Box 2">
          <a:extLst>
            <a:ext uri="{FF2B5EF4-FFF2-40B4-BE49-F238E27FC236}">
              <a16:creationId xmlns:a16="http://schemas.microsoft.com/office/drawing/2014/main" id="{00000000-0008-0000-2000-00009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2" name="Text Box 3">
          <a:extLst>
            <a:ext uri="{FF2B5EF4-FFF2-40B4-BE49-F238E27FC236}">
              <a16:creationId xmlns:a16="http://schemas.microsoft.com/office/drawing/2014/main" id="{00000000-0008-0000-2000-0000A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3" name="Text Box 4">
          <a:extLst>
            <a:ext uri="{FF2B5EF4-FFF2-40B4-BE49-F238E27FC236}">
              <a16:creationId xmlns:a16="http://schemas.microsoft.com/office/drawing/2014/main" id="{00000000-0008-0000-2000-0000A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4" name="Text Box 5">
          <a:extLst>
            <a:ext uri="{FF2B5EF4-FFF2-40B4-BE49-F238E27FC236}">
              <a16:creationId xmlns:a16="http://schemas.microsoft.com/office/drawing/2014/main" id="{00000000-0008-0000-2000-0000A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5" name="Text Box 6">
          <a:extLst>
            <a:ext uri="{FF2B5EF4-FFF2-40B4-BE49-F238E27FC236}">
              <a16:creationId xmlns:a16="http://schemas.microsoft.com/office/drawing/2014/main" id="{00000000-0008-0000-2000-0000A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6" name="Text Box 8">
          <a:extLst>
            <a:ext uri="{FF2B5EF4-FFF2-40B4-BE49-F238E27FC236}">
              <a16:creationId xmlns:a16="http://schemas.microsoft.com/office/drawing/2014/main" id="{00000000-0008-0000-2000-0000A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7" name="Text Box 9">
          <a:extLst>
            <a:ext uri="{FF2B5EF4-FFF2-40B4-BE49-F238E27FC236}">
              <a16:creationId xmlns:a16="http://schemas.microsoft.com/office/drawing/2014/main" id="{00000000-0008-0000-2000-0000A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8" name="Text Box 10">
          <a:extLst>
            <a:ext uri="{FF2B5EF4-FFF2-40B4-BE49-F238E27FC236}">
              <a16:creationId xmlns:a16="http://schemas.microsoft.com/office/drawing/2014/main" id="{00000000-0008-0000-2000-0000A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9" name="Text Box 1">
          <a:extLst>
            <a:ext uri="{FF2B5EF4-FFF2-40B4-BE49-F238E27FC236}">
              <a16:creationId xmlns:a16="http://schemas.microsoft.com/office/drawing/2014/main" id="{00000000-0008-0000-2000-0000A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0" name="Text Box 2">
          <a:extLst>
            <a:ext uri="{FF2B5EF4-FFF2-40B4-BE49-F238E27FC236}">
              <a16:creationId xmlns:a16="http://schemas.microsoft.com/office/drawing/2014/main" id="{00000000-0008-0000-2000-0000A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1" name="Text Box 1">
          <a:extLst>
            <a:ext uri="{FF2B5EF4-FFF2-40B4-BE49-F238E27FC236}">
              <a16:creationId xmlns:a16="http://schemas.microsoft.com/office/drawing/2014/main" id="{00000000-0008-0000-2000-0000A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2" name="Text Box 2">
          <a:extLst>
            <a:ext uri="{FF2B5EF4-FFF2-40B4-BE49-F238E27FC236}">
              <a16:creationId xmlns:a16="http://schemas.microsoft.com/office/drawing/2014/main" id="{00000000-0008-0000-2000-0000A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3" name="Text Box 3">
          <a:extLst>
            <a:ext uri="{FF2B5EF4-FFF2-40B4-BE49-F238E27FC236}">
              <a16:creationId xmlns:a16="http://schemas.microsoft.com/office/drawing/2014/main" id="{00000000-0008-0000-2000-0000A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4" name="Text Box 4">
          <a:extLst>
            <a:ext uri="{FF2B5EF4-FFF2-40B4-BE49-F238E27FC236}">
              <a16:creationId xmlns:a16="http://schemas.microsoft.com/office/drawing/2014/main" id="{00000000-0008-0000-2000-0000A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5" name="Text Box 5">
          <a:extLst>
            <a:ext uri="{FF2B5EF4-FFF2-40B4-BE49-F238E27FC236}">
              <a16:creationId xmlns:a16="http://schemas.microsoft.com/office/drawing/2014/main" id="{00000000-0008-0000-2000-0000A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6" name="Text Box 6">
          <a:extLst>
            <a:ext uri="{FF2B5EF4-FFF2-40B4-BE49-F238E27FC236}">
              <a16:creationId xmlns:a16="http://schemas.microsoft.com/office/drawing/2014/main" id="{00000000-0008-0000-2000-0000A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7" name="Text Box 8">
          <a:extLst>
            <a:ext uri="{FF2B5EF4-FFF2-40B4-BE49-F238E27FC236}">
              <a16:creationId xmlns:a16="http://schemas.microsoft.com/office/drawing/2014/main" id="{00000000-0008-0000-2000-0000A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8" name="Text Box 9">
          <a:extLst>
            <a:ext uri="{FF2B5EF4-FFF2-40B4-BE49-F238E27FC236}">
              <a16:creationId xmlns:a16="http://schemas.microsoft.com/office/drawing/2014/main" id="{00000000-0008-0000-2000-0000B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9" name="Text Box 10">
          <a:extLst>
            <a:ext uri="{FF2B5EF4-FFF2-40B4-BE49-F238E27FC236}">
              <a16:creationId xmlns:a16="http://schemas.microsoft.com/office/drawing/2014/main" id="{00000000-0008-0000-2000-0000B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0" name="Text Box 1">
          <a:extLst>
            <a:ext uri="{FF2B5EF4-FFF2-40B4-BE49-F238E27FC236}">
              <a16:creationId xmlns:a16="http://schemas.microsoft.com/office/drawing/2014/main" id="{00000000-0008-0000-2000-0000B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1" name="Text Box 2">
          <a:extLst>
            <a:ext uri="{FF2B5EF4-FFF2-40B4-BE49-F238E27FC236}">
              <a16:creationId xmlns:a16="http://schemas.microsoft.com/office/drawing/2014/main" id="{00000000-0008-0000-2000-0000B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2" name="Text Box 1">
          <a:extLst>
            <a:ext uri="{FF2B5EF4-FFF2-40B4-BE49-F238E27FC236}">
              <a16:creationId xmlns:a16="http://schemas.microsoft.com/office/drawing/2014/main" id="{00000000-0008-0000-2000-0000B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3" name="Text Box 2">
          <a:extLst>
            <a:ext uri="{FF2B5EF4-FFF2-40B4-BE49-F238E27FC236}">
              <a16:creationId xmlns:a16="http://schemas.microsoft.com/office/drawing/2014/main" id="{00000000-0008-0000-2000-0000B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4" name="Text Box 3">
          <a:extLst>
            <a:ext uri="{FF2B5EF4-FFF2-40B4-BE49-F238E27FC236}">
              <a16:creationId xmlns:a16="http://schemas.microsoft.com/office/drawing/2014/main" id="{00000000-0008-0000-2000-0000B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5" name="Text Box 4">
          <a:extLst>
            <a:ext uri="{FF2B5EF4-FFF2-40B4-BE49-F238E27FC236}">
              <a16:creationId xmlns:a16="http://schemas.microsoft.com/office/drawing/2014/main" id="{00000000-0008-0000-2000-0000B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6" name="Text Box 5">
          <a:extLst>
            <a:ext uri="{FF2B5EF4-FFF2-40B4-BE49-F238E27FC236}">
              <a16:creationId xmlns:a16="http://schemas.microsoft.com/office/drawing/2014/main" id="{00000000-0008-0000-2000-0000B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7" name="Text Box 6">
          <a:extLst>
            <a:ext uri="{FF2B5EF4-FFF2-40B4-BE49-F238E27FC236}">
              <a16:creationId xmlns:a16="http://schemas.microsoft.com/office/drawing/2014/main" id="{00000000-0008-0000-2000-0000B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8" name="Text Box 8">
          <a:extLst>
            <a:ext uri="{FF2B5EF4-FFF2-40B4-BE49-F238E27FC236}">
              <a16:creationId xmlns:a16="http://schemas.microsoft.com/office/drawing/2014/main" id="{00000000-0008-0000-2000-0000B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9" name="Text Box 9">
          <a:extLst>
            <a:ext uri="{FF2B5EF4-FFF2-40B4-BE49-F238E27FC236}">
              <a16:creationId xmlns:a16="http://schemas.microsoft.com/office/drawing/2014/main" id="{00000000-0008-0000-2000-0000B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0" name="Text Box 10">
          <a:extLst>
            <a:ext uri="{FF2B5EF4-FFF2-40B4-BE49-F238E27FC236}">
              <a16:creationId xmlns:a16="http://schemas.microsoft.com/office/drawing/2014/main" id="{00000000-0008-0000-2000-0000B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1" name="Text Box 1">
          <a:extLst>
            <a:ext uri="{FF2B5EF4-FFF2-40B4-BE49-F238E27FC236}">
              <a16:creationId xmlns:a16="http://schemas.microsoft.com/office/drawing/2014/main" id="{00000000-0008-0000-2000-0000B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2" name="Text Box 2">
          <a:extLst>
            <a:ext uri="{FF2B5EF4-FFF2-40B4-BE49-F238E27FC236}">
              <a16:creationId xmlns:a16="http://schemas.microsoft.com/office/drawing/2014/main" id="{00000000-0008-0000-2000-0000B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3" name="Text Box 1">
          <a:extLst>
            <a:ext uri="{FF2B5EF4-FFF2-40B4-BE49-F238E27FC236}">
              <a16:creationId xmlns:a16="http://schemas.microsoft.com/office/drawing/2014/main" id="{00000000-0008-0000-2000-0000B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4" name="Text Box 2">
          <a:extLst>
            <a:ext uri="{FF2B5EF4-FFF2-40B4-BE49-F238E27FC236}">
              <a16:creationId xmlns:a16="http://schemas.microsoft.com/office/drawing/2014/main" id="{00000000-0008-0000-2000-0000C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5" name="Text Box 3">
          <a:extLst>
            <a:ext uri="{FF2B5EF4-FFF2-40B4-BE49-F238E27FC236}">
              <a16:creationId xmlns:a16="http://schemas.microsoft.com/office/drawing/2014/main" id="{00000000-0008-0000-2000-0000C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6" name="Text Box 4">
          <a:extLst>
            <a:ext uri="{FF2B5EF4-FFF2-40B4-BE49-F238E27FC236}">
              <a16:creationId xmlns:a16="http://schemas.microsoft.com/office/drawing/2014/main" id="{00000000-0008-0000-2000-0000C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7" name="Text Box 5">
          <a:extLst>
            <a:ext uri="{FF2B5EF4-FFF2-40B4-BE49-F238E27FC236}">
              <a16:creationId xmlns:a16="http://schemas.microsoft.com/office/drawing/2014/main" id="{00000000-0008-0000-2000-0000C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8" name="Text Box 6">
          <a:extLst>
            <a:ext uri="{FF2B5EF4-FFF2-40B4-BE49-F238E27FC236}">
              <a16:creationId xmlns:a16="http://schemas.microsoft.com/office/drawing/2014/main" id="{00000000-0008-0000-2000-0000C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9" name="Text Box 8">
          <a:extLst>
            <a:ext uri="{FF2B5EF4-FFF2-40B4-BE49-F238E27FC236}">
              <a16:creationId xmlns:a16="http://schemas.microsoft.com/office/drawing/2014/main" id="{00000000-0008-0000-2000-0000C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0" name="Text Box 9">
          <a:extLst>
            <a:ext uri="{FF2B5EF4-FFF2-40B4-BE49-F238E27FC236}">
              <a16:creationId xmlns:a16="http://schemas.microsoft.com/office/drawing/2014/main" id="{00000000-0008-0000-2000-0000C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1" name="Text Box 10">
          <a:extLst>
            <a:ext uri="{FF2B5EF4-FFF2-40B4-BE49-F238E27FC236}">
              <a16:creationId xmlns:a16="http://schemas.microsoft.com/office/drawing/2014/main" id="{00000000-0008-0000-2000-0000C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2" name="Text Box 1">
          <a:extLst>
            <a:ext uri="{FF2B5EF4-FFF2-40B4-BE49-F238E27FC236}">
              <a16:creationId xmlns:a16="http://schemas.microsoft.com/office/drawing/2014/main" id="{00000000-0008-0000-2000-0000C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3" name="Text Box 2">
          <a:extLst>
            <a:ext uri="{FF2B5EF4-FFF2-40B4-BE49-F238E27FC236}">
              <a16:creationId xmlns:a16="http://schemas.microsoft.com/office/drawing/2014/main" id="{00000000-0008-0000-2000-0000C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4" name="Text Box 1">
          <a:extLst>
            <a:ext uri="{FF2B5EF4-FFF2-40B4-BE49-F238E27FC236}">
              <a16:creationId xmlns:a16="http://schemas.microsoft.com/office/drawing/2014/main" id="{00000000-0008-0000-2000-0000C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5" name="Text Box 2">
          <a:extLst>
            <a:ext uri="{FF2B5EF4-FFF2-40B4-BE49-F238E27FC236}">
              <a16:creationId xmlns:a16="http://schemas.microsoft.com/office/drawing/2014/main" id="{00000000-0008-0000-2000-0000C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6" name="Text Box 3">
          <a:extLst>
            <a:ext uri="{FF2B5EF4-FFF2-40B4-BE49-F238E27FC236}">
              <a16:creationId xmlns:a16="http://schemas.microsoft.com/office/drawing/2014/main" id="{00000000-0008-0000-2000-0000C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7" name="Text Box 4">
          <a:extLst>
            <a:ext uri="{FF2B5EF4-FFF2-40B4-BE49-F238E27FC236}">
              <a16:creationId xmlns:a16="http://schemas.microsoft.com/office/drawing/2014/main" id="{00000000-0008-0000-2000-0000C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8" name="Text Box 5">
          <a:extLst>
            <a:ext uri="{FF2B5EF4-FFF2-40B4-BE49-F238E27FC236}">
              <a16:creationId xmlns:a16="http://schemas.microsoft.com/office/drawing/2014/main" id="{00000000-0008-0000-2000-0000C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9" name="Text Box 6">
          <a:extLst>
            <a:ext uri="{FF2B5EF4-FFF2-40B4-BE49-F238E27FC236}">
              <a16:creationId xmlns:a16="http://schemas.microsoft.com/office/drawing/2014/main" id="{00000000-0008-0000-2000-0000C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0" name="Text Box 8">
          <a:extLst>
            <a:ext uri="{FF2B5EF4-FFF2-40B4-BE49-F238E27FC236}">
              <a16:creationId xmlns:a16="http://schemas.microsoft.com/office/drawing/2014/main" id="{00000000-0008-0000-2000-0000D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1" name="Text Box 9">
          <a:extLst>
            <a:ext uri="{FF2B5EF4-FFF2-40B4-BE49-F238E27FC236}">
              <a16:creationId xmlns:a16="http://schemas.microsoft.com/office/drawing/2014/main" id="{00000000-0008-0000-2000-0000D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2" name="Text Box 10">
          <a:extLst>
            <a:ext uri="{FF2B5EF4-FFF2-40B4-BE49-F238E27FC236}">
              <a16:creationId xmlns:a16="http://schemas.microsoft.com/office/drawing/2014/main" id="{00000000-0008-0000-2000-0000D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10583</xdr:colOff>
      <xdr:row>47</xdr:row>
      <xdr:rowOff>42333</xdr:rowOff>
    </xdr:from>
    <xdr:ext cx="114300" cy="285750"/>
    <xdr:sp macro="" textlink="">
      <xdr:nvSpPr>
        <xdr:cNvPr id="723" name="Text Box 1">
          <a:extLst>
            <a:ext uri="{FF2B5EF4-FFF2-40B4-BE49-F238E27FC236}">
              <a16:creationId xmlns:a16="http://schemas.microsoft.com/office/drawing/2014/main" id="{00000000-0008-0000-2000-0000D3020000}"/>
            </a:ext>
          </a:extLst>
        </xdr:cNvPr>
        <xdr:cNvSpPr txBox="1">
          <a:spLocks noChangeArrowheads="1"/>
        </xdr:cNvSpPr>
      </xdr:nvSpPr>
      <xdr:spPr bwMode="auto">
        <a:xfrm>
          <a:off x="635423" y="863769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24" name="Text Box 8">
          <a:extLst>
            <a:ext uri="{FF2B5EF4-FFF2-40B4-BE49-F238E27FC236}">
              <a16:creationId xmlns:a16="http://schemas.microsoft.com/office/drawing/2014/main" id="{00000000-0008-0000-2000-0000D4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25" name="Text Box 8">
          <a:extLst>
            <a:ext uri="{FF2B5EF4-FFF2-40B4-BE49-F238E27FC236}">
              <a16:creationId xmlns:a16="http://schemas.microsoft.com/office/drawing/2014/main" id="{00000000-0008-0000-2000-0000D5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6" name="Text Box 1">
          <a:extLst>
            <a:ext uri="{FF2B5EF4-FFF2-40B4-BE49-F238E27FC236}">
              <a16:creationId xmlns:a16="http://schemas.microsoft.com/office/drawing/2014/main" id="{00000000-0008-0000-2000-0000D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7" name="Text Box 2">
          <a:extLst>
            <a:ext uri="{FF2B5EF4-FFF2-40B4-BE49-F238E27FC236}">
              <a16:creationId xmlns:a16="http://schemas.microsoft.com/office/drawing/2014/main" id="{00000000-0008-0000-2000-0000D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8" name="Text Box 3">
          <a:extLst>
            <a:ext uri="{FF2B5EF4-FFF2-40B4-BE49-F238E27FC236}">
              <a16:creationId xmlns:a16="http://schemas.microsoft.com/office/drawing/2014/main" id="{00000000-0008-0000-2000-0000D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9" name="Text Box 4">
          <a:extLst>
            <a:ext uri="{FF2B5EF4-FFF2-40B4-BE49-F238E27FC236}">
              <a16:creationId xmlns:a16="http://schemas.microsoft.com/office/drawing/2014/main" id="{00000000-0008-0000-2000-0000D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0" name="Text Box 5">
          <a:extLst>
            <a:ext uri="{FF2B5EF4-FFF2-40B4-BE49-F238E27FC236}">
              <a16:creationId xmlns:a16="http://schemas.microsoft.com/office/drawing/2014/main" id="{00000000-0008-0000-2000-0000D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1" name="Text Box 6">
          <a:extLst>
            <a:ext uri="{FF2B5EF4-FFF2-40B4-BE49-F238E27FC236}">
              <a16:creationId xmlns:a16="http://schemas.microsoft.com/office/drawing/2014/main" id="{00000000-0008-0000-2000-0000D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2" name="Text Box 8">
          <a:extLst>
            <a:ext uri="{FF2B5EF4-FFF2-40B4-BE49-F238E27FC236}">
              <a16:creationId xmlns:a16="http://schemas.microsoft.com/office/drawing/2014/main" id="{00000000-0008-0000-2000-0000D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3" name="Text Box 9">
          <a:extLst>
            <a:ext uri="{FF2B5EF4-FFF2-40B4-BE49-F238E27FC236}">
              <a16:creationId xmlns:a16="http://schemas.microsoft.com/office/drawing/2014/main" id="{00000000-0008-0000-2000-0000D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4" name="Text Box 10">
          <a:extLst>
            <a:ext uri="{FF2B5EF4-FFF2-40B4-BE49-F238E27FC236}">
              <a16:creationId xmlns:a16="http://schemas.microsoft.com/office/drawing/2014/main" id="{00000000-0008-0000-2000-0000D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5" name="Text Box 1">
          <a:extLst>
            <a:ext uri="{FF2B5EF4-FFF2-40B4-BE49-F238E27FC236}">
              <a16:creationId xmlns:a16="http://schemas.microsoft.com/office/drawing/2014/main" id="{00000000-0008-0000-2000-0000D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6" name="Text Box 2">
          <a:extLst>
            <a:ext uri="{FF2B5EF4-FFF2-40B4-BE49-F238E27FC236}">
              <a16:creationId xmlns:a16="http://schemas.microsoft.com/office/drawing/2014/main" id="{00000000-0008-0000-2000-0000E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37" name="Text Box 8">
          <a:extLst>
            <a:ext uri="{FF2B5EF4-FFF2-40B4-BE49-F238E27FC236}">
              <a16:creationId xmlns:a16="http://schemas.microsoft.com/office/drawing/2014/main" id="{00000000-0008-0000-2000-0000E1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8" name="Text Box 1">
          <a:extLst>
            <a:ext uri="{FF2B5EF4-FFF2-40B4-BE49-F238E27FC236}">
              <a16:creationId xmlns:a16="http://schemas.microsoft.com/office/drawing/2014/main" id="{00000000-0008-0000-2000-0000E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9" name="Text Box 2">
          <a:extLst>
            <a:ext uri="{FF2B5EF4-FFF2-40B4-BE49-F238E27FC236}">
              <a16:creationId xmlns:a16="http://schemas.microsoft.com/office/drawing/2014/main" id="{00000000-0008-0000-2000-0000E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0" name="Text Box 3">
          <a:extLst>
            <a:ext uri="{FF2B5EF4-FFF2-40B4-BE49-F238E27FC236}">
              <a16:creationId xmlns:a16="http://schemas.microsoft.com/office/drawing/2014/main" id="{00000000-0008-0000-2000-0000E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1" name="Text Box 4">
          <a:extLst>
            <a:ext uri="{FF2B5EF4-FFF2-40B4-BE49-F238E27FC236}">
              <a16:creationId xmlns:a16="http://schemas.microsoft.com/office/drawing/2014/main" id="{00000000-0008-0000-2000-0000E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2" name="Text Box 5">
          <a:extLst>
            <a:ext uri="{FF2B5EF4-FFF2-40B4-BE49-F238E27FC236}">
              <a16:creationId xmlns:a16="http://schemas.microsoft.com/office/drawing/2014/main" id="{00000000-0008-0000-2000-0000E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3" name="Text Box 6">
          <a:extLst>
            <a:ext uri="{FF2B5EF4-FFF2-40B4-BE49-F238E27FC236}">
              <a16:creationId xmlns:a16="http://schemas.microsoft.com/office/drawing/2014/main" id="{00000000-0008-0000-2000-0000E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4" name="Text Box 8">
          <a:extLst>
            <a:ext uri="{FF2B5EF4-FFF2-40B4-BE49-F238E27FC236}">
              <a16:creationId xmlns:a16="http://schemas.microsoft.com/office/drawing/2014/main" id="{00000000-0008-0000-2000-0000E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5" name="Text Box 9">
          <a:extLst>
            <a:ext uri="{FF2B5EF4-FFF2-40B4-BE49-F238E27FC236}">
              <a16:creationId xmlns:a16="http://schemas.microsoft.com/office/drawing/2014/main" id="{00000000-0008-0000-2000-0000E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6" name="Text Box 10">
          <a:extLst>
            <a:ext uri="{FF2B5EF4-FFF2-40B4-BE49-F238E27FC236}">
              <a16:creationId xmlns:a16="http://schemas.microsoft.com/office/drawing/2014/main" id="{00000000-0008-0000-2000-0000E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7" name="Text Box 1">
          <a:extLst>
            <a:ext uri="{FF2B5EF4-FFF2-40B4-BE49-F238E27FC236}">
              <a16:creationId xmlns:a16="http://schemas.microsoft.com/office/drawing/2014/main" id="{00000000-0008-0000-2000-0000E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8" name="Text Box 2">
          <a:extLst>
            <a:ext uri="{FF2B5EF4-FFF2-40B4-BE49-F238E27FC236}">
              <a16:creationId xmlns:a16="http://schemas.microsoft.com/office/drawing/2014/main" id="{00000000-0008-0000-2000-0000E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49" name="Text Box 8">
          <a:extLst>
            <a:ext uri="{FF2B5EF4-FFF2-40B4-BE49-F238E27FC236}">
              <a16:creationId xmlns:a16="http://schemas.microsoft.com/office/drawing/2014/main" id="{00000000-0008-0000-2000-0000ED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50" name="Text Box 8">
          <a:extLst>
            <a:ext uri="{FF2B5EF4-FFF2-40B4-BE49-F238E27FC236}">
              <a16:creationId xmlns:a16="http://schemas.microsoft.com/office/drawing/2014/main" id="{00000000-0008-0000-2000-0000EE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1" name="Text Box 1">
          <a:extLst>
            <a:ext uri="{FF2B5EF4-FFF2-40B4-BE49-F238E27FC236}">
              <a16:creationId xmlns:a16="http://schemas.microsoft.com/office/drawing/2014/main" id="{00000000-0008-0000-2000-0000E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2" name="Text Box 2">
          <a:extLst>
            <a:ext uri="{FF2B5EF4-FFF2-40B4-BE49-F238E27FC236}">
              <a16:creationId xmlns:a16="http://schemas.microsoft.com/office/drawing/2014/main" id="{00000000-0008-0000-2000-0000F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3" name="Text Box 3">
          <a:extLst>
            <a:ext uri="{FF2B5EF4-FFF2-40B4-BE49-F238E27FC236}">
              <a16:creationId xmlns:a16="http://schemas.microsoft.com/office/drawing/2014/main" id="{00000000-0008-0000-2000-0000F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4" name="Text Box 4">
          <a:extLst>
            <a:ext uri="{FF2B5EF4-FFF2-40B4-BE49-F238E27FC236}">
              <a16:creationId xmlns:a16="http://schemas.microsoft.com/office/drawing/2014/main" id="{00000000-0008-0000-2000-0000F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5" name="Text Box 5">
          <a:extLst>
            <a:ext uri="{FF2B5EF4-FFF2-40B4-BE49-F238E27FC236}">
              <a16:creationId xmlns:a16="http://schemas.microsoft.com/office/drawing/2014/main" id="{00000000-0008-0000-2000-0000F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6" name="Text Box 6">
          <a:extLst>
            <a:ext uri="{FF2B5EF4-FFF2-40B4-BE49-F238E27FC236}">
              <a16:creationId xmlns:a16="http://schemas.microsoft.com/office/drawing/2014/main" id="{00000000-0008-0000-2000-0000F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7" name="Text Box 8">
          <a:extLst>
            <a:ext uri="{FF2B5EF4-FFF2-40B4-BE49-F238E27FC236}">
              <a16:creationId xmlns:a16="http://schemas.microsoft.com/office/drawing/2014/main" id="{00000000-0008-0000-2000-0000F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8" name="Text Box 9">
          <a:extLst>
            <a:ext uri="{FF2B5EF4-FFF2-40B4-BE49-F238E27FC236}">
              <a16:creationId xmlns:a16="http://schemas.microsoft.com/office/drawing/2014/main" id="{00000000-0008-0000-2000-0000F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9" name="Text Box 10">
          <a:extLst>
            <a:ext uri="{FF2B5EF4-FFF2-40B4-BE49-F238E27FC236}">
              <a16:creationId xmlns:a16="http://schemas.microsoft.com/office/drawing/2014/main" id="{00000000-0008-0000-2000-0000F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0" name="Text Box 1">
          <a:extLst>
            <a:ext uri="{FF2B5EF4-FFF2-40B4-BE49-F238E27FC236}">
              <a16:creationId xmlns:a16="http://schemas.microsoft.com/office/drawing/2014/main" id="{00000000-0008-0000-2000-0000F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1" name="Text Box 2">
          <a:extLst>
            <a:ext uri="{FF2B5EF4-FFF2-40B4-BE49-F238E27FC236}">
              <a16:creationId xmlns:a16="http://schemas.microsoft.com/office/drawing/2014/main" id="{00000000-0008-0000-2000-0000F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62" name="Text Box 8">
          <a:extLst>
            <a:ext uri="{FF2B5EF4-FFF2-40B4-BE49-F238E27FC236}">
              <a16:creationId xmlns:a16="http://schemas.microsoft.com/office/drawing/2014/main" id="{00000000-0008-0000-2000-0000FA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3" name="Text Box 1">
          <a:extLst>
            <a:ext uri="{FF2B5EF4-FFF2-40B4-BE49-F238E27FC236}">
              <a16:creationId xmlns:a16="http://schemas.microsoft.com/office/drawing/2014/main" id="{00000000-0008-0000-2000-0000F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4" name="Text Box 2">
          <a:extLst>
            <a:ext uri="{FF2B5EF4-FFF2-40B4-BE49-F238E27FC236}">
              <a16:creationId xmlns:a16="http://schemas.microsoft.com/office/drawing/2014/main" id="{00000000-0008-0000-2000-0000F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5" name="Text Box 3">
          <a:extLst>
            <a:ext uri="{FF2B5EF4-FFF2-40B4-BE49-F238E27FC236}">
              <a16:creationId xmlns:a16="http://schemas.microsoft.com/office/drawing/2014/main" id="{00000000-0008-0000-2000-0000F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6" name="Text Box 4">
          <a:extLst>
            <a:ext uri="{FF2B5EF4-FFF2-40B4-BE49-F238E27FC236}">
              <a16:creationId xmlns:a16="http://schemas.microsoft.com/office/drawing/2014/main" id="{00000000-0008-0000-2000-0000F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7" name="Text Box 5">
          <a:extLst>
            <a:ext uri="{FF2B5EF4-FFF2-40B4-BE49-F238E27FC236}">
              <a16:creationId xmlns:a16="http://schemas.microsoft.com/office/drawing/2014/main" id="{00000000-0008-0000-2000-0000F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8" name="Text Box 6">
          <a:extLst>
            <a:ext uri="{FF2B5EF4-FFF2-40B4-BE49-F238E27FC236}">
              <a16:creationId xmlns:a16="http://schemas.microsoft.com/office/drawing/2014/main" id="{00000000-0008-0000-2000-0000000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9" name="Text Box 8">
          <a:extLst>
            <a:ext uri="{FF2B5EF4-FFF2-40B4-BE49-F238E27FC236}">
              <a16:creationId xmlns:a16="http://schemas.microsoft.com/office/drawing/2014/main" id="{00000000-0008-0000-2000-0000010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0" name="Text Box 9">
          <a:extLst>
            <a:ext uri="{FF2B5EF4-FFF2-40B4-BE49-F238E27FC236}">
              <a16:creationId xmlns:a16="http://schemas.microsoft.com/office/drawing/2014/main" id="{00000000-0008-0000-2000-0000020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1" name="Text Box 10">
          <a:extLst>
            <a:ext uri="{FF2B5EF4-FFF2-40B4-BE49-F238E27FC236}">
              <a16:creationId xmlns:a16="http://schemas.microsoft.com/office/drawing/2014/main" id="{00000000-0008-0000-2000-0000030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20108</xdr:colOff>
      <xdr:row>36</xdr:row>
      <xdr:rowOff>61383</xdr:rowOff>
    </xdr:from>
    <xdr:ext cx="114300" cy="285750"/>
    <xdr:sp macro="" textlink="">
      <xdr:nvSpPr>
        <xdr:cNvPr id="772" name="Text Box 1">
          <a:extLst>
            <a:ext uri="{FF2B5EF4-FFF2-40B4-BE49-F238E27FC236}">
              <a16:creationId xmlns:a16="http://schemas.microsoft.com/office/drawing/2014/main" id="{00000000-0008-0000-2000-000004030000}"/>
            </a:ext>
          </a:extLst>
        </xdr:cNvPr>
        <xdr:cNvSpPr txBox="1">
          <a:spLocks noChangeArrowheads="1"/>
        </xdr:cNvSpPr>
      </xdr:nvSpPr>
      <xdr:spPr bwMode="auto">
        <a:xfrm>
          <a:off x="644948" y="664506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3" name="Text Box 1">
          <a:extLst>
            <a:ext uri="{FF2B5EF4-FFF2-40B4-BE49-F238E27FC236}">
              <a16:creationId xmlns:a16="http://schemas.microsoft.com/office/drawing/2014/main" id="{00000000-0008-0000-2000-000005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4" name="Text Box 2">
          <a:extLst>
            <a:ext uri="{FF2B5EF4-FFF2-40B4-BE49-F238E27FC236}">
              <a16:creationId xmlns:a16="http://schemas.microsoft.com/office/drawing/2014/main" id="{00000000-0008-0000-2000-000006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5" name="Text Box 3">
          <a:extLst>
            <a:ext uri="{FF2B5EF4-FFF2-40B4-BE49-F238E27FC236}">
              <a16:creationId xmlns:a16="http://schemas.microsoft.com/office/drawing/2014/main" id="{00000000-0008-0000-2000-000007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6" name="Text Box 4">
          <a:extLst>
            <a:ext uri="{FF2B5EF4-FFF2-40B4-BE49-F238E27FC236}">
              <a16:creationId xmlns:a16="http://schemas.microsoft.com/office/drawing/2014/main" id="{00000000-0008-0000-2000-000008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7" name="Text Box 5">
          <a:extLst>
            <a:ext uri="{FF2B5EF4-FFF2-40B4-BE49-F238E27FC236}">
              <a16:creationId xmlns:a16="http://schemas.microsoft.com/office/drawing/2014/main" id="{00000000-0008-0000-2000-000009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8" name="Text Box 6">
          <a:extLst>
            <a:ext uri="{FF2B5EF4-FFF2-40B4-BE49-F238E27FC236}">
              <a16:creationId xmlns:a16="http://schemas.microsoft.com/office/drawing/2014/main" id="{00000000-0008-0000-2000-00000A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9" name="Text Box 8">
          <a:extLst>
            <a:ext uri="{FF2B5EF4-FFF2-40B4-BE49-F238E27FC236}">
              <a16:creationId xmlns:a16="http://schemas.microsoft.com/office/drawing/2014/main" id="{00000000-0008-0000-2000-00000B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0" name="Text Box 9">
          <a:extLst>
            <a:ext uri="{FF2B5EF4-FFF2-40B4-BE49-F238E27FC236}">
              <a16:creationId xmlns:a16="http://schemas.microsoft.com/office/drawing/2014/main" id="{00000000-0008-0000-2000-00000C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1" name="Text Box 10">
          <a:extLst>
            <a:ext uri="{FF2B5EF4-FFF2-40B4-BE49-F238E27FC236}">
              <a16:creationId xmlns:a16="http://schemas.microsoft.com/office/drawing/2014/main" id="{00000000-0008-0000-2000-00000D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2" name="Text Box 1">
          <a:extLst>
            <a:ext uri="{FF2B5EF4-FFF2-40B4-BE49-F238E27FC236}">
              <a16:creationId xmlns:a16="http://schemas.microsoft.com/office/drawing/2014/main" id="{00000000-0008-0000-2000-00000E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3" name="Text Box 2">
          <a:extLst>
            <a:ext uri="{FF2B5EF4-FFF2-40B4-BE49-F238E27FC236}">
              <a16:creationId xmlns:a16="http://schemas.microsoft.com/office/drawing/2014/main" id="{00000000-0008-0000-2000-00000F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4" name="Text Box 1">
          <a:extLst>
            <a:ext uri="{FF2B5EF4-FFF2-40B4-BE49-F238E27FC236}">
              <a16:creationId xmlns:a16="http://schemas.microsoft.com/office/drawing/2014/main" id="{00000000-0008-0000-2000-000010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5" name="Text Box 2">
          <a:extLst>
            <a:ext uri="{FF2B5EF4-FFF2-40B4-BE49-F238E27FC236}">
              <a16:creationId xmlns:a16="http://schemas.microsoft.com/office/drawing/2014/main" id="{00000000-0008-0000-2000-000011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6" name="Text Box 3">
          <a:extLst>
            <a:ext uri="{FF2B5EF4-FFF2-40B4-BE49-F238E27FC236}">
              <a16:creationId xmlns:a16="http://schemas.microsoft.com/office/drawing/2014/main" id="{00000000-0008-0000-2000-000012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7" name="Text Box 4">
          <a:extLst>
            <a:ext uri="{FF2B5EF4-FFF2-40B4-BE49-F238E27FC236}">
              <a16:creationId xmlns:a16="http://schemas.microsoft.com/office/drawing/2014/main" id="{00000000-0008-0000-2000-000013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8" name="Text Box 5">
          <a:extLst>
            <a:ext uri="{FF2B5EF4-FFF2-40B4-BE49-F238E27FC236}">
              <a16:creationId xmlns:a16="http://schemas.microsoft.com/office/drawing/2014/main" id="{00000000-0008-0000-2000-000014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9" name="Text Box 6">
          <a:extLst>
            <a:ext uri="{FF2B5EF4-FFF2-40B4-BE49-F238E27FC236}">
              <a16:creationId xmlns:a16="http://schemas.microsoft.com/office/drawing/2014/main" id="{00000000-0008-0000-2000-000015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0" name="Text Box 8">
          <a:extLst>
            <a:ext uri="{FF2B5EF4-FFF2-40B4-BE49-F238E27FC236}">
              <a16:creationId xmlns:a16="http://schemas.microsoft.com/office/drawing/2014/main" id="{00000000-0008-0000-2000-000016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1" name="Text Box 9">
          <a:extLst>
            <a:ext uri="{FF2B5EF4-FFF2-40B4-BE49-F238E27FC236}">
              <a16:creationId xmlns:a16="http://schemas.microsoft.com/office/drawing/2014/main" id="{00000000-0008-0000-2000-000017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2" name="Text Box 10">
          <a:extLst>
            <a:ext uri="{FF2B5EF4-FFF2-40B4-BE49-F238E27FC236}">
              <a16:creationId xmlns:a16="http://schemas.microsoft.com/office/drawing/2014/main" id="{00000000-0008-0000-2000-000018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3" name="Text Box 1">
          <a:extLst>
            <a:ext uri="{FF2B5EF4-FFF2-40B4-BE49-F238E27FC236}">
              <a16:creationId xmlns:a16="http://schemas.microsoft.com/office/drawing/2014/main" id="{00000000-0008-0000-2000-000019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4" name="Text Box 2">
          <a:extLst>
            <a:ext uri="{FF2B5EF4-FFF2-40B4-BE49-F238E27FC236}">
              <a16:creationId xmlns:a16="http://schemas.microsoft.com/office/drawing/2014/main" id="{00000000-0008-0000-2000-00001A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5" name="Text Box 1">
          <a:extLst>
            <a:ext uri="{FF2B5EF4-FFF2-40B4-BE49-F238E27FC236}">
              <a16:creationId xmlns:a16="http://schemas.microsoft.com/office/drawing/2014/main" id="{00000000-0008-0000-2000-00001B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6" name="Text Box 2">
          <a:extLst>
            <a:ext uri="{FF2B5EF4-FFF2-40B4-BE49-F238E27FC236}">
              <a16:creationId xmlns:a16="http://schemas.microsoft.com/office/drawing/2014/main" id="{00000000-0008-0000-2000-00001C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7" name="Text Box 3">
          <a:extLst>
            <a:ext uri="{FF2B5EF4-FFF2-40B4-BE49-F238E27FC236}">
              <a16:creationId xmlns:a16="http://schemas.microsoft.com/office/drawing/2014/main" id="{00000000-0008-0000-2000-00001D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8" name="Text Box 4">
          <a:extLst>
            <a:ext uri="{FF2B5EF4-FFF2-40B4-BE49-F238E27FC236}">
              <a16:creationId xmlns:a16="http://schemas.microsoft.com/office/drawing/2014/main" id="{00000000-0008-0000-2000-00001E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9" name="Text Box 5">
          <a:extLst>
            <a:ext uri="{FF2B5EF4-FFF2-40B4-BE49-F238E27FC236}">
              <a16:creationId xmlns:a16="http://schemas.microsoft.com/office/drawing/2014/main" id="{00000000-0008-0000-2000-00001F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0" name="Text Box 6">
          <a:extLst>
            <a:ext uri="{FF2B5EF4-FFF2-40B4-BE49-F238E27FC236}">
              <a16:creationId xmlns:a16="http://schemas.microsoft.com/office/drawing/2014/main" id="{00000000-0008-0000-2000-000020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1" name="Text Box 8">
          <a:extLst>
            <a:ext uri="{FF2B5EF4-FFF2-40B4-BE49-F238E27FC236}">
              <a16:creationId xmlns:a16="http://schemas.microsoft.com/office/drawing/2014/main" id="{00000000-0008-0000-2000-000021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2" name="Text Box 9">
          <a:extLst>
            <a:ext uri="{FF2B5EF4-FFF2-40B4-BE49-F238E27FC236}">
              <a16:creationId xmlns:a16="http://schemas.microsoft.com/office/drawing/2014/main" id="{00000000-0008-0000-2000-000022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3" name="Text Box 10">
          <a:extLst>
            <a:ext uri="{FF2B5EF4-FFF2-40B4-BE49-F238E27FC236}">
              <a16:creationId xmlns:a16="http://schemas.microsoft.com/office/drawing/2014/main" id="{00000000-0008-0000-2000-000023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4" name="Text Box 1">
          <a:extLst>
            <a:ext uri="{FF2B5EF4-FFF2-40B4-BE49-F238E27FC236}">
              <a16:creationId xmlns:a16="http://schemas.microsoft.com/office/drawing/2014/main" id="{00000000-0008-0000-2000-000024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5" name="Text Box 2">
          <a:extLst>
            <a:ext uri="{FF2B5EF4-FFF2-40B4-BE49-F238E27FC236}">
              <a16:creationId xmlns:a16="http://schemas.microsoft.com/office/drawing/2014/main" id="{00000000-0008-0000-2000-000025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6" name="Text Box 1">
          <a:extLst>
            <a:ext uri="{FF2B5EF4-FFF2-40B4-BE49-F238E27FC236}">
              <a16:creationId xmlns:a16="http://schemas.microsoft.com/office/drawing/2014/main" id="{00000000-0008-0000-2000-000026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7" name="Text Box 2">
          <a:extLst>
            <a:ext uri="{FF2B5EF4-FFF2-40B4-BE49-F238E27FC236}">
              <a16:creationId xmlns:a16="http://schemas.microsoft.com/office/drawing/2014/main" id="{00000000-0008-0000-2000-000027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8" name="Text Box 3">
          <a:extLst>
            <a:ext uri="{FF2B5EF4-FFF2-40B4-BE49-F238E27FC236}">
              <a16:creationId xmlns:a16="http://schemas.microsoft.com/office/drawing/2014/main" id="{00000000-0008-0000-2000-000028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9" name="Text Box 4">
          <a:extLst>
            <a:ext uri="{FF2B5EF4-FFF2-40B4-BE49-F238E27FC236}">
              <a16:creationId xmlns:a16="http://schemas.microsoft.com/office/drawing/2014/main" id="{00000000-0008-0000-2000-000029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0" name="Text Box 5">
          <a:extLst>
            <a:ext uri="{FF2B5EF4-FFF2-40B4-BE49-F238E27FC236}">
              <a16:creationId xmlns:a16="http://schemas.microsoft.com/office/drawing/2014/main" id="{00000000-0008-0000-2000-00002A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1" name="Text Box 6">
          <a:extLst>
            <a:ext uri="{FF2B5EF4-FFF2-40B4-BE49-F238E27FC236}">
              <a16:creationId xmlns:a16="http://schemas.microsoft.com/office/drawing/2014/main" id="{00000000-0008-0000-2000-00002B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2" name="Text Box 8">
          <a:extLst>
            <a:ext uri="{FF2B5EF4-FFF2-40B4-BE49-F238E27FC236}">
              <a16:creationId xmlns:a16="http://schemas.microsoft.com/office/drawing/2014/main" id="{00000000-0008-0000-2000-00002C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3" name="Text Box 9">
          <a:extLst>
            <a:ext uri="{FF2B5EF4-FFF2-40B4-BE49-F238E27FC236}">
              <a16:creationId xmlns:a16="http://schemas.microsoft.com/office/drawing/2014/main" id="{00000000-0008-0000-2000-00002D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4" name="Text Box 10">
          <a:extLst>
            <a:ext uri="{FF2B5EF4-FFF2-40B4-BE49-F238E27FC236}">
              <a16:creationId xmlns:a16="http://schemas.microsoft.com/office/drawing/2014/main" id="{00000000-0008-0000-2000-00002E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5" name="Text Box 1">
          <a:extLst>
            <a:ext uri="{FF2B5EF4-FFF2-40B4-BE49-F238E27FC236}">
              <a16:creationId xmlns:a16="http://schemas.microsoft.com/office/drawing/2014/main" id="{00000000-0008-0000-2000-00002F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6" name="Text Box 2">
          <a:extLst>
            <a:ext uri="{FF2B5EF4-FFF2-40B4-BE49-F238E27FC236}">
              <a16:creationId xmlns:a16="http://schemas.microsoft.com/office/drawing/2014/main" id="{00000000-0008-0000-2000-000030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7" name="Text Box 1">
          <a:extLst>
            <a:ext uri="{FF2B5EF4-FFF2-40B4-BE49-F238E27FC236}">
              <a16:creationId xmlns:a16="http://schemas.microsoft.com/office/drawing/2014/main" id="{00000000-0008-0000-2000-000031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8" name="Text Box 2">
          <a:extLst>
            <a:ext uri="{FF2B5EF4-FFF2-40B4-BE49-F238E27FC236}">
              <a16:creationId xmlns:a16="http://schemas.microsoft.com/office/drawing/2014/main" id="{00000000-0008-0000-2000-000032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9" name="Text Box 3">
          <a:extLst>
            <a:ext uri="{FF2B5EF4-FFF2-40B4-BE49-F238E27FC236}">
              <a16:creationId xmlns:a16="http://schemas.microsoft.com/office/drawing/2014/main" id="{00000000-0008-0000-2000-000033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0" name="Text Box 4">
          <a:extLst>
            <a:ext uri="{FF2B5EF4-FFF2-40B4-BE49-F238E27FC236}">
              <a16:creationId xmlns:a16="http://schemas.microsoft.com/office/drawing/2014/main" id="{00000000-0008-0000-2000-000034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1" name="Text Box 5">
          <a:extLst>
            <a:ext uri="{FF2B5EF4-FFF2-40B4-BE49-F238E27FC236}">
              <a16:creationId xmlns:a16="http://schemas.microsoft.com/office/drawing/2014/main" id="{00000000-0008-0000-2000-000035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2" name="Text Box 6">
          <a:extLst>
            <a:ext uri="{FF2B5EF4-FFF2-40B4-BE49-F238E27FC236}">
              <a16:creationId xmlns:a16="http://schemas.microsoft.com/office/drawing/2014/main" id="{00000000-0008-0000-2000-000036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3" name="Text Box 8">
          <a:extLst>
            <a:ext uri="{FF2B5EF4-FFF2-40B4-BE49-F238E27FC236}">
              <a16:creationId xmlns:a16="http://schemas.microsoft.com/office/drawing/2014/main" id="{00000000-0008-0000-2000-000037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4" name="Text Box 9">
          <a:extLst>
            <a:ext uri="{FF2B5EF4-FFF2-40B4-BE49-F238E27FC236}">
              <a16:creationId xmlns:a16="http://schemas.microsoft.com/office/drawing/2014/main" id="{00000000-0008-0000-2000-000038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5" name="Text Box 10">
          <a:extLst>
            <a:ext uri="{FF2B5EF4-FFF2-40B4-BE49-F238E27FC236}">
              <a16:creationId xmlns:a16="http://schemas.microsoft.com/office/drawing/2014/main" id="{00000000-0008-0000-2000-000039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6" name="Text Box 1">
          <a:extLst>
            <a:ext uri="{FF2B5EF4-FFF2-40B4-BE49-F238E27FC236}">
              <a16:creationId xmlns:a16="http://schemas.microsoft.com/office/drawing/2014/main" id="{00000000-0008-0000-2000-00003A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7" name="Text Box 2">
          <a:extLst>
            <a:ext uri="{FF2B5EF4-FFF2-40B4-BE49-F238E27FC236}">
              <a16:creationId xmlns:a16="http://schemas.microsoft.com/office/drawing/2014/main" id="{00000000-0008-0000-2000-00003B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8" name="Text Box 1">
          <a:extLst>
            <a:ext uri="{FF2B5EF4-FFF2-40B4-BE49-F238E27FC236}">
              <a16:creationId xmlns:a16="http://schemas.microsoft.com/office/drawing/2014/main" id="{00000000-0008-0000-2000-00003C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9" name="Text Box 2">
          <a:extLst>
            <a:ext uri="{FF2B5EF4-FFF2-40B4-BE49-F238E27FC236}">
              <a16:creationId xmlns:a16="http://schemas.microsoft.com/office/drawing/2014/main" id="{00000000-0008-0000-2000-00003D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0" name="Text Box 3">
          <a:extLst>
            <a:ext uri="{FF2B5EF4-FFF2-40B4-BE49-F238E27FC236}">
              <a16:creationId xmlns:a16="http://schemas.microsoft.com/office/drawing/2014/main" id="{00000000-0008-0000-2000-00003E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1" name="Text Box 4">
          <a:extLst>
            <a:ext uri="{FF2B5EF4-FFF2-40B4-BE49-F238E27FC236}">
              <a16:creationId xmlns:a16="http://schemas.microsoft.com/office/drawing/2014/main" id="{00000000-0008-0000-2000-00003F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2" name="Text Box 5">
          <a:extLst>
            <a:ext uri="{FF2B5EF4-FFF2-40B4-BE49-F238E27FC236}">
              <a16:creationId xmlns:a16="http://schemas.microsoft.com/office/drawing/2014/main" id="{00000000-0008-0000-2000-000040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3" name="Text Box 6">
          <a:extLst>
            <a:ext uri="{FF2B5EF4-FFF2-40B4-BE49-F238E27FC236}">
              <a16:creationId xmlns:a16="http://schemas.microsoft.com/office/drawing/2014/main" id="{00000000-0008-0000-2000-000041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4" name="Text Box 8">
          <a:extLst>
            <a:ext uri="{FF2B5EF4-FFF2-40B4-BE49-F238E27FC236}">
              <a16:creationId xmlns:a16="http://schemas.microsoft.com/office/drawing/2014/main" id="{00000000-0008-0000-2000-000042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5" name="Text Box 9">
          <a:extLst>
            <a:ext uri="{FF2B5EF4-FFF2-40B4-BE49-F238E27FC236}">
              <a16:creationId xmlns:a16="http://schemas.microsoft.com/office/drawing/2014/main" id="{00000000-0008-0000-2000-000043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6" name="Text Box 10">
          <a:extLst>
            <a:ext uri="{FF2B5EF4-FFF2-40B4-BE49-F238E27FC236}">
              <a16:creationId xmlns:a16="http://schemas.microsoft.com/office/drawing/2014/main" id="{00000000-0008-0000-2000-000044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37" name="Text Box 8">
          <a:extLst>
            <a:ext uri="{FF2B5EF4-FFF2-40B4-BE49-F238E27FC236}">
              <a16:creationId xmlns:a16="http://schemas.microsoft.com/office/drawing/2014/main" id="{00000000-0008-0000-2000-00004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38" name="Text Box 1">
          <a:extLst>
            <a:ext uri="{FF2B5EF4-FFF2-40B4-BE49-F238E27FC236}">
              <a16:creationId xmlns:a16="http://schemas.microsoft.com/office/drawing/2014/main" id="{00000000-0008-0000-2000-00004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39" name="Text Box 2">
          <a:extLst>
            <a:ext uri="{FF2B5EF4-FFF2-40B4-BE49-F238E27FC236}">
              <a16:creationId xmlns:a16="http://schemas.microsoft.com/office/drawing/2014/main" id="{00000000-0008-0000-2000-00004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0" name="Text Box 3">
          <a:extLst>
            <a:ext uri="{FF2B5EF4-FFF2-40B4-BE49-F238E27FC236}">
              <a16:creationId xmlns:a16="http://schemas.microsoft.com/office/drawing/2014/main" id="{00000000-0008-0000-2000-00004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1" name="Text Box 4">
          <a:extLst>
            <a:ext uri="{FF2B5EF4-FFF2-40B4-BE49-F238E27FC236}">
              <a16:creationId xmlns:a16="http://schemas.microsoft.com/office/drawing/2014/main" id="{00000000-0008-0000-2000-00004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2" name="Text Box 5">
          <a:extLst>
            <a:ext uri="{FF2B5EF4-FFF2-40B4-BE49-F238E27FC236}">
              <a16:creationId xmlns:a16="http://schemas.microsoft.com/office/drawing/2014/main" id="{00000000-0008-0000-2000-00004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3" name="Text Box 6">
          <a:extLst>
            <a:ext uri="{FF2B5EF4-FFF2-40B4-BE49-F238E27FC236}">
              <a16:creationId xmlns:a16="http://schemas.microsoft.com/office/drawing/2014/main" id="{00000000-0008-0000-2000-00004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4" name="Text Box 8">
          <a:extLst>
            <a:ext uri="{FF2B5EF4-FFF2-40B4-BE49-F238E27FC236}">
              <a16:creationId xmlns:a16="http://schemas.microsoft.com/office/drawing/2014/main" id="{00000000-0008-0000-2000-00004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5" name="Text Box 9">
          <a:extLst>
            <a:ext uri="{FF2B5EF4-FFF2-40B4-BE49-F238E27FC236}">
              <a16:creationId xmlns:a16="http://schemas.microsoft.com/office/drawing/2014/main" id="{00000000-0008-0000-2000-00004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6" name="Text Box 10">
          <a:extLst>
            <a:ext uri="{FF2B5EF4-FFF2-40B4-BE49-F238E27FC236}">
              <a16:creationId xmlns:a16="http://schemas.microsoft.com/office/drawing/2014/main" id="{00000000-0008-0000-2000-00004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7" name="Text Box 1">
          <a:extLst>
            <a:ext uri="{FF2B5EF4-FFF2-40B4-BE49-F238E27FC236}">
              <a16:creationId xmlns:a16="http://schemas.microsoft.com/office/drawing/2014/main" id="{00000000-0008-0000-2000-00004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8" name="Text Box 2">
          <a:extLst>
            <a:ext uri="{FF2B5EF4-FFF2-40B4-BE49-F238E27FC236}">
              <a16:creationId xmlns:a16="http://schemas.microsoft.com/office/drawing/2014/main" id="{00000000-0008-0000-2000-00005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9" name="Text Box 8">
          <a:extLst>
            <a:ext uri="{FF2B5EF4-FFF2-40B4-BE49-F238E27FC236}">
              <a16:creationId xmlns:a16="http://schemas.microsoft.com/office/drawing/2014/main" id="{00000000-0008-0000-2000-000051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0" name="Text Box 8">
          <a:extLst>
            <a:ext uri="{FF2B5EF4-FFF2-40B4-BE49-F238E27FC236}">
              <a16:creationId xmlns:a16="http://schemas.microsoft.com/office/drawing/2014/main" id="{00000000-0008-0000-2000-00005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1" name="Text Box 8">
          <a:extLst>
            <a:ext uri="{FF2B5EF4-FFF2-40B4-BE49-F238E27FC236}">
              <a16:creationId xmlns:a16="http://schemas.microsoft.com/office/drawing/2014/main" id="{00000000-0008-0000-2000-000053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2" name="Text Box 8">
          <a:extLst>
            <a:ext uri="{FF2B5EF4-FFF2-40B4-BE49-F238E27FC236}">
              <a16:creationId xmlns:a16="http://schemas.microsoft.com/office/drawing/2014/main" id="{00000000-0008-0000-2000-000054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3" name="Text Box 8">
          <a:extLst>
            <a:ext uri="{FF2B5EF4-FFF2-40B4-BE49-F238E27FC236}">
              <a16:creationId xmlns:a16="http://schemas.microsoft.com/office/drawing/2014/main" id="{00000000-0008-0000-2000-00005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4" name="Text Box 1">
          <a:extLst>
            <a:ext uri="{FF2B5EF4-FFF2-40B4-BE49-F238E27FC236}">
              <a16:creationId xmlns:a16="http://schemas.microsoft.com/office/drawing/2014/main" id="{00000000-0008-0000-2000-00005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5" name="Text Box 2">
          <a:extLst>
            <a:ext uri="{FF2B5EF4-FFF2-40B4-BE49-F238E27FC236}">
              <a16:creationId xmlns:a16="http://schemas.microsoft.com/office/drawing/2014/main" id="{00000000-0008-0000-2000-00005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6" name="Text Box 3">
          <a:extLst>
            <a:ext uri="{FF2B5EF4-FFF2-40B4-BE49-F238E27FC236}">
              <a16:creationId xmlns:a16="http://schemas.microsoft.com/office/drawing/2014/main" id="{00000000-0008-0000-2000-00005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7" name="Text Box 4">
          <a:extLst>
            <a:ext uri="{FF2B5EF4-FFF2-40B4-BE49-F238E27FC236}">
              <a16:creationId xmlns:a16="http://schemas.microsoft.com/office/drawing/2014/main" id="{00000000-0008-0000-2000-00005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8" name="Text Box 5">
          <a:extLst>
            <a:ext uri="{FF2B5EF4-FFF2-40B4-BE49-F238E27FC236}">
              <a16:creationId xmlns:a16="http://schemas.microsoft.com/office/drawing/2014/main" id="{00000000-0008-0000-2000-00005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9" name="Text Box 6">
          <a:extLst>
            <a:ext uri="{FF2B5EF4-FFF2-40B4-BE49-F238E27FC236}">
              <a16:creationId xmlns:a16="http://schemas.microsoft.com/office/drawing/2014/main" id="{00000000-0008-0000-2000-00005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0" name="Text Box 8">
          <a:extLst>
            <a:ext uri="{FF2B5EF4-FFF2-40B4-BE49-F238E27FC236}">
              <a16:creationId xmlns:a16="http://schemas.microsoft.com/office/drawing/2014/main" id="{00000000-0008-0000-2000-00005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1" name="Text Box 9">
          <a:extLst>
            <a:ext uri="{FF2B5EF4-FFF2-40B4-BE49-F238E27FC236}">
              <a16:creationId xmlns:a16="http://schemas.microsoft.com/office/drawing/2014/main" id="{00000000-0008-0000-2000-00005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2" name="Text Box 10">
          <a:extLst>
            <a:ext uri="{FF2B5EF4-FFF2-40B4-BE49-F238E27FC236}">
              <a16:creationId xmlns:a16="http://schemas.microsoft.com/office/drawing/2014/main" id="{00000000-0008-0000-2000-00005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3" name="Text Box 1">
          <a:extLst>
            <a:ext uri="{FF2B5EF4-FFF2-40B4-BE49-F238E27FC236}">
              <a16:creationId xmlns:a16="http://schemas.microsoft.com/office/drawing/2014/main" id="{00000000-0008-0000-2000-00005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4" name="Text Box 2">
          <a:extLst>
            <a:ext uri="{FF2B5EF4-FFF2-40B4-BE49-F238E27FC236}">
              <a16:creationId xmlns:a16="http://schemas.microsoft.com/office/drawing/2014/main" id="{00000000-0008-0000-2000-00006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865" name="Text Box 8">
          <a:extLst>
            <a:ext uri="{FF2B5EF4-FFF2-40B4-BE49-F238E27FC236}">
              <a16:creationId xmlns:a16="http://schemas.microsoft.com/office/drawing/2014/main" id="{00000000-0008-0000-2000-000061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6" name="Text Box 8">
          <a:extLst>
            <a:ext uri="{FF2B5EF4-FFF2-40B4-BE49-F238E27FC236}">
              <a16:creationId xmlns:a16="http://schemas.microsoft.com/office/drawing/2014/main" id="{00000000-0008-0000-2000-00006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7" name="Text Box 8">
          <a:extLst>
            <a:ext uri="{FF2B5EF4-FFF2-40B4-BE49-F238E27FC236}">
              <a16:creationId xmlns:a16="http://schemas.microsoft.com/office/drawing/2014/main" id="{00000000-0008-0000-2000-000063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8" name="Text Box 1">
          <a:extLst>
            <a:ext uri="{FF2B5EF4-FFF2-40B4-BE49-F238E27FC236}">
              <a16:creationId xmlns:a16="http://schemas.microsoft.com/office/drawing/2014/main" id="{00000000-0008-0000-2000-000064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9" name="Text Box 2">
          <a:extLst>
            <a:ext uri="{FF2B5EF4-FFF2-40B4-BE49-F238E27FC236}">
              <a16:creationId xmlns:a16="http://schemas.microsoft.com/office/drawing/2014/main" id="{00000000-0008-0000-2000-00006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0" name="Text Box 3">
          <a:extLst>
            <a:ext uri="{FF2B5EF4-FFF2-40B4-BE49-F238E27FC236}">
              <a16:creationId xmlns:a16="http://schemas.microsoft.com/office/drawing/2014/main" id="{00000000-0008-0000-2000-00006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1" name="Text Box 4">
          <a:extLst>
            <a:ext uri="{FF2B5EF4-FFF2-40B4-BE49-F238E27FC236}">
              <a16:creationId xmlns:a16="http://schemas.microsoft.com/office/drawing/2014/main" id="{00000000-0008-0000-2000-00006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2" name="Text Box 5">
          <a:extLst>
            <a:ext uri="{FF2B5EF4-FFF2-40B4-BE49-F238E27FC236}">
              <a16:creationId xmlns:a16="http://schemas.microsoft.com/office/drawing/2014/main" id="{00000000-0008-0000-2000-00006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3" name="Text Box 6">
          <a:extLst>
            <a:ext uri="{FF2B5EF4-FFF2-40B4-BE49-F238E27FC236}">
              <a16:creationId xmlns:a16="http://schemas.microsoft.com/office/drawing/2014/main" id="{00000000-0008-0000-2000-00006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4" name="Text Box 8">
          <a:extLst>
            <a:ext uri="{FF2B5EF4-FFF2-40B4-BE49-F238E27FC236}">
              <a16:creationId xmlns:a16="http://schemas.microsoft.com/office/drawing/2014/main" id="{00000000-0008-0000-2000-00006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5" name="Text Box 9">
          <a:extLst>
            <a:ext uri="{FF2B5EF4-FFF2-40B4-BE49-F238E27FC236}">
              <a16:creationId xmlns:a16="http://schemas.microsoft.com/office/drawing/2014/main" id="{00000000-0008-0000-2000-00006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6" name="Text Box 10">
          <a:extLst>
            <a:ext uri="{FF2B5EF4-FFF2-40B4-BE49-F238E27FC236}">
              <a16:creationId xmlns:a16="http://schemas.microsoft.com/office/drawing/2014/main" id="{00000000-0008-0000-2000-00006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7" name="Text Box 1">
          <a:extLst>
            <a:ext uri="{FF2B5EF4-FFF2-40B4-BE49-F238E27FC236}">
              <a16:creationId xmlns:a16="http://schemas.microsoft.com/office/drawing/2014/main" id="{00000000-0008-0000-2000-00006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8" name="Text Box 2">
          <a:extLst>
            <a:ext uri="{FF2B5EF4-FFF2-40B4-BE49-F238E27FC236}">
              <a16:creationId xmlns:a16="http://schemas.microsoft.com/office/drawing/2014/main" id="{00000000-0008-0000-2000-00006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9" name="Text Box 8">
          <a:extLst>
            <a:ext uri="{FF2B5EF4-FFF2-40B4-BE49-F238E27FC236}">
              <a16:creationId xmlns:a16="http://schemas.microsoft.com/office/drawing/2014/main" id="{00000000-0008-0000-2000-00006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0" name="Text Box 8">
          <a:extLst>
            <a:ext uri="{FF2B5EF4-FFF2-40B4-BE49-F238E27FC236}">
              <a16:creationId xmlns:a16="http://schemas.microsoft.com/office/drawing/2014/main" id="{00000000-0008-0000-2000-00007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1" name="Text Box 8">
          <a:extLst>
            <a:ext uri="{FF2B5EF4-FFF2-40B4-BE49-F238E27FC236}">
              <a16:creationId xmlns:a16="http://schemas.microsoft.com/office/drawing/2014/main" id="{00000000-0008-0000-2000-000071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2" name="Text Box 8">
          <a:extLst>
            <a:ext uri="{FF2B5EF4-FFF2-40B4-BE49-F238E27FC236}">
              <a16:creationId xmlns:a16="http://schemas.microsoft.com/office/drawing/2014/main" id="{00000000-0008-0000-2000-00007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3" name="Text Box 8">
          <a:extLst>
            <a:ext uri="{FF2B5EF4-FFF2-40B4-BE49-F238E27FC236}">
              <a16:creationId xmlns:a16="http://schemas.microsoft.com/office/drawing/2014/main" id="{00000000-0008-0000-2000-000073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4" name="Text Box 1">
          <a:extLst>
            <a:ext uri="{FF2B5EF4-FFF2-40B4-BE49-F238E27FC236}">
              <a16:creationId xmlns:a16="http://schemas.microsoft.com/office/drawing/2014/main" id="{00000000-0008-0000-2000-000074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5" name="Text Box 2">
          <a:extLst>
            <a:ext uri="{FF2B5EF4-FFF2-40B4-BE49-F238E27FC236}">
              <a16:creationId xmlns:a16="http://schemas.microsoft.com/office/drawing/2014/main" id="{00000000-0008-0000-2000-00007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6" name="Text Box 3">
          <a:extLst>
            <a:ext uri="{FF2B5EF4-FFF2-40B4-BE49-F238E27FC236}">
              <a16:creationId xmlns:a16="http://schemas.microsoft.com/office/drawing/2014/main" id="{00000000-0008-0000-2000-00007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7" name="Text Box 4">
          <a:extLst>
            <a:ext uri="{FF2B5EF4-FFF2-40B4-BE49-F238E27FC236}">
              <a16:creationId xmlns:a16="http://schemas.microsoft.com/office/drawing/2014/main" id="{00000000-0008-0000-2000-00007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8" name="Text Box 5">
          <a:extLst>
            <a:ext uri="{FF2B5EF4-FFF2-40B4-BE49-F238E27FC236}">
              <a16:creationId xmlns:a16="http://schemas.microsoft.com/office/drawing/2014/main" id="{00000000-0008-0000-2000-00007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9" name="Text Box 6">
          <a:extLst>
            <a:ext uri="{FF2B5EF4-FFF2-40B4-BE49-F238E27FC236}">
              <a16:creationId xmlns:a16="http://schemas.microsoft.com/office/drawing/2014/main" id="{00000000-0008-0000-2000-00007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0" name="Text Box 8">
          <a:extLst>
            <a:ext uri="{FF2B5EF4-FFF2-40B4-BE49-F238E27FC236}">
              <a16:creationId xmlns:a16="http://schemas.microsoft.com/office/drawing/2014/main" id="{00000000-0008-0000-2000-00007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1" name="Text Box 9">
          <a:extLst>
            <a:ext uri="{FF2B5EF4-FFF2-40B4-BE49-F238E27FC236}">
              <a16:creationId xmlns:a16="http://schemas.microsoft.com/office/drawing/2014/main" id="{00000000-0008-0000-2000-00007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2" name="Text Box 10">
          <a:extLst>
            <a:ext uri="{FF2B5EF4-FFF2-40B4-BE49-F238E27FC236}">
              <a16:creationId xmlns:a16="http://schemas.microsoft.com/office/drawing/2014/main" id="{00000000-0008-0000-2000-00007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3" name="Text Box 1">
          <a:extLst>
            <a:ext uri="{FF2B5EF4-FFF2-40B4-BE49-F238E27FC236}">
              <a16:creationId xmlns:a16="http://schemas.microsoft.com/office/drawing/2014/main" id="{00000000-0008-0000-2000-00007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4" name="Text Box 2">
          <a:extLst>
            <a:ext uri="{FF2B5EF4-FFF2-40B4-BE49-F238E27FC236}">
              <a16:creationId xmlns:a16="http://schemas.microsoft.com/office/drawing/2014/main" id="{00000000-0008-0000-2000-00007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895" name="Text Box 8">
          <a:extLst>
            <a:ext uri="{FF2B5EF4-FFF2-40B4-BE49-F238E27FC236}">
              <a16:creationId xmlns:a16="http://schemas.microsoft.com/office/drawing/2014/main" id="{00000000-0008-0000-2000-00007F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6" name="Text Box 8">
          <a:extLst>
            <a:ext uri="{FF2B5EF4-FFF2-40B4-BE49-F238E27FC236}">
              <a16:creationId xmlns:a16="http://schemas.microsoft.com/office/drawing/2014/main" id="{00000000-0008-0000-2000-00008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897" name="Text Box 8">
          <a:extLst>
            <a:ext uri="{FF2B5EF4-FFF2-40B4-BE49-F238E27FC236}">
              <a16:creationId xmlns:a16="http://schemas.microsoft.com/office/drawing/2014/main" id="{00000000-0008-0000-2000-00008103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898" name="Text Box 8">
          <a:extLst>
            <a:ext uri="{FF2B5EF4-FFF2-40B4-BE49-F238E27FC236}">
              <a16:creationId xmlns:a16="http://schemas.microsoft.com/office/drawing/2014/main" id="{00000000-0008-0000-2000-00008203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899" name="Text Box 8">
          <a:extLst>
            <a:ext uri="{FF2B5EF4-FFF2-40B4-BE49-F238E27FC236}">
              <a16:creationId xmlns:a16="http://schemas.microsoft.com/office/drawing/2014/main" id="{00000000-0008-0000-2000-00008303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900" name="Text Box 8">
          <a:extLst>
            <a:ext uri="{FF2B5EF4-FFF2-40B4-BE49-F238E27FC236}">
              <a16:creationId xmlns:a16="http://schemas.microsoft.com/office/drawing/2014/main" id="{00000000-0008-0000-2000-00008403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1" name="Text Box 8">
          <a:extLst>
            <a:ext uri="{FF2B5EF4-FFF2-40B4-BE49-F238E27FC236}">
              <a16:creationId xmlns:a16="http://schemas.microsoft.com/office/drawing/2014/main" id="{00000000-0008-0000-2000-00008503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2" name="Text Box 8">
          <a:extLst>
            <a:ext uri="{FF2B5EF4-FFF2-40B4-BE49-F238E27FC236}">
              <a16:creationId xmlns:a16="http://schemas.microsoft.com/office/drawing/2014/main" id="{00000000-0008-0000-2000-00008603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3" name="Text Box 8">
          <a:extLst>
            <a:ext uri="{FF2B5EF4-FFF2-40B4-BE49-F238E27FC236}">
              <a16:creationId xmlns:a16="http://schemas.microsoft.com/office/drawing/2014/main" id="{00000000-0008-0000-2000-00008703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904" name="Text Box 8">
          <a:extLst>
            <a:ext uri="{FF2B5EF4-FFF2-40B4-BE49-F238E27FC236}">
              <a16:creationId xmlns:a16="http://schemas.microsoft.com/office/drawing/2014/main" id="{00000000-0008-0000-2000-00008803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5" name="Text Box 1">
          <a:extLst>
            <a:ext uri="{FF2B5EF4-FFF2-40B4-BE49-F238E27FC236}">
              <a16:creationId xmlns:a16="http://schemas.microsoft.com/office/drawing/2014/main" id="{00000000-0008-0000-2000-00008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6" name="Text Box 2">
          <a:extLst>
            <a:ext uri="{FF2B5EF4-FFF2-40B4-BE49-F238E27FC236}">
              <a16:creationId xmlns:a16="http://schemas.microsoft.com/office/drawing/2014/main" id="{00000000-0008-0000-2000-00008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7" name="Text Box 3">
          <a:extLst>
            <a:ext uri="{FF2B5EF4-FFF2-40B4-BE49-F238E27FC236}">
              <a16:creationId xmlns:a16="http://schemas.microsoft.com/office/drawing/2014/main" id="{00000000-0008-0000-2000-00008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8" name="Text Box 4">
          <a:extLst>
            <a:ext uri="{FF2B5EF4-FFF2-40B4-BE49-F238E27FC236}">
              <a16:creationId xmlns:a16="http://schemas.microsoft.com/office/drawing/2014/main" id="{00000000-0008-0000-2000-00008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9" name="Text Box 5">
          <a:extLst>
            <a:ext uri="{FF2B5EF4-FFF2-40B4-BE49-F238E27FC236}">
              <a16:creationId xmlns:a16="http://schemas.microsoft.com/office/drawing/2014/main" id="{00000000-0008-0000-2000-00008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0" name="Text Box 6">
          <a:extLst>
            <a:ext uri="{FF2B5EF4-FFF2-40B4-BE49-F238E27FC236}">
              <a16:creationId xmlns:a16="http://schemas.microsoft.com/office/drawing/2014/main" id="{00000000-0008-0000-2000-00008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1" name="Text Box 8">
          <a:extLst>
            <a:ext uri="{FF2B5EF4-FFF2-40B4-BE49-F238E27FC236}">
              <a16:creationId xmlns:a16="http://schemas.microsoft.com/office/drawing/2014/main" id="{00000000-0008-0000-2000-00008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2" name="Text Box 9">
          <a:extLst>
            <a:ext uri="{FF2B5EF4-FFF2-40B4-BE49-F238E27FC236}">
              <a16:creationId xmlns:a16="http://schemas.microsoft.com/office/drawing/2014/main" id="{00000000-0008-0000-2000-00009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3" name="Text Box 10">
          <a:extLst>
            <a:ext uri="{FF2B5EF4-FFF2-40B4-BE49-F238E27FC236}">
              <a16:creationId xmlns:a16="http://schemas.microsoft.com/office/drawing/2014/main" id="{00000000-0008-0000-2000-000091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4" name="Text Box 1">
          <a:extLst>
            <a:ext uri="{FF2B5EF4-FFF2-40B4-BE49-F238E27FC236}">
              <a16:creationId xmlns:a16="http://schemas.microsoft.com/office/drawing/2014/main" id="{00000000-0008-0000-2000-00009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5" name="Text Box 2">
          <a:extLst>
            <a:ext uri="{FF2B5EF4-FFF2-40B4-BE49-F238E27FC236}">
              <a16:creationId xmlns:a16="http://schemas.microsoft.com/office/drawing/2014/main" id="{00000000-0008-0000-2000-000093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6" name="Text Box 8">
          <a:extLst>
            <a:ext uri="{FF2B5EF4-FFF2-40B4-BE49-F238E27FC236}">
              <a16:creationId xmlns:a16="http://schemas.microsoft.com/office/drawing/2014/main" id="{00000000-0008-0000-2000-000094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7" name="Text Box 8">
          <a:extLst>
            <a:ext uri="{FF2B5EF4-FFF2-40B4-BE49-F238E27FC236}">
              <a16:creationId xmlns:a16="http://schemas.microsoft.com/office/drawing/2014/main" id="{00000000-0008-0000-2000-00009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8" name="Text Box 8">
          <a:extLst>
            <a:ext uri="{FF2B5EF4-FFF2-40B4-BE49-F238E27FC236}">
              <a16:creationId xmlns:a16="http://schemas.microsoft.com/office/drawing/2014/main" id="{00000000-0008-0000-2000-00009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9" name="Text Box 8">
          <a:extLst>
            <a:ext uri="{FF2B5EF4-FFF2-40B4-BE49-F238E27FC236}">
              <a16:creationId xmlns:a16="http://schemas.microsoft.com/office/drawing/2014/main" id="{00000000-0008-0000-2000-00009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0" name="Text Box 1">
          <a:extLst>
            <a:ext uri="{FF2B5EF4-FFF2-40B4-BE49-F238E27FC236}">
              <a16:creationId xmlns:a16="http://schemas.microsoft.com/office/drawing/2014/main" id="{00000000-0008-0000-2000-00009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1" name="Text Box 2">
          <a:extLst>
            <a:ext uri="{FF2B5EF4-FFF2-40B4-BE49-F238E27FC236}">
              <a16:creationId xmlns:a16="http://schemas.microsoft.com/office/drawing/2014/main" id="{00000000-0008-0000-2000-00009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2" name="Text Box 3">
          <a:extLst>
            <a:ext uri="{FF2B5EF4-FFF2-40B4-BE49-F238E27FC236}">
              <a16:creationId xmlns:a16="http://schemas.microsoft.com/office/drawing/2014/main" id="{00000000-0008-0000-2000-00009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3" name="Text Box 4">
          <a:extLst>
            <a:ext uri="{FF2B5EF4-FFF2-40B4-BE49-F238E27FC236}">
              <a16:creationId xmlns:a16="http://schemas.microsoft.com/office/drawing/2014/main" id="{00000000-0008-0000-2000-00009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4" name="Text Box 5">
          <a:extLst>
            <a:ext uri="{FF2B5EF4-FFF2-40B4-BE49-F238E27FC236}">
              <a16:creationId xmlns:a16="http://schemas.microsoft.com/office/drawing/2014/main" id="{00000000-0008-0000-2000-00009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5" name="Text Box 6">
          <a:extLst>
            <a:ext uri="{FF2B5EF4-FFF2-40B4-BE49-F238E27FC236}">
              <a16:creationId xmlns:a16="http://schemas.microsoft.com/office/drawing/2014/main" id="{00000000-0008-0000-2000-00009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6" name="Text Box 8">
          <a:extLst>
            <a:ext uri="{FF2B5EF4-FFF2-40B4-BE49-F238E27FC236}">
              <a16:creationId xmlns:a16="http://schemas.microsoft.com/office/drawing/2014/main" id="{00000000-0008-0000-2000-00009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7" name="Text Box 9">
          <a:extLst>
            <a:ext uri="{FF2B5EF4-FFF2-40B4-BE49-F238E27FC236}">
              <a16:creationId xmlns:a16="http://schemas.microsoft.com/office/drawing/2014/main" id="{00000000-0008-0000-2000-00009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8" name="Text Box 10">
          <a:extLst>
            <a:ext uri="{FF2B5EF4-FFF2-40B4-BE49-F238E27FC236}">
              <a16:creationId xmlns:a16="http://schemas.microsoft.com/office/drawing/2014/main" id="{00000000-0008-0000-2000-0000A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9" name="Text Box 1">
          <a:extLst>
            <a:ext uri="{FF2B5EF4-FFF2-40B4-BE49-F238E27FC236}">
              <a16:creationId xmlns:a16="http://schemas.microsoft.com/office/drawing/2014/main" id="{00000000-0008-0000-2000-0000A1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0" name="Text Box 2">
          <a:extLst>
            <a:ext uri="{FF2B5EF4-FFF2-40B4-BE49-F238E27FC236}">
              <a16:creationId xmlns:a16="http://schemas.microsoft.com/office/drawing/2014/main" id="{00000000-0008-0000-2000-0000A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31" name="Text Box 8">
          <a:extLst>
            <a:ext uri="{FF2B5EF4-FFF2-40B4-BE49-F238E27FC236}">
              <a16:creationId xmlns:a16="http://schemas.microsoft.com/office/drawing/2014/main" id="{00000000-0008-0000-2000-0000A3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21</xdr:row>
      <xdr:rowOff>31750</xdr:rowOff>
    </xdr:from>
    <xdr:ext cx="114300" cy="285750"/>
    <xdr:sp macro="" textlink="">
      <xdr:nvSpPr>
        <xdr:cNvPr id="932" name="Text Box 8">
          <a:extLst>
            <a:ext uri="{FF2B5EF4-FFF2-40B4-BE49-F238E27FC236}">
              <a16:creationId xmlns:a16="http://schemas.microsoft.com/office/drawing/2014/main" id="{00000000-0008-0000-2000-0000A4030000}"/>
            </a:ext>
          </a:extLst>
        </xdr:cNvPr>
        <xdr:cNvSpPr txBox="1">
          <a:spLocks noChangeArrowheads="1"/>
        </xdr:cNvSpPr>
      </xdr:nvSpPr>
      <xdr:spPr bwMode="auto">
        <a:xfrm>
          <a:off x="1260264" y="38722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33" name="Text Box 8">
          <a:extLst>
            <a:ext uri="{FF2B5EF4-FFF2-40B4-BE49-F238E27FC236}">
              <a16:creationId xmlns:a16="http://schemas.microsoft.com/office/drawing/2014/main" id="{00000000-0008-0000-2000-0000A503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34" name="Text Box 8">
          <a:extLst>
            <a:ext uri="{FF2B5EF4-FFF2-40B4-BE49-F238E27FC236}">
              <a16:creationId xmlns:a16="http://schemas.microsoft.com/office/drawing/2014/main" id="{00000000-0008-0000-2000-0000A603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5" name="Text Box 8">
          <a:extLst>
            <a:ext uri="{FF2B5EF4-FFF2-40B4-BE49-F238E27FC236}">
              <a16:creationId xmlns:a16="http://schemas.microsoft.com/office/drawing/2014/main" id="{00000000-0008-0000-2000-0000A7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36" name="Text Box 1">
          <a:extLst>
            <a:ext uri="{FF2B5EF4-FFF2-40B4-BE49-F238E27FC236}">
              <a16:creationId xmlns:a16="http://schemas.microsoft.com/office/drawing/2014/main" id="{00000000-0008-0000-2000-0000A8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37" name="Text Box 2">
          <a:extLst>
            <a:ext uri="{FF2B5EF4-FFF2-40B4-BE49-F238E27FC236}">
              <a16:creationId xmlns:a16="http://schemas.microsoft.com/office/drawing/2014/main" id="{00000000-0008-0000-2000-0000A9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38" name="Text Box 3">
          <a:extLst>
            <a:ext uri="{FF2B5EF4-FFF2-40B4-BE49-F238E27FC236}">
              <a16:creationId xmlns:a16="http://schemas.microsoft.com/office/drawing/2014/main" id="{00000000-0008-0000-2000-0000AA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39" name="Text Box 4">
          <a:extLst>
            <a:ext uri="{FF2B5EF4-FFF2-40B4-BE49-F238E27FC236}">
              <a16:creationId xmlns:a16="http://schemas.microsoft.com/office/drawing/2014/main" id="{00000000-0008-0000-2000-0000AB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0" name="Text Box 5">
          <a:extLst>
            <a:ext uri="{FF2B5EF4-FFF2-40B4-BE49-F238E27FC236}">
              <a16:creationId xmlns:a16="http://schemas.microsoft.com/office/drawing/2014/main" id="{00000000-0008-0000-2000-0000AC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1" name="Text Box 6">
          <a:extLst>
            <a:ext uri="{FF2B5EF4-FFF2-40B4-BE49-F238E27FC236}">
              <a16:creationId xmlns:a16="http://schemas.microsoft.com/office/drawing/2014/main" id="{00000000-0008-0000-2000-0000AD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2" name="Text Box 8">
          <a:extLst>
            <a:ext uri="{FF2B5EF4-FFF2-40B4-BE49-F238E27FC236}">
              <a16:creationId xmlns:a16="http://schemas.microsoft.com/office/drawing/2014/main" id="{00000000-0008-0000-2000-0000AE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3" name="Text Box 9">
          <a:extLst>
            <a:ext uri="{FF2B5EF4-FFF2-40B4-BE49-F238E27FC236}">
              <a16:creationId xmlns:a16="http://schemas.microsoft.com/office/drawing/2014/main" id="{00000000-0008-0000-2000-0000AF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4" name="Text Box 10">
          <a:extLst>
            <a:ext uri="{FF2B5EF4-FFF2-40B4-BE49-F238E27FC236}">
              <a16:creationId xmlns:a16="http://schemas.microsoft.com/office/drawing/2014/main" id="{00000000-0008-0000-2000-0000B0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5" name="Text Box 1">
          <a:extLst>
            <a:ext uri="{FF2B5EF4-FFF2-40B4-BE49-F238E27FC236}">
              <a16:creationId xmlns:a16="http://schemas.microsoft.com/office/drawing/2014/main" id="{00000000-0008-0000-2000-0000B1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6" name="Text Box 2">
          <a:extLst>
            <a:ext uri="{FF2B5EF4-FFF2-40B4-BE49-F238E27FC236}">
              <a16:creationId xmlns:a16="http://schemas.microsoft.com/office/drawing/2014/main" id="{00000000-0008-0000-2000-0000B2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7" name="Text Box 8">
          <a:extLst>
            <a:ext uri="{FF2B5EF4-FFF2-40B4-BE49-F238E27FC236}">
              <a16:creationId xmlns:a16="http://schemas.microsoft.com/office/drawing/2014/main" id="{00000000-0008-0000-2000-0000B3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8" name="Text Box 8">
          <a:extLst>
            <a:ext uri="{FF2B5EF4-FFF2-40B4-BE49-F238E27FC236}">
              <a16:creationId xmlns:a16="http://schemas.microsoft.com/office/drawing/2014/main" id="{00000000-0008-0000-2000-0000B4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9" name="Text Box 8">
          <a:extLst>
            <a:ext uri="{FF2B5EF4-FFF2-40B4-BE49-F238E27FC236}">
              <a16:creationId xmlns:a16="http://schemas.microsoft.com/office/drawing/2014/main" id="{00000000-0008-0000-2000-0000B5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0" name="Text Box 8">
          <a:extLst>
            <a:ext uri="{FF2B5EF4-FFF2-40B4-BE49-F238E27FC236}">
              <a16:creationId xmlns:a16="http://schemas.microsoft.com/office/drawing/2014/main" id="{00000000-0008-0000-2000-0000B6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1" name="Text Box 8">
          <a:extLst>
            <a:ext uri="{FF2B5EF4-FFF2-40B4-BE49-F238E27FC236}">
              <a16:creationId xmlns:a16="http://schemas.microsoft.com/office/drawing/2014/main" id="{00000000-0008-0000-2000-0000B7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2" name="Text Box 1">
          <a:extLst>
            <a:ext uri="{FF2B5EF4-FFF2-40B4-BE49-F238E27FC236}">
              <a16:creationId xmlns:a16="http://schemas.microsoft.com/office/drawing/2014/main" id="{00000000-0008-0000-2000-0000B8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3" name="Text Box 2">
          <a:extLst>
            <a:ext uri="{FF2B5EF4-FFF2-40B4-BE49-F238E27FC236}">
              <a16:creationId xmlns:a16="http://schemas.microsoft.com/office/drawing/2014/main" id="{00000000-0008-0000-2000-0000B9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4" name="Text Box 3">
          <a:extLst>
            <a:ext uri="{FF2B5EF4-FFF2-40B4-BE49-F238E27FC236}">
              <a16:creationId xmlns:a16="http://schemas.microsoft.com/office/drawing/2014/main" id="{00000000-0008-0000-2000-0000BA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5" name="Text Box 4">
          <a:extLst>
            <a:ext uri="{FF2B5EF4-FFF2-40B4-BE49-F238E27FC236}">
              <a16:creationId xmlns:a16="http://schemas.microsoft.com/office/drawing/2014/main" id="{00000000-0008-0000-2000-0000BB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6" name="Text Box 5">
          <a:extLst>
            <a:ext uri="{FF2B5EF4-FFF2-40B4-BE49-F238E27FC236}">
              <a16:creationId xmlns:a16="http://schemas.microsoft.com/office/drawing/2014/main" id="{00000000-0008-0000-2000-0000BC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7" name="Text Box 6">
          <a:extLst>
            <a:ext uri="{FF2B5EF4-FFF2-40B4-BE49-F238E27FC236}">
              <a16:creationId xmlns:a16="http://schemas.microsoft.com/office/drawing/2014/main" id="{00000000-0008-0000-2000-0000BD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8" name="Text Box 8">
          <a:extLst>
            <a:ext uri="{FF2B5EF4-FFF2-40B4-BE49-F238E27FC236}">
              <a16:creationId xmlns:a16="http://schemas.microsoft.com/office/drawing/2014/main" id="{00000000-0008-0000-2000-0000BE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9" name="Text Box 9">
          <a:extLst>
            <a:ext uri="{FF2B5EF4-FFF2-40B4-BE49-F238E27FC236}">
              <a16:creationId xmlns:a16="http://schemas.microsoft.com/office/drawing/2014/main" id="{00000000-0008-0000-2000-0000BF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0" name="Text Box 10">
          <a:extLst>
            <a:ext uri="{FF2B5EF4-FFF2-40B4-BE49-F238E27FC236}">
              <a16:creationId xmlns:a16="http://schemas.microsoft.com/office/drawing/2014/main" id="{00000000-0008-0000-2000-0000C0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1" name="Text Box 1">
          <a:extLst>
            <a:ext uri="{FF2B5EF4-FFF2-40B4-BE49-F238E27FC236}">
              <a16:creationId xmlns:a16="http://schemas.microsoft.com/office/drawing/2014/main" id="{00000000-0008-0000-2000-0000C1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2" name="Text Box 2">
          <a:extLst>
            <a:ext uri="{FF2B5EF4-FFF2-40B4-BE49-F238E27FC236}">
              <a16:creationId xmlns:a16="http://schemas.microsoft.com/office/drawing/2014/main" id="{00000000-0008-0000-2000-0000C2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963" name="Text Box 8">
          <a:extLst>
            <a:ext uri="{FF2B5EF4-FFF2-40B4-BE49-F238E27FC236}">
              <a16:creationId xmlns:a16="http://schemas.microsoft.com/office/drawing/2014/main" id="{00000000-0008-0000-2000-0000C3030000}"/>
            </a:ext>
          </a:extLst>
        </xdr:cNvPr>
        <xdr:cNvSpPr txBox="1">
          <a:spLocks noChangeArrowheads="1"/>
        </xdr:cNvSpPr>
      </xdr:nvSpPr>
      <xdr:spPr bwMode="auto">
        <a:xfrm>
          <a:off x="62822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964" name="Text Box 8">
          <a:extLst>
            <a:ext uri="{FF2B5EF4-FFF2-40B4-BE49-F238E27FC236}">
              <a16:creationId xmlns:a16="http://schemas.microsoft.com/office/drawing/2014/main" id="{00000000-0008-0000-2000-0000C403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965" name="Text Box 8">
          <a:extLst>
            <a:ext uri="{FF2B5EF4-FFF2-40B4-BE49-F238E27FC236}">
              <a16:creationId xmlns:a16="http://schemas.microsoft.com/office/drawing/2014/main" id="{00000000-0008-0000-2000-0000C503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966" name="Text Box 8">
          <a:extLst>
            <a:ext uri="{FF2B5EF4-FFF2-40B4-BE49-F238E27FC236}">
              <a16:creationId xmlns:a16="http://schemas.microsoft.com/office/drawing/2014/main" id="{00000000-0008-0000-2000-0000C6030000}"/>
            </a:ext>
          </a:extLst>
        </xdr:cNvPr>
        <xdr:cNvSpPr txBox="1">
          <a:spLocks noChangeArrowheads="1"/>
        </xdr:cNvSpPr>
      </xdr:nvSpPr>
      <xdr:spPr bwMode="auto">
        <a:xfrm>
          <a:off x="74980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967" name="Text Box 8">
          <a:extLst>
            <a:ext uri="{FF2B5EF4-FFF2-40B4-BE49-F238E27FC236}">
              <a16:creationId xmlns:a16="http://schemas.microsoft.com/office/drawing/2014/main" id="{00000000-0008-0000-2000-0000C7030000}"/>
            </a:ext>
          </a:extLst>
        </xdr:cNvPr>
        <xdr:cNvSpPr txBox="1">
          <a:spLocks noChangeArrowheads="1"/>
        </xdr:cNvSpPr>
      </xdr:nvSpPr>
      <xdr:spPr bwMode="auto">
        <a:xfrm>
          <a:off x="74980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968" name="Text Box 8">
          <a:extLst>
            <a:ext uri="{FF2B5EF4-FFF2-40B4-BE49-F238E27FC236}">
              <a16:creationId xmlns:a16="http://schemas.microsoft.com/office/drawing/2014/main" id="{00000000-0008-0000-2000-0000C8030000}"/>
            </a:ext>
          </a:extLst>
        </xdr:cNvPr>
        <xdr:cNvSpPr txBox="1">
          <a:spLocks noChangeArrowheads="1"/>
        </xdr:cNvSpPr>
      </xdr:nvSpPr>
      <xdr:spPr bwMode="auto">
        <a:xfrm>
          <a:off x="6248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69" name="Text Box 8">
          <a:extLst>
            <a:ext uri="{FF2B5EF4-FFF2-40B4-BE49-F238E27FC236}">
              <a16:creationId xmlns:a16="http://schemas.microsoft.com/office/drawing/2014/main" id="{00000000-0008-0000-2000-0000C903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0" name="Text Box 8">
          <a:extLst>
            <a:ext uri="{FF2B5EF4-FFF2-40B4-BE49-F238E27FC236}">
              <a16:creationId xmlns:a16="http://schemas.microsoft.com/office/drawing/2014/main" id="{00000000-0008-0000-2000-0000CA03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971" name="Text Box 8">
          <a:extLst>
            <a:ext uri="{FF2B5EF4-FFF2-40B4-BE49-F238E27FC236}">
              <a16:creationId xmlns:a16="http://schemas.microsoft.com/office/drawing/2014/main" id="{00000000-0008-0000-2000-0000CB030000}"/>
            </a:ext>
          </a:extLst>
        </xdr:cNvPr>
        <xdr:cNvSpPr txBox="1">
          <a:spLocks noChangeArrowheads="1"/>
        </xdr:cNvSpPr>
      </xdr:nvSpPr>
      <xdr:spPr bwMode="auto">
        <a:xfrm>
          <a:off x="6248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972" name="Text Box 2">
          <a:extLst>
            <a:ext uri="{FF2B5EF4-FFF2-40B4-BE49-F238E27FC236}">
              <a16:creationId xmlns:a16="http://schemas.microsoft.com/office/drawing/2014/main" id="{00000000-0008-0000-2000-0000CC030000}"/>
            </a:ext>
          </a:extLst>
        </xdr:cNvPr>
        <xdr:cNvSpPr txBox="1">
          <a:spLocks noChangeArrowheads="1"/>
        </xdr:cNvSpPr>
      </xdr:nvSpPr>
      <xdr:spPr bwMode="auto">
        <a:xfrm>
          <a:off x="125179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104775</xdr:colOff>
      <xdr:row>39</xdr:row>
      <xdr:rowOff>9525</xdr:rowOff>
    </xdr:from>
    <xdr:ext cx="114300" cy="285750"/>
    <xdr:sp macro="" textlink="">
      <xdr:nvSpPr>
        <xdr:cNvPr id="973" name="Text Box 8">
          <a:extLst>
            <a:ext uri="{FF2B5EF4-FFF2-40B4-BE49-F238E27FC236}">
              <a16:creationId xmlns:a16="http://schemas.microsoft.com/office/drawing/2014/main" id="{00000000-0008-0000-2000-0000CD030000}"/>
            </a:ext>
          </a:extLst>
        </xdr:cNvPr>
        <xdr:cNvSpPr txBox="1">
          <a:spLocks noChangeArrowheads="1"/>
        </xdr:cNvSpPr>
      </xdr:nvSpPr>
      <xdr:spPr bwMode="auto">
        <a:xfrm>
          <a:off x="1979295" y="714184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974" name="Text Box 8">
          <a:extLst>
            <a:ext uri="{FF2B5EF4-FFF2-40B4-BE49-F238E27FC236}">
              <a16:creationId xmlns:a16="http://schemas.microsoft.com/office/drawing/2014/main" id="{00000000-0008-0000-2000-0000CE03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975" name="Text Box 8">
          <a:extLst>
            <a:ext uri="{FF2B5EF4-FFF2-40B4-BE49-F238E27FC236}">
              <a16:creationId xmlns:a16="http://schemas.microsoft.com/office/drawing/2014/main" id="{00000000-0008-0000-2000-0000CF03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2047875</xdr:colOff>
      <xdr:row>41</xdr:row>
      <xdr:rowOff>14817</xdr:rowOff>
    </xdr:from>
    <xdr:ext cx="114300" cy="285750"/>
    <xdr:sp macro="" textlink="">
      <xdr:nvSpPr>
        <xdr:cNvPr id="976" name="Text Box 8">
          <a:extLst>
            <a:ext uri="{FF2B5EF4-FFF2-40B4-BE49-F238E27FC236}">
              <a16:creationId xmlns:a16="http://schemas.microsoft.com/office/drawing/2014/main" id="{00000000-0008-0000-2000-0000D0030000}"/>
            </a:ext>
          </a:extLst>
        </xdr:cNvPr>
        <xdr:cNvSpPr txBox="1">
          <a:spLocks noChangeArrowheads="1"/>
        </xdr:cNvSpPr>
      </xdr:nvSpPr>
      <xdr:spPr bwMode="auto">
        <a:xfrm>
          <a:off x="622935" y="75128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38</xdr:row>
      <xdr:rowOff>152400</xdr:rowOff>
    </xdr:from>
    <xdr:ext cx="114300" cy="285750"/>
    <xdr:sp macro="" textlink="">
      <xdr:nvSpPr>
        <xdr:cNvPr id="977" name="Text Box 8">
          <a:extLst>
            <a:ext uri="{FF2B5EF4-FFF2-40B4-BE49-F238E27FC236}">
              <a16:creationId xmlns:a16="http://schemas.microsoft.com/office/drawing/2014/main" id="{00000000-0008-0000-2000-0000D1030000}"/>
            </a:ext>
          </a:extLst>
        </xdr:cNvPr>
        <xdr:cNvSpPr txBox="1">
          <a:spLocks noChangeArrowheads="1"/>
        </xdr:cNvSpPr>
      </xdr:nvSpPr>
      <xdr:spPr bwMode="auto">
        <a:xfrm>
          <a:off x="374904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978" name="Text Box 8">
          <a:extLst>
            <a:ext uri="{FF2B5EF4-FFF2-40B4-BE49-F238E27FC236}">
              <a16:creationId xmlns:a16="http://schemas.microsoft.com/office/drawing/2014/main" id="{00000000-0008-0000-2000-0000D2030000}"/>
            </a:ext>
          </a:extLst>
        </xdr:cNvPr>
        <xdr:cNvSpPr txBox="1">
          <a:spLocks noChangeArrowheads="1"/>
        </xdr:cNvSpPr>
      </xdr:nvSpPr>
      <xdr:spPr bwMode="auto">
        <a:xfrm>
          <a:off x="62822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1948391</xdr:colOff>
      <xdr:row>54</xdr:row>
      <xdr:rowOff>42333</xdr:rowOff>
    </xdr:from>
    <xdr:ext cx="114300" cy="285750"/>
    <xdr:sp macro="" textlink="">
      <xdr:nvSpPr>
        <xdr:cNvPr id="979" name="Text Box 1">
          <a:extLst>
            <a:ext uri="{FF2B5EF4-FFF2-40B4-BE49-F238E27FC236}">
              <a16:creationId xmlns:a16="http://schemas.microsoft.com/office/drawing/2014/main" id="{00000000-0008-0000-2000-0000D3030000}"/>
            </a:ext>
          </a:extLst>
        </xdr:cNvPr>
        <xdr:cNvSpPr txBox="1">
          <a:spLocks noChangeArrowheads="1"/>
        </xdr:cNvSpPr>
      </xdr:nvSpPr>
      <xdr:spPr bwMode="auto">
        <a:xfrm>
          <a:off x="622511"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0" name="Text Box 8">
          <a:extLst>
            <a:ext uri="{FF2B5EF4-FFF2-40B4-BE49-F238E27FC236}">
              <a16:creationId xmlns:a16="http://schemas.microsoft.com/office/drawing/2014/main" id="{00000000-0008-0000-2000-0000D4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1" name="Text Box 8">
          <a:extLst>
            <a:ext uri="{FF2B5EF4-FFF2-40B4-BE49-F238E27FC236}">
              <a16:creationId xmlns:a16="http://schemas.microsoft.com/office/drawing/2014/main" id="{00000000-0008-0000-2000-0000D5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2" name="Text Box 8">
          <a:extLst>
            <a:ext uri="{FF2B5EF4-FFF2-40B4-BE49-F238E27FC236}">
              <a16:creationId xmlns:a16="http://schemas.microsoft.com/office/drawing/2014/main" id="{00000000-0008-0000-2000-0000D6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983" name="Text Box 8">
          <a:extLst>
            <a:ext uri="{FF2B5EF4-FFF2-40B4-BE49-F238E27FC236}">
              <a16:creationId xmlns:a16="http://schemas.microsoft.com/office/drawing/2014/main" id="{00000000-0008-0000-2000-0000D7030000}"/>
            </a:ext>
          </a:extLst>
        </xdr:cNvPr>
        <xdr:cNvSpPr txBox="1">
          <a:spLocks noChangeArrowheads="1"/>
        </xdr:cNvSpPr>
      </xdr:nvSpPr>
      <xdr:spPr bwMode="auto">
        <a:xfrm>
          <a:off x="62822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4" name="Text Box 11">
          <a:extLst>
            <a:ext uri="{FF2B5EF4-FFF2-40B4-BE49-F238E27FC236}">
              <a16:creationId xmlns:a16="http://schemas.microsoft.com/office/drawing/2014/main" id="{00000000-0008-0000-2000-0000D8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5" name="Text Box 12">
          <a:extLst>
            <a:ext uri="{FF2B5EF4-FFF2-40B4-BE49-F238E27FC236}">
              <a16:creationId xmlns:a16="http://schemas.microsoft.com/office/drawing/2014/main" id="{00000000-0008-0000-2000-0000D9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86" name="Text Box 11">
          <a:extLst>
            <a:ext uri="{FF2B5EF4-FFF2-40B4-BE49-F238E27FC236}">
              <a16:creationId xmlns:a16="http://schemas.microsoft.com/office/drawing/2014/main" id="{00000000-0008-0000-2000-0000DA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87" name="Text Box 12">
          <a:extLst>
            <a:ext uri="{FF2B5EF4-FFF2-40B4-BE49-F238E27FC236}">
              <a16:creationId xmlns:a16="http://schemas.microsoft.com/office/drawing/2014/main" id="{00000000-0008-0000-2000-0000DB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88" name="Text Box 11">
          <a:extLst>
            <a:ext uri="{FF2B5EF4-FFF2-40B4-BE49-F238E27FC236}">
              <a16:creationId xmlns:a16="http://schemas.microsoft.com/office/drawing/2014/main" id="{00000000-0008-0000-2000-0000DC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89" name="Text Box 12">
          <a:extLst>
            <a:ext uri="{FF2B5EF4-FFF2-40B4-BE49-F238E27FC236}">
              <a16:creationId xmlns:a16="http://schemas.microsoft.com/office/drawing/2014/main" id="{00000000-0008-0000-2000-0000DD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990" name="Text Box 13">
          <a:extLst>
            <a:ext uri="{FF2B5EF4-FFF2-40B4-BE49-F238E27FC236}">
              <a16:creationId xmlns:a16="http://schemas.microsoft.com/office/drawing/2014/main" id="{00000000-0008-0000-2000-0000DE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991" name="Text Box 14">
          <a:extLst>
            <a:ext uri="{FF2B5EF4-FFF2-40B4-BE49-F238E27FC236}">
              <a16:creationId xmlns:a16="http://schemas.microsoft.com/office/drawing/2014/main" id="{00000000-0008-0000-2000-0000DF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2" name="Text Box 11">
          <a:extLst>
            <a:ext uri="{FF2B5EF4-FFF2-40B4-BE49-F238E27FC236}">
              <a16:creationId xmlns:a16="http://schemas.microsoft.com/office/drawing/2014/main" id="{00000000-0008-0000-2000-0000E0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3" name="Text Box 12">
          <a:extLst>
            <a:ext uri="{FF2B5EF4-FFF2-40B4-BE49-F238E27FC236}">
              <a16:creationId xmlns:a16="http://schemas.microsoft.com/office/drawing/2014/main" id="{00000000-0008-0000-2000-0000E1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94" name="Text Box 11">
          <a:extLst>
            <a:ext uri="{FF2B5EF4-FFF2-40B4-BE49-F238E27FC236}">
              <a16:creationId xmlns:a16="http://schemas.microsoft.com/office/drawing/2014/main" id="{00000000-0008-0000-2000-0000E2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95" name="Text Box 12">
          <a:extLst>
            <a:ext uri="{FF2B5EF4-FFF2-40B4-BE49-F238E27FC236}">
              <a16:creationId xmlns:a16="http://schemas.microsoft.com/office/drawing/2014/main" id="{00000000-0008-0000-2000-0000E3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96" name="Text Box 11">
          <a:extLst>
            <a:ext uri="{FF2B5EF4-FFF2-40B4-BE49-F238E27FC236}">
              <a16:creationId xmlns:a16="http://schemas.microsoft.com/office/drawing/2014/main" id="{00000000-0008-0000-2000-0000E4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97" name="Text Box 12">
          <a:extLst>
            <a:ext uri="{FF2B5EF4-FFF2-40B4-BE49-F238E27FC236}">
              <a16:creationId xmlns:a16="http://schemas.microsoft.com/office/drawing/2014/main" id="{00000000-0008-0000-2000-0000E5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73</xdr:row>
      <xdr:rowOff>0</xdr:rowOff>
    </xdr:from>
    <xdr:ext cx="114300" cy="285750"/>
    <xdr:sp macro="" textlink="">
      <xdr:nvSpPr>
        <xdr:cNvPr id="998" name="Text Box 13">
          <a:extLst>
            <a:ext uri="{FF2B5EF4-FFF2-40B4-BE49-F238E27FC236}">
              <a16:creationId xmlns:a16="http://schemas.microsoft.com/office/drawing/2014/main" id="{00000000-0008-0000-2000-0000E6030000}"/>
            </a:ext>
          </a:extLst>
        </xdr:cNvPr>
        <xdr:cNvSpPr txBox="1">
          <a:spLocks noChangeArrowheads="1"/>
        </xdr:cNvSpPr>
      </xdr:nvSpPr>
      <xdr:spPr bwMode="auto">
        <a:xfrm>
          <a:off x="1875366"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999" name="Text Box 11">
          <a:extLst>
            <a:ext uri="{FF2B5EF4-FFF2-40B4-BE49-F238E27FC236}">
              <a16:creationId xmlns:a16="http://schemas.microsoft.com/office/drawing/2014/main" id="{00000000-0008-0000-2000-0000E7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0" name="Text Box 12">
          <a:extLst>
            <a:ext uri="{FF2B5EF4-FFF2-40B4-BE49-F238E27FC236}">
              <a16:creationId xmlns:a16="http://schemas.microsoft.com/office/drawing/2014/main" id="{00000000-0008-0000-2000-0000E8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01" name="Text Box 11">
          <a:extLst>
            <a:ext uri="{FF2B5EF4-FFF2-40B4-BE49-F238E27FC236}">
              <a16:creationId xmlns:a16="http://schemas.microsoft.com/office/drawing/2014/main" id="{00000000-0008-0000-2000-0000E9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02" name="Text Box 12">
          <a:extLst>
            <a:ext uri="{FF2B5EF4-FFF2-40B4-BE49-F238E27FC236}">
              <a16:creationId xmlns:a16="http://schemas.microsoft.com/office/drawing/2014/main" id="{00000000-0008-0000-2000-0000EA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03" name="Text Box 11">
          <a:extLst>
            <a:ext uri="{FF2B5EF4-FFF2-40B4-BE49-F238E27FC236}">
              <a16:creationId xmlns:a16="http://schemas.microsoft.com/office/drawing/2014/main" id="{00000000-0008-0000-2000-0000EB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04" name="Text Box 12">
          <a:extLst>
            <a:ext uri="{FF2B5EF4-FFF2-40B4-BE49-F238E27FC236}">
              <a16:creationId xmlns:a16="http://schemas.microsoft.com/office/drawing/2014/main" id="{00000000-0008-0000-2000-0000EC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05" name="Text Box 13">
          <a:extLst>
            <a:ext uri="{FF2B5EF4-FFF2-40B4-BE49-F238E27FC236}">
              <a16:creationId xmlns:a16="http://schemas.microsoft.com/office/drawing/2014/main" id="{00000000-0008-0000-2000-0000ED03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06" name="Text Box 14">
          <a:extLst>
            <a:ext uri="{FF2B5EF4-FFF2-40B4-BE49-F238E27FC236}">
              <a16:creationId xmlns:a16="http://schemas.microsoft.com/office/drawing/2014/main" id="{00000000-0008-0000-2000-0000EE03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7" name="Text Box 11">
          <a:extLst>
            <a:ext uri="{FF2B5EF4-FFF2-40B4-BE49-F238E27FC236}">
              <a16:creationId xmlns:a16="http://schemas.microsoft.com/office/drawing/2014/main" id="{00000000-0008-0000-2000-0000EF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8" name="Text Box 12">
          <a:extLst>
            <a:ext uri="{FF2B5EF4-FFF2-40B4-BE49-F238E27FC236}">
              <a16:creationId xmlns:a16="http://schemas.microsoft.com/office/drawing/2014/main" id="{00000000-0008-0000-2000-0000F0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09" name="Text Box 11">
          <a:extLst>
            <a:ext uri="{FF2B5EF4-FFF2-40B4-BE49-F238E27FC236}">
              <a16:creationId xmlns:a16="http://schemas.microsoft.com/office/drawing/2014/main" id="{00000000-0008-0000-2000-0000F1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10" name="Text Box 12">
          <a:extLst>
            <a:ext uri="{FF2B5EF4-FFF2-40B4-BE49-F238E27FC236}">
              <a16:creationId xmlns:a16="http://schemas.microsoft.com/office/drawing/2014/main" id="{00000000-0008-0000-2000-0000F2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11" name="Text Box 11">
          <a:extLst>
            <a:ext uri="{FF2B5EF4-FFF2-40B4-BE49-F238E27FC236}">
              <a16:creationId xmlns:a16="http://schemas.microsoft.com/office/drawing/2014/main" id="{00000000-0008-0000-2000-0000F3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12" name="Text Box 12">
          <a:extLst>
            <a:ext uri="{FF2B5EF4-FFF2-40B4-BE49-F238E27FC236}">
              <a16:creationId xmlns:a16="http://schemas.microsoft.com/office/drawing/2014/main" id="{00000000-0008-0000-2000-0000F4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73</xdr:row>
      <xdr:rowOff>0</xdr:rowOff>
    </xdr:from>
    <xdr:ext cx="114300" cy="285750"/>
    <xdr:sp macro="" textlink="">
      <xdr:nvSpPr>
        <xdr:cNvPr id="1013" name="Text Box 13">
          <a:extLst>
            <a:ext uri="{FF2B5EF4-FFF2-40B4-BE49-F238E27FC236}">
              <a16:creationId xmlns:a16="http://schemas.microsoft.com/office/drawing/2014/main" id="{00000000-0008-0000-2000-0000F5030000}"/>
            </a:ext>
          </a:extLst>
        </xdr:cNvPr>
        <xdr:cNvSpPr txBox="1">
          <a:spLocks noChangeArrowheads="1"/>
        </xdr:cNvSpPr>
      </xdr:nvSpPr>
      <xdr:spPr bwMode="auto">
        <a:xfrm>
          <a:off x="3125046"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4" name="Text Box 13">
          <a:extLst>
            <a:ext uri="{FF2B5EF4-FFF2-40B4-BE49-F238E27FC236}">
              <a16:creationId xmlns:a16="http://schemas.microsoft.com/office/drawing/2014/main" id="{00000000-0008-0000-2000-0000F6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5" name="Text Box 14">
          <a:extLst>
            <a:ext uri="{FF2B5EF4-FFF2-40B4-BE49-F238E27FC236}">
              <a16:creationId xmlns:a16="http://schemas.microsoft.com/office/drawing/2014/main" id="{00000000-0008-0000-2000-0000F7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16" name="Text Box 13">
          <a:extLst>
            <a:ext uri="{FF2B5EF4-FFF2-40B4-BE49-F238E27FC236}">
              <a16:creationId xmlns:a16="http://schemas.microsoft.com/office/drawing/2014/main" id="{00000000-0008-0000-2000-0000F803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17" name="Text Box 14">
          <a:extLst>
            <a:ext uri="{FF2B5EF4-FFF2-40B4-BE49-F238E27FC236}">
              <a16:creationId xmlns:a16="http://schemas.microsoft.com/office/drawing/2014/main" id="{00000000-0008-0000-2000-0000F903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18" name="Text Box 13">
          <a:extLst>
            <a:ext uri="{FF2B5EF4-FFF2-40B4-BE49-F238E27FC236}">
              <a16:creationId xmlns:a16="http://schemas.microsoft.com/office/drawing/2014/main" id="{00000000-0008-0000-2000-0000FA03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19" name="Text Box 14">
          <a:extLst>
            <a:ext uri="{FF2B5EF4-FFF2-40B4-BE49-F238E27FC236}">
              <a16:creationId xmlns:a16="http://schemas.microsoft.com/office/drawing/2014/main" id="{00000000-0008-0000-2000-0000FB03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0" name="Text Box 13">
          <a:extLst>
            <a:ext uri="{FF2B5EF4-FFF2-40B4-BE49-F238E27FC236}">
              <a16:creationId xmlns:a16="http://schemas.microsoft.com/office/drawing/2014/main" id="{00000000-0008-0000-2000-0000FC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1" name="Text Box 14">
          <a:extLst>
            <a:ext uri="{FF2B5EF4-FFF2-40B4-BE49-F238E27FC236}">
              <a16:creationId xmlns:a16="http://schemas.microsoft.com/office/drawing/2014/main" id="{00000000-0008-0000-2000-0000FD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2" name="Text Box 13">
          <a:extLst>
            <a:ext uri="{FF2B5EF4-FFF2-40B4-BE49-F238E27FC236}">
              <a16:creationId xmlns:a16="http://schemas.microsoft.com/office/drawing/2014/main" id="{00000000-0008-0000-2000-0000FE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3" name="Text Box 14">
          <a:extLst>
            <a:ext uri="{FF2B5EF4-FFF2-40B4-BE49-F238E27FC236}">
              <a16:creationId xmlns:a16="http://schemas.microsoft.com/office/drawing/2014/main" id="{00000000-0008-0000-2000-0000FF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24" name="Text Box 13">
          <a:extLst>
            <a:ext uri="{FF2B5EF4-FFF2-40B4-BE49-F238E27FC236}">
              <a16:creationId xmlns:a16="http://schemas.microsoft.com/office/drawing/2014/main" id="{00000000-0008-0000-2000-000000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25" name="Text Box 14">
          <a:extLst>
            <a:ext uri="{FF2B5EF4-FFF2-40B4-BE49-F238E27FC236}">
              <a16:creationId xmlns:a16="http://schemas.microsoft.com/office/drawing/2014/main" id="{00000000-0008-0000-2000-000001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26" name="Text Box 13">
          <a:extLst>
            <a:ext uri="{FF2B5EF4-FFF2-40B4-BE49-F238E27FC236}">
              <a16:creationId xmlns:a16="http://schemas.microsoft.com/office/drawing/2014/main" id="{00000000-0008-0000-2000-000002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27" name="Text Box 14">
          <a:extLst>
            <a:ext uri="{FF2B5EF4-FFF2-40B4-BE49-F238E27FC236}">
              <a16:creationId xmlns:a16="http://schemas.microsoft.com/office/drawing/2014/main" id="{00000000-0008-0000-2000-000003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73</xdr:row>
      <xdr:rowOff>0</xdr:rowOff>
    </xdr:from>
    <xdr:ext cx="114300" cy="285750"/>
    <xdr:sp macro="" textlink="">
      <xdr:nvSpPr>
        <xdr:cNvPr id="1028" name="Text Box 13">
          <a:extLst>
            <a:ext uri="{FF2B5EF4-FFF2-40B4-BE49-F238E27FC236}">
              <a16:creationId xmlns:a16="http://schemas.microsoft.com/office/drawing/2014/main" id="{00000000-0008-0000-2000-000004040000}"/>
            </a:ext>
          </a:extLst>
        </xdr:cNvPr>
        <xdr:cNvSpPr txBox="1">
          <a:spLocks noChangeArrowheads="1"/>
        </xdr:cNvSpPr>
      </xdr:nvSpPr>
      <xdr:spPr bwMode="auto">
        <a:xfrm>
          <a:off x="1875366"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29" name="Text Box 13">
          <a:extLst>
            <a:ext uri="{FF2B5EF4-FFF2-40B4-BE49-F238E27FC236}">
              <a16:creationId xmlns:a16="http://schemas.microsoft.com/office/drawing/2014/main" id="{00000000-0008-0000-2000-000005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30" name="Text Box 14">
          <a:extLst>
            <a:ext uri="{FF2B5EF4-FFF2-40B4-BE49-F238E27FC236}">
              <a16:creationId xmlns:a16="http://schemas.microsoft.com/office/drawing/2014/main" id="{00000000-0008-0000-2000-000006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31" name="Text Box 13">
          <a:extLst>
            <a:ext uri="{FF2B5EF4-FFF2-40B4-BE49-F238E27FC236}">
              <a16:creationId xmlns:a16="http://schemas.microsoft.com/office/drawing/2014/main" id="{00000000-0008-0000-2000-000007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32" name="Text Box 14">
          <a:extLst>
            <a:ext uri="{FF2B5EF4-FFF2-40B4-BE49-F238E27FC236}">
              <a16:creationId xmlns:a16="http://schemas.microsoft.com/office/drawing/2014/main" id="{00000000-0008-0000-2000-000008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33" name="Text Box 13">
          <a:extLst>
            <a:ext uri="{FF2B5EF4-FFF2-40B4-BE49-F238E27FC236}">
              <a16:creationId xmlns:a16="http://schemas.microsoft.com/office/drawing/2014/main" id="{00000000-0008-0000-2000-000009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34" name="Text Box 14">
          <a:extLst>
            <a:ext uri="{FF2B5EF4-FFF2-40B4-BE49-F238E27FC236}">
              <a16:creationId xmlns:a16="http://schemas.microsoft.com/office/drawing/2014/main" id="{00000000-0008-0000-2000-00000A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35" name="Text Box 13">
          <a:extLst>
            <a:ext uri="{FF2B5EF4-FFF2-40B4-BE49-F238E27FC236}">
              <a16:creationId xmlns:a16="http://schemas.microsoft.com/office/drawing/2014/main" id="{00000000-0008-0000-2000-00000B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36" name="Text Box 14">
          <a:extLst>
            <a:ext uri="{FF2B5EF4-FFF2-40B4-BE49-F238E27FC236}">
              <a16:creationId xmlns:a16="http://schemas.microsoft.com/office/drawing/2014/main" id="{00000000-0008-0000-2000-00000C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37" name="Text Box 13">
          <a:extLst>
            <a:ext uri="{FF2B5EF4-FFF2-40B4-BE49-F238E27FC236}">
              <a16:creationId xmlns:a16="http://schemas.microsoft.com/office/drawing/2014/main" id="{00000000-0008-0000-2000-00000D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38" name="Text Box 14">
          <a:extLst>
            <a:ext uri="{FF2B5EF4-FFF2-40B4-BE49-F238E27FC236}">
              <a16:creationId xmlns:a16="http://schemas.microsoft.com/office/drawing/2014/main" id="{00000000-0008-0000-2000-00000E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39" name="Text Box 13">
          <a:extLst>
            <a:ext uri="{FF2B5EF4-FFF2-40B4-BE49-F238E27FC236}">
              <a16:creationId xmlns:a16="http://schemas.microsoft.com/office/drawing/2014/main" id="{00000000-0008-0000-2000-00000F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40" name="Text Box 14">
          <a:extLst>
            <a:ext uri="{FF2B5EF4-FFF2-40B4-BE49-F238E27FC236}">
              <a16:creationId xmlns:a16="http://schemas.microsoft.com/office/drawing/2014/main" id="{00000000-0008-0000-2000-000010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41" name="Text Box 13">
          <a:extLst>
            <a:ext uri="{FF2B5EF4-FFF2-40B4-BE49-F238E27FC236}">
              <a16:creationId xmlns:a16="http://schemas.microsoft.com/office/drawing/2014/main" id="{00000000-0008-0000-2000-000011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42" name="Text Box 14">
          <a:extLst>
            <a:ext uri="{FF2B5EF4-FFF2-40B4-BE49-F238E27FC236}">
              <a16:creationId xmlns:a16="http://schemas.microsoft.com/office/drawing/2014/main" id="{00000000-0008-0000-2000-000012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3" name="Text Box 13">
          <a:extLst>
            <a:ext uri="{FF2B5EF4-FFF2-40B4-BE49-F238E27FC236}">
              <a16:creationId xmlns:a16="http://schemas.microsoft.com/office/drawing/2014/main" id="{00000000-0008-0000-2000-000013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4" name="Text Box 14">
          <a:extLst>
            <a:ext uri="{FF2B5EF4-FFF2-40B4-BE49-F238E27FC236}">
              <a16:creationId xmlns:a16="http://schemas.microsoft.com/office/drawing/2014/main" id="{00000000-0008-0000-2000-000014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5" name="Text Box 13">
          <a:extLst>
            <a:ext uri="{FF2B5EF4-FFF2-40B4-BE49-F238E27FC236}">
              <a16:creationId xmlns:a16="http://schemas.microsoft.com/office/drawing/2014/main" id="{00000000-0008-0000-2000-000015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6" name="Text Box 14">
          <a:extLst>
            <a:ext uri="{FF2B5EF4-FFF2-40B4-BE49-F238E27FC236}">
              <a16:creationId xmlns:a16="http://schemas.microsoft.com/office/drawing/2014/main" id="{00000000-0008-0000-2000-000016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47" name="Text Box 13">
          <a:extLst>
            <a:ext uri="{FF2B5EF4-FFF2-40B4-BE49-F238E27FC236}">
              <a16:creationId xmlns:a16="http://schemas.microsoft.com/office/drawing/2014/main" id="{00000000-0008-0000-2000-000017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48" name="Text Box 14">
          <a:extLst>
            <a:ext uri="{FF2B5EF4-FFF2-40B4-BE49-F238E27FC236}">
              <a16:creationId xmlns:a16="http://schemas.microsoft.com/office/drawing/2014/main" id="{00000000-0008-0000-2000-000018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49" name="Text Box 13">
          <a:extLst>
            <a:ext uri="{FF2B5EF4-FFF2-40B4-BE49-F238E27FC236}">
              <a16:creationId xmlns:a16="http://schemas.microsoft.com/office/drawing/2014/main" id="{00000000-0008-0000-2000-000019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50" name="Text Box 14">
          <a:extLst>
            <a:ext uri="{FF2B5EF4-FFF2-40B4-BE49-F238E27FC236}">
              <a16:creationId xmlns:a16="http://schemas.microsoft.com/office/drawing/2014/main" id="{00000000-0008-0000-2000-00001A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73</xdr:row>
      <xdr:rowOff>0</xdr:rowOff>
    </xdr:from>
    <xdr:ext cx="114300" cy="285750"/>
    <xdr:sp macro="" textlink="">
      <xdr:nvSpPr>
        <xdr:cNvPr id="1051" name="Text Box 13">
          <a:extLst>
            <a:ext uri="{FF2B5EF4-FFF2-40B4-BE49-F238E27FC236}">
              <a16:creationId xmlns:a16="http://schemas.microsoft.com/office/drawing/2014/main" id="{00000000-0008-0000-2000-00001B040000}"/>
            </a:ext>
          </a:extLst>
        </xdr:cNvPr>
        <xdr:cNvSpPr txBox="1">
          <a:spLocks noChangeArrowheads="1"/>
        </xdr:cNvSpPr>
      </xdr:nvSpPr>
      <xdr:spPr bwMode="auto">
        <a:xfrm>
          <a:off x="3125046"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52" name="Text Box 13">
          <a:extLst>
            <a:ext uri="{FF2B5EF4-FFF2-40B4-BE49-F238E27FC236}">
              <a16:creationId xmlns:a16="http://schemas.microsoft.com/office/drawing/2014/main" id="{00000000-0008-0000-2000-00001C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53" name="Text Box 14">
          <a:extLst>
            <a:ext uri="{FF2B5EF4-FFF2-40B4-BE49-F238E27FC236}">
              <a16:creationId xmlns:a16="http://schemas.microsoft.com/office/drawing/2014/main" id="{00000000-0008-0000-2000-00001D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54" name="Text Box 13">
          <a:extLst>
            <a:ext uri="{FF2B5EF4-FFF2-40B4-BE49-F238E27FC236}">
              <a16:creationId xmlns:a16="http://schemas.microsoft.com/office/drawing/2014/main" id="{00000000-0008-0000-2000-00001E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55" name="Text Box 14">
          <a:extLst>
            <a:ext uri="{FF2B5EF4-FFF2-40B4-BE49-F238E27FC236}">
              <a16:creationId xmlns:a16="http://schemas.microsoft.com/office/drawing/2014/main" id="{00000000-0008-0000-2000-00001F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56" name="Text Box 13">
          <a:extLst>
            <a:ext uri="{FF2B5EF4-FFF2-40B4-BE49-F238E27FC236}">
              <a16:creationId xmlns:a16="http://schemas.microsoft.com/office/drawing/2014/main" id="{00000000-0008-0000-2000-000020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57" name="Text Box 14">
          <a:extLst>
            <a:ext uri="{FF2B5EF4-FFF2-40B4-BE49-F238E27FC236}">
              <a16:creationId xmlns:a16="http://schemas.microsoft.com/office/drawing/2014/main" id="{00000000-0008-0000-2000-000021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58" name="Text Box 13">
          <a:extLst>
            <a:ext uri="{FF2B5EF4-FFF2-40B4-BE49-F238E27FC236}">
              <a16:creationId xmlns:a16="http://schemas.microsoft.com/office/drawing/2014/main" id="{00000000-0008-0000-2000-000022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59" name="Text Box 14">
          <a:extLst>
            <a:ext uri="{FF2B5EF4-FFF2-40B4-BE49-F238E27FC236}">
              <a16:creationId xmlns:a16="http://schemas.microsoft.com/office/drawing/2014/main" id="{00000000-0008-0000-2000-000023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0" name="Text Box 13">
          <a:extLst>
            <a:ext uri="{FF2B5EF4-FFF2-40B4-BE49-F238E27FC236}">
              <a16:creationId xmlns:a16="http://schemas.microsoft.com/office/drawing/2014/main" id="{00000000-0008-0000-2000-000024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1" name="Text Box 14">
          <a:extLst>
            <a:ext uri="{FF2B5EF4-FFF2-40B4-BE49-F238E27FC236}">
              <a16:creationId xmlns:a16="http://schemas.microsoft.com/office/drawing/2014/main" id="{00000000-0008-0000-2000-000025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2" name="Text Box 13">
          <a:extLst>
            <a:ext uri="{FF2B5EF4-FFF2-40B4-BE49-F238E27FC236}">
              <a16:creationId xmlns:a16="http://schemas.microsoft.com/office/drawing/2014/main" id="{00000000-0008-0000-2000-000026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3" name="Text Box 14">
          <a:extLst>
            <a:ext uri="{FF2B5EF4-FFF2-40B4-BE49-F238E27FC236}">
              <a16:creationId xmlns:a16="http://schemas.microsoft.com/office/drawing/2014/main" id="{00000000-0008-0000-2000-000027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4" name="Text Box 13">
          <a:extLst>
            <a:ext uri="{FF2B5EF4-FFF2-40B4-BE49-F238E27FC236}">
              <a16:creationId xmlns:a16="http://schemas.microsoft.com/office/drawing/2014/main" id="{00000000-0008-0000-2000-000028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5" name="Text Box 14">
          <a:extLst>
            <a:ext uri="{FF2B5EF4-FFF2-40B4-BE49-F238E27FC236}">
              <a16:creationId xmlns:a16="http://schemas.microsoft.com/office/drawing/2014/main" id="{00000000-0008-0000-2000-000029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6" name="Text Box 13">
          <a:extLst>
            <a:ext uri="{FF2B5EF4-FFF2-40B4-BE49-F238E27FC236}">
              <a16:creationId xmlns:a16="http://schemas.microsoft.com/office/drawing/2014/main" id="{00000000-0008-0000-2000-00002A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7" name="Text Box 14">
          <a:extLst>
            <a:ext uri="{FF2B5EF4-FFF2-40B4-BE49-F238E27FC236}">
              <a16:creationId xmlns:a16="http://schemas.microsoft.com/office/drawing/2014/main" id="{00000000-0008-0000-2000-00002B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8" name="Text Box 13">
          <a:extLst>
            <a:ext uri="{FF2B5EF4-FFF2-40B4-BE49-F238E27FC236}">
              <a16:creationId xmlns:a16="http://schemas.microsoft.com/office/drawing/2014/main" id="{00000000-0008-0000-2000-00002C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69" name="Text Box 14">
          <a:extLst>
            <a:ext uri="{FF2B5EF4-FFF2-40B4-BE49-F238E27FC236}">
              <a16:creationId xmlns:a16="http://schemas.microsoft.com/office/drawing/2014/main" id="{00000000-0008-0000-2000-00002D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70" name="Text Box 13">
          <a:extLst>
            <a:ext uri="{FF2B5EF4-FFF2-40B4-BE49-F238E27FC236}">
              <a16:creationId xmlns:a16="http://schemas.microsoft.com/office/drawing/2014/main" id="{00000000-0008-0000-2000-00002E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71" name="Text Box 14">
          <a:extLst>
            <a:ext uri="{FF2B5EF4-FFF2-40B4-BE49-F238E27FC236}">
              <a16:creationId xmlns:a16="http://schemas.microsoft.com/office/drawing/2014/main" id="{00000000-0008-0000-2000-00002F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72" name="Text Box 13">
          <a:extLst>
            <a:ext uri="{FF2B5EF4-FFF2-40B4-BE49-F238E27FC236}">
              <a16:creationId xmlns:a16="http://schemas.microsoft.com/office/drawing/2014/main" id="{00000000-0008-0000-2000-000030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73" name="Text Box 14">
          <a:extLst>
            <a:ext uri="{FF2B5EF4-FFF2-40B4-BE49-F238E27FC236}">
              <a16:creationId xmlns:a16="http://schemas.microsoft.com/office/drawing/2014/main" id="{00000000-0008-0000-2000-000031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74" name="Text Box 13">
          <a:extLst>
            <a:ext uri="{FF2B5EF4-FFF2-40B4-BE49-F238E27FC236}">
              <a16:creationId xmlns:a16="http://schemas.microsoft.com/office/drawing/2014/main" id="{00000000-0008-0000-2000-000032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75</xdr:row>
      <xdr:rowOff>0</xdr:rowOff>
    </xdr:from>
    <xdr:ext cx="114300" cy="285750"/>
    <xdr:sp macro="" textlink="">
      <xdr:nvSpPr>
        <xdr:cNvPr id="1075" name="Text Box 14">
          <a:extLst>
            <a:ext uri="{FF2B5EF4-FFF2-40B4-BE49-F238E27FC236}">
              <a16:creationId xmlns:a16="http://schemas.microsoft.com/office/drawing/2014/main" id="{00000000-0008-0000-2000-000033040000}"/>
            </a:ext>
          </a:extLst>
        </xdr:cNvPr>
        <xdr:cNvSpPr txBox="1">
          <a:spLocks noChangeArrowheads="1"/>
        </xdr:cNvSpPr>
      </xdr:nvSpPr>
      <xdr:spPr bwMode="auto">
        <a:xfrm>
          <a:off x="187452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76" name="Text Box 13">
          <a:extLst>
            <a:ext uri="{FF2B5EF4-FFF2-40B4-BE49-F238E27FC236}">
              <a16:creationId xmlns:a16="http://schemas.microsoft.com/office/drawing/2014/main" id="{00000000-0008-0000-2000-000034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77" name="Text Box 14">
          <a:extLst>
            <a:ext uri="{FF2B5EF4-FFF2-40B4-BE49-F238E27FC236}">
              <a16:creationId xmlns:a16="http://schemas.microsoft.com/office/drawing/2014/main" id="{00000000-0008-0000-2000-000035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78" name="Text Box 13">
          <a:extLst>
            <a:ext uri="{FF2B5EF4-FFF2-40B4-BE49-F238E27FC236}">
              <a16:creationId xmlns:a16="http://schemas.microsoft.com/office/drawing/2014/main" id="{00000000-0008-0000-2000-000036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79" name="Text Box 14">
          <a:extLst>
            <a:ext uri="{FF2B5EF4-FFF2-40B4-BE49-F238E27FC236}">
              <a16:creationId xmlns:a16="http://schemas.microsoft.com/office/drawing/2014/main" id="{00000000-0008-0000-2000-000037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0" name="Text Box 13">
          <a:extLst>
            <a:ext uri="{FF2B5EF4-FFF2-40B4-BE49-F238E27FC236}">
              <a16:creationId xmlns:a16="http://schemas.microsoft.com/office/drawing/2014/main" id="{00000000-0008-0000-2000-000038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1" name="Text Box 14">
          <a:extLst>
            <a:ext uri="{FF2B5EF4-FFF2-40B4-BE49-F238E27FC236}">
              <a16:creationId xmlns:a16="http://schemas.microsoft.com/office/drawing/2014/main" id="{00000000-0008-0000-2000-000039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2" name="Text Box 13">
          <a:extLst>
            <a:ext uri="{FF2B5EF4-FFF2-40B4-BE49-F238E27FC236}">
              <a16:creationId xmlns:a16="http://schemas.microsoft.com/office/drawing/2014/main" id="{00000000-0008-0000-2000-00003A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3" name="Text Box 14">
          <a:extLst>
            <a:ext uri="{FF2B5EF4-FFF2-40B4-BE49-F238E27FC236}">
              <a16:creationId xmlns:a16="http://schemas.microsoft.com/office/drawing/2014/main" id="{00000000-0008-0000-2000-00003B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4" name="Text Box 13">
          <a:extLst>
            <a:ext uri="{FF2B5EF4-FFF2-40B4-BE49-F238E27FC236}">
              <a16:creationId xmlns:a16="http://schemas.microsoft.com/office/drawing/2014/main" id="{00000000-0008-0000-2000-00003C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5" name="Text Box 14">
          <a:extLst>
            <a:ext uri="{FF2B5EF4-FFF2-40B4-BE49-F238E27FC236}">
              <a16:creationId xmlns:a16="http://schemas.microsoft.com/office/drawing/2014/main" id="{00000000-0008-0000-2000-00003D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6" name="Text Box 13">
          <a:extLst>
            <a:ext uri="{FF2B5EF4-FFF2-40B4-BE49-F238E27FC236}">
              <a16:creationId xmlns:a16="http://schemas.microsoft.com/office/drawing/2014/main" id="{00000000-0008-0000-2000-00003E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7" name="Text Box 14">
          <a:extLst>
            <a:ext uri="{FF2B5EF4-FFF2-40B4-BE49-F238E27FC236}">
              <a16:creationId xmlns:a16="http://schemas.microsoft.com/office/drawing/2014/main" id="{00000000-0008-0000-2000-00003F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8" name="Text Box 13">
          <a:extLst>
            <a:ext uri="{FF2B5EF4-FFF2-40B4-BE49-F238E27FC236}">
              <a16:creationId xmlns:a16="http://schemas.microsoft.com/office/drawing/2014/main" id="{00000000-0008-0000-2000-000040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89" name="Text Box 14">
          <a:extLst>
            <a:ext uri="{FF2B5EF4-FFF2-40B4-BE49-F238E27FC236}">
              <a16:creationId xmlns:a16="http://schemas.microsoft.com/office/drawing/2014/main" id="{00000000-0008-0000-2000-000041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90" name="Text Box 13">
          <a:extLst>
            <a:ext uri="{FF2B5EF4-FFF2-40B4-BE49-F238E27FC236}">
              <a16:creationId xmlns:a16="http://schemas.microsoft.com/office/drawing/2014/main" id="{00000000-0008-0000-2000-000042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75</xdr:row>
      <xdr:rowOff>0</xdr:rowOff>
    </xdr:from>
    <xdr:ext cx="114300" cy="285750"/>
    <xdr:sp macro="" textlink="">
      <xdr:nvSpPr>
        <xdr:cNvPr id="1091" name="Text Box 14">
          <a:extLst>
            <a:ext uri="{FF2B5EF4-FFF2-40B4-BE49-F238E27FC236}">
              <a16:creationId xmlns:a16="http://schemas.microsoft.com/office/drawing/2014/main" id="{00000000-0008-0000-2000-000043040000}"/>
            </a:ext>
          </a:extLst>
        </xdr:cNvPr>
        <xdr:cNvSpPr txBox="1">
          <a:spLocks noChangeArrowheads="1"/>
        </xdr:cNvSpPr>
      </xdr:nvSpPr>
      <xdr:spPr bwMode="auto">
        <a:xfrm>
          <a:off x="3124200" y="1371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228600</xdr:colOff>
      <xdr:row>54</xdr:row>
      <xdr:rowOff>0</xdr:rowOff>
    </xdr:from>
    <xdr:ext cx="114300" cy="285750"/>
    <xdr:sp macro="" textlink="">
      <xdr:nvSpPr>
        <xdr:cNvPr id="1092" name="Text Box 8">
          <a:extLst>
            <a:ext uri="{FF2B5EF4-FFF2-40B4-BE49-F238E27FC236}">
              <a16:creationId xmlns:a16="http://schemas.microsoft.com/office/drawing/2014/main" id="{00000000-0008-0000-2000-000044040000}"/>
            </a:ext>
          </a:extLst>
        </xdr:cNvPr>
        <xdr:cNvSpPr txBox="1">
          <a:spLocks noChangeArrowheads="1"/>
        </xdr:cNvSpPr>
      </xdr:nvSpPr>
      <xdr:spPr bwMode="auto">
        <a:xfrm>
          <a:off x="58521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664633</xdr:colOff>
      <xdr:row>52</xdr:row>
      <xdr:rowOff>169334</xdr:rowOff>
    </xdr:from>
    <xdr:ext cx="114300" cy="285750"/>
    <xdr:sp macro="" textlink="">
      <xdr:nvSpPr>
        <xdr:cNvPr id="1093" name="Text Box 8">
          <a:extLst>
            <a:ext uri="{FF2B5EF4-FFF2-40B4-BE49-F238E27FC236}">
              <a16:creationId xmlns:a16="http://schemas.microsoft.com/office/drawing/2014/main" id="{00000000-0008-0000-2000-000045040000}"/>
            </a:ext>
          </a:extLst>
        </xdr:cNvPr>
        <xdr:cNvSpPr txBox="1">
          <a:spLocks noChangeArrowheads="1"/>
        </xdr:cNvSpPr>
      </xdr:nvSpPr>
      <xdr:spPr bwMode="auto">
        <a:xfrm>
          <a:off x="6250093"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228600</xdr:colOff>
      <xdr:row>38</xdr:row>
      <xdr:rowOff>152400</xdr:rowOff>
    </xdr:from>
    <xdr:ext cx="114300" cy="285750"/>
    <xdr:sp macro="" textlink="">
      <xdr:nvSpPr>
        <xdr:cNvPr id="1094" name="Text Box 8">
          <a:extLst>
            <a:ext uri="{FF2B5EF4-FFF2-40B4-BE49-F238E27FC236}">
              <a16:creationId xmlns:a16="http://schemas.microsoft.com/office/drawing/2014/main" id="{00000000-0008-0000-2000-000046040000}"/>
            </a:ext>
          </a:extLst>
        </xdr:cNvPr>
        <xdr:cNvSpPr txBox="1">
          <a:spLocks noChangeArrowheads="1"/>
        </xdr:cNvSpPr>
      </xdr:nvSpPr>
      <xdr:spPr bwMode="auto">
        <a:xfrm>
          <a:off x="585216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095" name="Text Box 8">
          <a:extLst>
            <a:ext uri="{FF2B5EF4-FFF2-40B4-BE49-F238E27FC236}">
              <a16:creationId xmlns:a16="http://schemas.microsoft.com/office/drawing/2014/main" id="{00000000-0008-0000-2000-00004704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096" name="Text Box 8">
          <a:extLst>
            <a:ext uri="{FF2B5EF4-FFF2-40B4-BE49-F238E27FC236}">
              <a16:creationId xmlns:a16="http://schemas.microsoft.com/office/drawing/2014/main" id="{00000000-0008-0000-2000-00004804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097" name="Text Box 8">
          <a:extLst>
            <a:ext uri="{FF2B5EF4-FFF2-40B4-BE49-F238E27FC236}">
              <a16:creationId xmlns:a16="http://schemas.microsoft.com/office/drawing/2014/main" id="{00000000-0008-0000-2000-00004904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098" name="Text Box 8">
          <a:extLst>
            <a:ext uri="{FF2B5EF4-FFF2-40B4-BE49-F238E27FC236}">
              <a16:creationId xmlns:a16="http://schemas.microsoft.com/office/drawing/2014/main" id="{00000000-0008-0000-2000-00004A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099" name="Text Box 8">
          <a:extLst>
            <a:ext uri="{FF2B5EF4-FFF2-40B4-BE49-F238E27FC236}">
              <a16:creationId xmlns:a16="http://schemas.microsoft.com/office/drawing/2014/main" id="{00000000-0008-0000-2000-00004B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0" name="Text Box 8">
          <a:extLst>
            <a:ext uri="{FF2B5EF4-FFF2-40B4-BE49-F238E27FC236}">
              <a16:creationId xmlns:a16="http://schemas.microsoft.com/office/drawing/2014/main" id="{00000000-0008-0000-2000-00004C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01" name="Text Box 8">
          <a:extLst>
            <a:ext uri="{FF2B5EF4-FFF2-40B4-BE49-F238E27FC236}">
              <a16:creationId xmlns:a16="http://schemas.microsoft.com/office/drawing/2014/main" id="{00000000-0008-0000-2000-00004D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2" name="Text Box 8">
          <a:extLst>
            <a:ext uri="{FF2B5EF4-FFF2-40B4-BE49-F238E27FC236}">
              <a16:creationId xmlns:a16="http://schemas.microsoft.com/office/drawing/2014/main" id="{00000000-0008-0000-2000-00004E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3" name="Text Box 8">
          <a:extLst>
            <a:ext uri="{FF2B5EF4-FFF2-40B4-BE49-F238E27FC236}">
              <a16:creationId xmlns:a16="http://schemas.microsoft.com/office/drawing/2014/main" id="{00000000-0008-0000-2000-00004F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4" name="Text Box 8">
          <a:extLst>
            <a:ext uri="{FF2B5EF4-FFF2-40B4-BE49-F238E27FC236}">
              <a16:creationId xmlns:a16="http://schemas.microsoft.com/office/drawing/2014/main" id="{00000000-0008-0000-2000-000050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5" name="Text Box 8">
          <a:extLst>
            <a:ext uri="{FF2B5EF4-FFF2-40B4-BE49-F238E27FC236}">
              <a16:creationId xmlns:a16="http://schemas.microsoft.com/office/drawing/2014/main" id="{00000000-0008-0000-2000-000051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106" name="Text Box 8">
          <a:extLst>
            <a:ext uri="{FF2B5EF4-FFF2-40B4-BE49-F238E27FC236}">
              <a16:creationId xmlns:a16="http://schemas.microsoft.com/office/drawing/2014/main" id="{00000000-0008-0000-2000-000052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7" name="Text Box 8">
          <a:extLst>
            <a:ext uri="{FF2B5EF4-FFF2-40B4-BE49-F238E27FC236}">
              <a16:creationId xmlns:a16="http://schemas.microsoft.com/office/drawing/2014/main" id="{00000000-0008-0000-2000-000053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8" name="Text Box 8">
          <a:extLst>
            <a:ext uri="{FF2B5EF4-FFF2-40B4-BE49-F238E27FC236}">
              <a16:creationId xmlns:a16="http://schemas.microsoft.com/office/drawing/2014/main" id="{00000000-0008-0000-2000-000054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09" name="Text Box 8">
          <a:extLst>
            <a:ext uri="{FF2B5EF4-FFF2-40B4-BE49-F238E27FC236}">
              <a16:creationId xmlns:a16="http://schemas.microsoft.com/office/drawing/2014/main" id="{00000000-0008-0000-2000-00005504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10" name="Text Box 8">
          <a:extLst>
            <a:ext uri="{FF2B5EF4-FFF2-40B4-BE49-F238E27FC236}">
              <a16:creationId xmlns:a16="http://schemas.microsoft.com/office/drawing/2014/main" id="{00000000-0008-0000-2000-00005604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111" name="Text Box 8">
          <a:extLst>
            <a:ext uri="{FF2B5EF4-FFF2-40B4-BE49-F238E27FC236}">
              <a16:creationId xmlns:a16="http://schemas.microsoft.com/office/drawing/2014/main" id="{00000000-0008-0000-2000-00005704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112" name="Text Box 8">
          <a:extLst>
            <a:ext uri="{FF2B5EF4-FFF2-40B4-BE49-F238E27FC236}">
              <a16:creationId xmlns:a16="http://schemas.microsoft.com/office/drawing/2014/main" id="{00000000-0008-0000-2000-00005804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113" name="Text Box 8">
          <a:extLst>
            <a:ext uri="{FF2B5EF4-FFF2-40B4-BE49-F238E27FC236}">
              <a16:creationId xmlns:a16="http://schemas.microsoft.com/office/drawing/2014/main" id="{00000000-0008-0000-2000-00005904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14" name="Text Box 8">
          <a:extLst>
            <a:ext uri="{FF2B5EF4-FFF2-40B4-BE49-F238E27FC236}">
              <a16:creationId xmlns:a16="http://schemas.microsoft.com/office/drawing/2014/main" id="{00000000-0008-0000-2000-00005A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15" name="Text Box 8">
          <a:extLst>
            <a:ext uri="{FF2B5EF4-FFF2-40B4-BE49-F238E27FC236}">
              <a16:creationId xmlns:a16="http://schemas.microsoft.com/office/drawing/2014/main" id="{00000000-0008-0000-2000-00005B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16" name="Text Box 8">
          <a:extLst>
            <a:ext uri="{FF2B5EF4-FFF2-40B4-BE49-F238E27FC236}">
              <a16:creationId xmlns:a16="http://schemas.microsoft.com/office/drawing/2014/main" id="{00000000-0008-0000-2000-00005C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17" name="Text Box 1">
          <a:extLst>
            <a:ext uri="{FF2B5EF4-FFF2-40B4-BE49-F238E27FC236}">
              <a16:creationId xmlns:a16="http://schemas.microsoft.com/office/drawing/2014/main" id="{00000000-0008-0000-2000-00005D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18" name="Text Box 2">
          <a:extLst>
            <a:ext uri="{FF2B5EF4-FFF2-40B4-BE49-F238E27FC236}">
              <a16:creationId xmlns:a16="http://schemas.microsoft.com/office/drawing/2014/main" id="{00000000-0008-0000-2000-00005E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19" name="Text Box 3">
          <a:extLst>
            <a:ext uri="{FF2B5EF4-FFF2-40B4-BE49-F238E27FC236}">
              <a16:creationId xmlns:a16="http://schemas.microsoft.com/office/drawing/2014/main" id="{00000000-0008-0000-2000-00005F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0" name="Text Box 4">
          <a:extLst>
            <a:ext uri="{FF2B5EF4-FFF2-40B4-BE49-F238E27FC236}">
              <a16:creationId xmlns:a16="http://schemas.microsoft.com/office/drawing/2014/main" id="{00000000-0008-0000-2000-000060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1" name="Text Box 5">
          <a:extLst>
            <a:ext uri="{FF2B5EF4-FFF2-40B4-BE49-F238E27FC236}">
              <a16:creationId xmlns:a16="http://schemas.microsoft.com/office/drawing/2014/main" id="{00000000-0008-0000-2000-000061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2" name="Text Box 6">
          <a:extLst>
            <a:ext uri="{FF2B5EF4-FFF2-40B4-BE49-F238E27FC236}">
              <a16:creationId xmlns:a16="http://schemas.microsoft.com/office/drawing/2014/main" id="{00000000-0008-0000-2000-000062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3" name="Text Box 8">
          <a:extLst>
            <a:ext uri="{FF2B5EF4-FFF2-40B4-BE49-F238E27FC236}">
              <a16:creationId xmlns:a16="http://schemas.microsoft.com/office/drawing/2014/main" id="{00000000-0008-0000-2000-000063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4" name="Text Box 9">
          <a:extLst>
            <a:ext uri="{FF2B5EF4-FFF2-40B4-BE49-F238E27FC236}">
              <a16:creationId xmlns:a16="http://schemas.microsoft.com/office/drawing/2014/main" id="{00000000-0008-0000-2000-000064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5" name="Text Box 10">
          <a:extLst>
            <a:ext uri="{FF2B5EF4-FFF2-40B4-BE49-F238E27FC236}">
              <a16:creationId xmlns:a16="http://schemas.microsoft.com/office/drawing/2014/main" id="{00000000-0008-0000-2000-000065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6" name="Text Box 1">
          <a:extLst>
            <a:ext uri="{FF2B5EF4-FFF2-40B4-BE49-F238E27FC236}">
              <a16:creationId xmlns:a16="http://schemas.microsoft.com/office/drawing/2014/main" id="{00000000-0008-0000-2000-000066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27" name="Text Box 2">
          <a:extLst>
            <a:ext uri="{FF2B5EF4-FFF2-40B4-BE49-F238E27FC236}">
              <a16:creationId xmlns:a16="http://schemas.microsoft.com/office/drawing/2014/main" id="{00000000-0008-0000-2000-000067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128" name="Text Box 8">
          <a:extLst>
            <a:ext uri="{FF2B5EF4-FFF2-40B4-BE49-F238E27FC236}">
              <a16:creationId xmlns:a16="http://schemas.microsoft.com/office/drawing/2014/main" id="{00000000-0008-0000-2000-000068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29" name="Text Box 8">
          <a:extLst>
            <a:ext uri="{FF2B5EF4-FFF2-40B4-BE49-F238E27FC236}">
              <a16:creationId xmlns:a16="http://schemas.microsoft.com/office/drawing/2014/main" id="{00000000-0008-0000-2000-000069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130" name="Text Box 8">
          <a:extLst>
            <a:ext uri="{FF2B5EF4-FFF2-40B4-BE49-F238E27FC236}">
              <a16:creationId xmlns:a16="http://schemas.microsoft.com/office/drawing/2014/main" id="{00000000-0008-0000-2000-00006A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31" name="Text Box 8">
          <a:extLst>
            <a:ext uri="{FF2B5EF4-FFF2-40B4-BE49-F238E27FC236}">
              <a16:creationId xmlns:a16="http://schemas.microsoft.com/office/drawing/2014/main" id="{00000000-0008-0000-2000-00006B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2" name="Text Box 8">
          <a:extLst>
            <a:ext uri="{FF2B5EF4-FFF2-40B4-BE49-F238E27FC236}">
              <a16:creationId xmlns:a16="http://schemas.microsoft.com/office/drawing/2014/main" id="{00000000-0008-0000-2000-00006C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3" name="Text Box 8">
          <a:extLst>
            <a:ext uri="{FF2B5EF4-FFF2-40B4-BE49-F238E27FC236}">
              <a16:creationId xmlns:a16="http://schemas.microsoft.com/office/drawing/2014/main" id="{00000000-0008-0000-2000-00006D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4" name="Text Box 1">
          <a:extLst>
            <a:ext uri="{FF2B5EF4-FFF2-40B4-BE49-F238E27FC236}">
              <a16:creationId xmlns:a16="http://schemas.microsoft.com/office/drawing/2014/main" id="{00000000-0008-0000-2000-00006E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5" name="Text Box 2">
          <a:extLst>
            <a:ext uri="{FF2B5EF4-FFF2-40B4-BE49-F238E27FC236}">
              <a16:creationId xmlns:a16="http://schemas.microsoft.com/office/drawing/2014/main" id="{00000000-0008-0000-2000-00006F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6" name="Text Box 3">
          <a:extLst>
            <a:ext uri="{FF2B5EF4-FFF2-40B4-BE49-F238E27FC236}">
              <a16:creationId xmlns:a16="http://schemas.microsoft.com/office/drawing/2014/main" id="{00000000-0008-0000-2000-000070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7" name="Text Box 4">
          <a:extLst>
            <a:ext uri="{FF2B5EF4-FFF2-40B4-BE49-F238E27FC236}">
              <a16:creationId xmlns:a16="http://schemas.microsoft.com/office/drawing/2014/main" id="{00000000-0008-0000-2000-000071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8" name="Text Box 5">
          <a:extLst>
            <a:ext uri="{FF2B5EF4-FFF2-40B4-BE49-F238E27FC236}">
              <a16:creationId xmlns:a16="http://schemas.microsoft.com/office/drawing/2014/main" id="{00000000-0008-0000-2000-000072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39" name="Text Box 6">
          <a:extLst>
            <a:ext uri="{FF2B5EF4-FFF2-40B4-BE49-F238E27FC236}">
              <a16:creationId xmlns:a16="http://schemas.microsoft.com/office/drawing/2014/main" id="{00000000-0008-0000-2000-000073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0" name="Text Box 8">
          <a:extLst>
            <a:ext uri="{FF2B5EF4-FFF2-40B4-BE49-F238E27FC236}">
              <a16:creationId xmlns:a16="http://schemas.microsoft.com/office/drawing/2014/main" id="{00000000-0008-0000-2000-000074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1" name="Text Box 9">
          <a:extLst>
            <a:ext uri="{FF2B5EF4-FFF2-40B4-BE49-F238E27FC236}">
              <a16:creationId xmlns:a16="http://schemas.microsoft.com/office/drawing/2014/main" id="{00000000-0008-0000-2000-000075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2" name="Text Box 10">
          <a:extLst>
            <a:ext uri="{FF2B5EF4-FFF2-40B4-BE49-F238E27FC236}">
              <a16:creationId xmlns:a16="http://schemas.microsoft.com/office/drawing/2014/main" id="{00000000-0008-0000-2000-000076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3" name="Text Box 1">
          <a:extLst>
            <a:ext uri="{FF2B5EF4-FFF2-40B4-BE49-F238E27FC236}">
              <a16:creationId xmlns:a16="http://schemas.microsoft.com/office/drawing/2014/main" id="{00000000-0008-0000-2000-000077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4" name="Text Box 2">
          <a:extLst>
            <a:ext uri="{FF2B5EF4-FFF2-40B4-BE49-F238E27FC236}">
              <a16:creationId xmlns:a16="http://schemas.microsoft.com/office/drawing/2014/main" id="{00000000-0008-0000-2000-000078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45" name="Text Box 8">
          <a:extLst>
            <a:ext uri="{FF2B5EF4-FFF2-40B4-BE49-F238E27FC236}">
              <a16:creationId xmlns:a16="http://schemas.microsoft.com/office/drawing/2014/main" id="{00000000-0008-0000-2000-000079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46" name="Text Box 8">
          <a:extLst>
            <a:ext uri="{FF2B5EF4-FFF2-40B4-BE49-F238E27FC236}">
              <a16:creationId xmlns:a16="http://schemas.microsoft.com/office/drawing/2014/main" id="{00000000-0008-0000-2000-00007A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147" name="Text Box 8">
          <a:extLst>
            <a:ext uri="{FF2B5EF4-FFF2-40B4-BE49-F238E27FC236}">
              <a16:creationId xmlns:a16="http://schemas.microsoft.com/office/drawing/2014/main" id="{00000000-0008-0000-2000-00007B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48" name="Text Box 8">
          <a:extLst>
            <a:ext uri="{FF2B5EF4-FFF2-40B4-BE49-F238E27FC236}">
              <a16:creationId xmlns:a16="http://schemas.microsoft.com/office/drawing/2014/main" id="{00000000-0008-0000-2000-00007C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49" name="Text Box 8">
          <a:extLst>
            <a:ext uri="{FF2B5EF4-FFF2-40B4-BE49-F238E27FC236}">
              <a16:creationId xmlns:a16="http://schemas.microsoft.com/office/drawing/2014/main" id="{00000000-0008-0000-2000-00007D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0" name="Text Box 8">
          <a:extLst>
            <a:ext uri="{FF2B5EF4-FFF2-40B4-BE49-F238E27FC236}">
              <a16:creationId xmlns:a16="http://schemas.microsoft.com/office/drawing/2014/main" id="{00000000-0008-0000-2000-00007E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1" name="Text Box 1">
          <a:extLst>
            <a:ext uri="{FF2B5EF4-FFF2-40B4-BE49-F238E27FC236}">
              <a16:creationId xmlns:a16="http://schemas.microsoft.com/office/drawing/2014/main" id="{00000000-0008-0000-2000-00007F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2" name="Text Box 2">
          <a:extLst>
            <a:ext uri="{FF2B5EF4-FFF2-40B4-BE49-F238E27FC236}">
              <a16:creationId xmlns:a16="http://schemas.microsoft.com/office/drawing/2014/main" id="{00000000-0008-0000-2000-000080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3" name="Text Box 3">
          <a:extLst>
            <a:ext uri="{FF2B5EF4-FFF2-40B4-BE49-F238E27FC236}">
              <a16:creationId xmlns:a16="http://schemas.microsoft.com/office/drawing/2014/main" id="{00000000-0008-0000-2000-000081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4" name="Text Box 4">
          <a:extLst>
            <a:ext uri="{FF2B5EF4-FFF2-40B4-BE49-F238E27FC236}">
              <a16:creationId xmlns:a16="http://schemas.microsoft.com/office/drawing/2014/main" id="{00000000-0008-0000-2000-000082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5" name="Text Box 5">
          <a:extLst>
            <a:ext uri="{FF2B5EF4-FFF2-40B4-BE49-F238E27FC236}">
              <a16:creationId xmlns:a16="http://schemas.microsoft.com/office/drawing/2014/main" id="{00000000-0008-0000-2000-000083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6" name="Text Box 6">
          <a:extLst>
            <a:ext uri="{FF2B5EF4-FFF2-40B4-BE49-F238E27FC236}">
              <a16:creationId xmlns:a16="http://schemas.microsoft.com/office/drawing/2014/main" id="{00000000-0008-0000-2000-000084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7" name="Text Box 8">
          <a:extLst>
            <a:ext uri="{FF2B5EF4-FFF2-40B4-BE49-F238E27FC236}">
              <a16:creationId xmlns:a16="http://schemas.microsoft.com/office/drawing/2014/main" id="{00000000-0008-0000-2000-000085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8" name="Text Box 9">
          <a:extLst>
            <a:ext uri="{FF2B5EF4-FFF2-40B4-BE49-F238E27FC236}">
              <a16:creationId xmlns:a16="http://schemas.microsoft.com/office/drawing/2014/main" id="{00000000-0008-0000-2000-000086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59" name="Text Box 10">
          <a:extLst>
            <a:ext uri="{FF2B5EF4-FFF2-40B4-BE49-F238E27FC236}">
              <a16:creationId xmlns:a16="http://schemas.microsoft.com/office/drawing/2014/main" id="{00000000-0008-0000-2000-000087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0" name="Text Box 1">
          <a:extLst>
            <a:ext uri="{FF2B5EF4-FFF2-40B4-BE49-F238E27FC236}">
              <a16:creationId xmlns:a16="http://schemas.microsoft.com/office/drawing/2014/main" id="{00000000-0008-0000-2000-000088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61" name="Text Box 2">
          <a:extLst>
            <a:ext uri="{FF2B5EF4-FFF2-40B4-BE49-F238E27FC236}">
              <a16:creationId xmlns:a16="http://schemas.microsoft.com/office/drawing/2014/main" id="{00000000-0008-0000-2000-000089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62" name="Text Box 8">
          <a:extLst>
            <a:ext uri="{FF2B5EF4-FFF2-40B4-BE49-F238E27FC236}">
              <a16:creationId xmlns:a16="http://schemas.microsoft.com/office/drawing/2014/main" id="{00000000-0008-0000-2000-00008A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63" name="Text Box 8">
          <a:extLst>
            <a:ext uri="{FF2B5EF4-FFF2-40B4-BE49-F238E27FC236}">
              <a16:creationId xmlns:a16="http://schemas.microsoft.com/office/drawing/2014/main" id="{00000000-0008-0000-2000-00008B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64" name="Text Box 8">
          <a:extLst>
            <a:ext uri="{FF2B5EF4-FFF2-40B4-BE49-F238E27FC236}">
              <a16:creationId xmlns:a16="http://schemas.microsoft.com/office/drawing/2014/main" id="{00000000-0008-0000-2000-00008C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65" name="Text Box 8">
          <a:extLst>
            <a:ext uri="{FF2B5EF4-FFF2-40B4-BE49-F238E27FC236}">
              <a16:creationId xmlns:a16="http://schemas.microsoft.com/office/drawing/2014/main" id="{00000000-0008-0000-2000-00008D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166" name="Text Box 8">
          <a:extLst>
            <a:ext uri="{FF2B5EF4-FFF2-40B4-BE49-F238E27FC236}">
              <a16:creationId xmlns:a16="http://schemas.microsoft.com/office/drawing/2014/main" id="{00000000-0008-0000-2000-00008E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67" name="Text Box 8">
          <a:extLst>
            <a:ext uri="{FF2B5EF4-FFF2-40B4-BE49-F238E27FC236}">
              <a16:creationId xmlns:a16="http://schemas.microsoft.com/office/drawing/2014/main" id="{00000000-0008-0000-2000-00008F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28575</xdr:colOff>
      <xdr:row>37</xdr:row>
      <xdr:rowOff>28575</xdr:rowOff>
    </xdr:from>
    <xdr:ext cx="114300" cy="285750"/>
    <xdr:sp macro="" textlink="">
      <xdr:nvSpPr>
        <xdr:cNvPr id="1168" name="Text Box 8">
          <a:extLst>
            <a:ext uri="{FF2B5EF4-FFF2-40B4-BE49-F238E27FC236}">
              <a16:creationId xmlns:a16="http://schemas.microsoft.com/office/drawing/2014/main" id="{00000000-0008-0000-2000-000090040000}"/>
            </a:ext>
          </a:extLst>
        </xdr:cNvPr>
        <xdr:cNvSpPr txBox="1">
          <a:spLocks noChangeArrowheads="1"/>
        </xdr:cNvSpPr>
      </xdr:nvSpPr>
      <xdr:spPr bwMode="auto">
        <a:xfrm>
          <a:off x="8776335" y="67951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69" name="Text Box 8">
          <a:extLst>
            <a:ext uri="{FF2B5EF4-FFF2-40B4-BE49-F238E27FC236}">
              <a16:creationId xmlns:a16="http://schemas.microsoft.com/office/drawing/2014/main" id="{00000000-0008-0000-2000-00009104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70" name="Text Box 8">
          <a:extLst>
            <a:ext uri="{FF2B5EF4-FFF2-40B4-BE49-F238E27FC236}">
              <a16:creationId xmlns:a16="http://schemas.microsoft.com/office/drawing/2014/main" id="{00000000-0008-0000-2000-00009204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171" name="Text Box 8">
          <a:extLst>
            <a:ext uri="{FF2B5EF4-FFF2-40B4-BE49-F238E27FC236}">
              <a16:creationId xmlns:a16="http://schemas.microsoft.com/office/drawing/2014/main" id="{00000000-0008-0000-2000-00009304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28575</xdr:colOff>
      <xdr:row>42</xdr:row>
      <xdr:rowOff>95250</xdr:rowOff>
    </xdr:from>
    <xdr:ext cx="114300" cy="285750"/>
    <xdr:sp macro="" textlink="">
      <xdr:nvSpPr>
        <xdr:cNvPr id="1172" name="Text Box 8">
          <a:extLst>
            <a:ext uri="{FF2B5EF4-FFF2-40B4-BE49-F238E27FC236}">
              <a16:creationId xmlns:a16="http://schemas.microsoft.com/office/drawing/2014/main" id="{00000000-0008-0000-2000-000094040000}"/>
            </a:ext>
          </a:extLst>
        </xdr:cNvPr>
        <xdr:cNvSpPr txBox="1">
          <a:spLocks noChangeArrowheads="1"/>
        </xdr:cNvSpPr>
      </xdr:nvSpPr>
      <xdr:spPr bwMode="auto">
        <a:xfrm>
          <a:off x="7526655"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173" name="Text Box 8">
          <a:extLst>
            <a:ext uri="{FF2B5EF4-FFF2-40B4-BE49-F238E27FC236}">
              <a16:creationId xmlns:a16="http://schemas.microsoft.com/office/drawing/2014/main" id="{00000000-0008-0000-2000-00009504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74" name="Text Box 1">
          <a:extLst>
            <a:ext uri="{FF2B5EF4-FFF2-40B4-BE49-F238E27FC236}">
              <a16:creationId xmlns:a16="http://schemas.microsoft.com/office/drawing/2014/main" id="{00000000-0008-0000-2000-000096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75" name="Text Box 2">
          <a:extLst>
            <a:ext uri="{FF2B5EF4-FFF2-40B4-BE49-F238E27FC236}">
              <a16:creationId xmlns:a16="http://schemas.microsoft.com/office/drawing/2014/main" id="{00000000-0008-0000-2000-000097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76" name="Text Box 3">
          <a:extLst>
            <a:ext uri="{FF2B5EF4-FFF2-40B4-BE49-F238E27FC236}">
              <a16:creationId xmlns:a16="http://schemas.microsoft.com/office/drawing/2014/main" id="{00000000-0008-0000-2000-000098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77" name="Text Box 4">
          <a:extLst>
            <a:ext uri="{FF2B5EF4-FFF2-40B4-BE49-F238E27FC236}">
              <a16:creationId xmlns:a16="http://schemas.microsoft.com/office/drawing/2014/main" id="{00000000-0008-0000-2000-000099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78" name="Text Box 5">
          <a:extLst>
            <a:ext uri="{FF2B5EF4-FFF2-40B4-BE49-F238E27FC236}">
              <a16:creationId xmlns:a16="http://schemas.microsoft.com/office/drawing/2014/main" id="{00000000-0008-0000-2000-00009A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79" name="Text Box 6">
          <a:extLst>
            <a:ext uri="{FF2B5EF4-FFF2-40B4-BE49-F238E27FC236}">
              <a16:creationId xmlns:a16="http://schemas.microsoft.com/office/drawing/2014/main" id="{00000000-0008-0000-2000-00009B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0" name="Text Box 8">
          <a:extLst>
            <a:ext uri="{FF2B5EF4-FFF2-40B4-BE49-F238E27FC236}">
              <a16:creationId xmlns:a16="http://schemas.microsoft.com/office/drawing/2014/main" id="{00000000-0008-0000-2000-00009C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1" name="Text Box 9">
          <a:extLst>
            <a:ext uri="{FF2B5EF4-FFF2-40B4-BE49-F238E27FC236}">
              <a16:creationId xmlns:a16="http://schemas.microsoft.com/office/drawing/2014/main" id="{00000000-0008-0000-2000-00009D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2" name="Text Box 10">
          <a:extLst>
            <a:ext uri="{FF2B5EF4-FFF2-40B4-BE49-F238E27FC236}">
              <a16:creationId xmlns:a16="http://schemas.microsoft.com/office/drawing/2014/main" id="{00000000-0008-0000-2000-00009E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3" name="Text Box 1">
          <a:extLst>
            <a:ext uri="{FF2B5EF4-FFF2-40B4-BE49-F238E27FC236}">
              <a16:creationId xmlns:a16="http://schemas.microsoft.com/office/drawing/2014/main" id="{00000000-0008-0000-2000-00009F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4" name="Text Box 2">
          <a:extLst>
            <a:ext uri="{FF2B5EF4-FFF2-40B4-BE49-F238E27FC236}">
              <a16:creationId xmlns:a16="http://schemas.microsoft.com/office/drawing/2014/main" id="{00000000-0008-0000-2000-0000A0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5" name="Text Box 8">
          <a:extLst>
            <a:ext uri="{FF2B5EF4-FFF2-40B4-BE49-F238E27FC236}">
              <a16:creationId xmlns:a16="http://schemas.microsoft.com/office/drawing/2014/main" id="{00000000-0008-0000-2000-0000A1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6" name="Text Box 8">
          <a:extLst>
            <a:ext uri="{FF2B5EF4-FFF2-40B4-BE49-F238E27FC236}">
              <a16:creationId xmlns:a16="http://schemas.microsoft.com/office/drawing/2014/main" id="{00000000-0008-0000-2000-0000A2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7" name="Text Box 1">
          <a:extLst>
            <a:ext uri="{FF2B5EF4-FFF2-40B4-BE49-F238E27FC236}">
              <a16:creationId xmlns:a16="http://schemas.microsoft.com/office/drawing/2014/main" id="{00000000-0008-0000-2000-0000A3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8" name="Text Box 2">
          <a:extLst>
            <a:ext uri="{FF2B5EF4-FFF2-40B4-BE49-F238E27FC236}">
              <a16:creationId xmlns:a16="http://schemas.microsoft.com/office/drawing/2014/main" id="{00000000-0008-0000-2000-0000A4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89" name="Text Box 3">
          <a:extLst>
            <a:ext uri="{FF2B5EF4-FFF2-40B4-BE49-F238E27FC236}">
              <a16:creationId xmlns:a16="http://schemas.microsoft.com/office/drawing/2014/main" id="{00000000-0008-0000-2000-0000A5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0" name="Text Box 4">
          <a:extLst>
            <a:ext uri="{FF2B5EF4-FFF2-40B4-BE49-F238E27FC236}">
              <a16:creationId xmlns:a16="http://schemas.microsoft.com/office/drawing/2014/main" id="{00000000-0008-0000-2000-0000A6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1" name="Text Box 5">
          <a:extLst>
            <a:ext uri="{FF2B5EF4-FFF2-40B4-BE49-F238E27FC236}">
              <a16:creationId xmlns:a16="http://schemas.microsoft.com/office/drawing/2014/main" id="{00000000-0008-0000-2000-0000A7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2" name="Text Box 6">
          <a:extLst>
            <a:ext uri="{FF2B5EF4-FFF2-40B4-BE49-F238E27FC236}">
              <a16:creationId xmlns:a16="http://schemas.microsoft.com/office/drawing/2014/main" id="{00000000-0008-0000-2000-0000A8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3" name="Text Box 8">
          <a:extLst>
            <a:ext uri="{FF2B5EF4-FFF2-40B4-BE49-F238E27FC236}">
              <a16:creationId xmlns:a16="http://schemas.microsoft.com/office/drawing/2014/main" id="{00000000-0008-0000-2000-0000A9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4" name="Text Box 9">
          <a:extLst>
            <a:ext uri="{FF2B5EF4-FFF2-40B4-BE49-F238E27FC236}">
              <a16:creationId xmlns:a16="http://schemas.microsoft.com/office/drawing/2014/main" id="{00000000-0008-0000-2000-0000AA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5" name="Text Box 10">
          <a:extLst>
            <a:ext uri="{FF2B5EF4-FFF2-40B4-BE49-F238E27FC236}">
              <a16:creationId xmlns:a16="http://schemas.microsoft.com/office/drawing/2014/main" id="{00000000-0008-0000-2000-0000AB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6" name="Text Box 1">
          <a:extLst>
            <a:ext uri="{FF2B5EF4-FFF2-40B4-BE49-F238E27FC236}">
              <a16:creationId xmlns:a16="http://schemas.microsoft.com/office/drawing/2014/main" id="{00000000-0008-0000-2000-0000AC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7" name="Text Box 2">
          <a:extLst>
            <a:ext uri="{FF2B5EF4-FFF2-40B4-BE49-F238E27FC236}">
              <a16:creationId xmlns:a16="http://schemas.microsoft.com/office/drawing/2014/main" id="{00000000-0008-0000-2000-0000AD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8" name="Text Box 8">
          <a:extLst>
            <a:ext uri="{FF2B5EF4-FFF2-40B4-BE49-F238E27FC236}">
              <a16:creationId xmlns:a16="http://schemas.microsoft.com/office/drawing/2014/main" id="{00000000-0008-0000-2000-0000AE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199" name="Text Box 8">
          <a:extLst>
            <a:ext uri="{FF2B5EF4-FFF2-40B4-BE49-F238E27FC236}">
              <a16:creationId xmlns:a16="http://schemas.microsoft.com/office/drawing/2014/main" id="{00000000-0008-0000-2000-0000AF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0" name="Text Box 1">
          <a:extLst>
            <a:ext uri="{FF2B5EF4-FFF2-40B4-BE49-F238E27FC236}">
              <a16:creationId xmlns:a16="http://schemas.microsoft.com/office/drawing/2014/main" id="{00000000-0008-0000-2000-0000B0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1" name="Text Box 2">
          <a:extLst>
            <a:ext uri="{FF2B5EF4-FFF2-40B4-BE49-F238E27FC236}">
              <a16:creationId xmlns:a16="http://schemas.microsoft.com/office/drawing/2014/main" id="{00000000-0008-0000-2000-0000B1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2" name="Text Box 3">
          <a:extLst>
            <a:ext uri="{FF2B5EF4-FFF2-40B4-BE49-F238E27FC236}">
              <a16:creationId xmlns:a16="http://schemas.microsoft.com/office/drawing/2014/main" id="{00000000-0008-0000-2000-0000B2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3" name="Text Box 4">
          <a:extLst>
            <a:ext uri="{FF2B5EF4-FFF2-40B4-BE49-F238E27FC236}">
              <a16:creationId xmlns:a16="http://schemas.microsoft.com/office/drawing/2014/main" id="{00000000-0008-0000-2000-0000B3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4" name="Text Box 5">
          <a:extLst>
            <a:ext uri="{FF2B5EF4-FFF2-40B4-BE49-F238E27FC236}">
              <a16:creationId xmlns:a16="http://schemas.microsoft.com/office/drawing/2014/main" id="{00000000-0008-0000-2000-0000B4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5" name="Text Box 6">
          <a:extLst>
            <a:ext uri="{FF2B5EF4-FFF2-40B4-BE49-F238E27FC236}">
              <a16:creationId xmlns:a16="http://schemas.microsoft.com/office/drawing/2014/main" id="{00000000-0008-0000-2000-0000B5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6" name="Text Box 8">
          <a:extLst>
            <a:ext uri="{FF2B5EF4-FFF2-40B4-BE49-F238E27FC236}">
              <a16:creationId xmlns:a16="http://schemas.microsoft.com/office/drawing/2014/main" id="{00000000-0008-0000-2000-0000B6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7" name="Text Box 9">
          <a:extLst>
            <a:ext uri="{FF2B5EF4-FFF2-40B4-BE49-F238E27FC236}">
              <a16:creationId xmlns:a16="http://schemas.microsoft.com/office/drawing/2014/main" id="{00000000-0008-0000-2000-0000B7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8" name="Text Box 10">
          <a:extLst>
            <a:ext uri="{FF2B5EF4-FFF2-40B4-BE49-F238E27FC236}">
              <a16:creationId xmlns:a16="http://schemas.microsoft.com/office/drawing/2014/main" id="{00000000-0008-0000-2000-0000B8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09" name="Text Box 1">
          <a:extLst>
            <a:ext uri="{FF2B5EF4-FFF2-40B4-BE49-F238E27FC236}">
              <a16:creationId xmlns:a16="http://schemas.microsoft.com/office/drawing/2014/main" id="{00000000-0008-0000-2000-0000B9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0" name="Text Box 2">
          <a:extLst>
            <a:ext uri="{FF2B5EF4-FFF2-40B4-BE49-F238E27FC236}">
              <a16:creationId xmlns:a16="http://schemas.microsoft.com/office/drawing/2014/main" id="{00000000-0008-0000-2000-0000BA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211" name="Text Box 8">
          <a:extLst>
            <a:ext uri="{FF2B5EF4-FFF2-40B4-BE49-F238E27FC236}">
              <a16:creationId xmlns:a16="http://schemas.microsoft.com/office/drawing/2014/main" id="{00000000-0008-0000-2000-0000BB04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1212" name="Text Box 8">
          <a:extLst>
            <a:ext uri="{FF2B5EF4-FFF2-40B4-BE49-F238E27FC236}">
              <a16:creationId xmlns:a16="http://schemas.microsoft.com/office/drawing/2014/main" id="{00000000-0008-0000-2000-0000BC040000}"/>
            </a:ext>
          </a:extLst>
        </xdr:cNvPr>
        <xdr:cNvSpPr txBox="1">
          <a:spLocks noChangeArrowheads="1"/>
        </xdr:cNvSpPr>
      </xdr:nvSpPr>
      <xdr:spPr bwMode="auto">
        <a:xfrm>
          <a:off x="749808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13" name="Text Box 8">
          <a:extLst>
            <a:ext uri="{FF2B5EF4-FFF2-40B4-BE49-F238E27FC236}">
              <a16:creationId xmlns:a16="http://schemas.microsoft.com/office/drawing/2014/main" id="{00000000-0008-0000-2000-0000BD04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14" name="Text Box 8">
          <a:extLst>
            <a:ext uri="{FF2B5EF4-FFF2-40B4-BE49-F238E27FC236}">
              <a16:creationId xmlns:a16="http://schemas.microsoft.com/office/drawing/2014/main" id="{00000000-0008-0000-2000-0000BE04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15" name="Text Box 8">
          <a:extLst>
            <a:ext uri="{FF2B5EF4-FFF2-40B4-BE49-F238E27FC236}">
              <a16:creationId xmlns:a16="http://schemas.microsoft.com/office/drawing/2014/main" id="{00000000-0008-0000-2000-0000BF04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16" name="Text Box 8">
          <a:extLst>
            <a:ext uri="{FF2B5EF4-FFF2-40B4-BE49-F238E27FC236}">
              <a16:creationId xmlns:a16="http://schemas.microsoft.com/office/drawing/2014/main" id="{00000000-0008-0000-2000-0000C004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17" name="Text Box 8">
          <a:extLst>
            <a:ext uri="{FF2B5EF4-FFF2-40B4-BE49-F238E27FC236}">
              <a16:creationId xmlns:a16="http://schemas.microsoft.com/office/drawing/2014/main" id="{00000000-0008-0000-2000-0000C104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18" name="Text Box 8">
          <a:extLst>
            <a:ext uri="{FF2B5EF4-FFF2-40B4-BE49-F238E27FC236}">
              <a16:creationId xmlns:a16="http://schemas.microsoft.com/office/drawing/2014/main" id="{00000000-0008-0000-2000-0000C204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19" name="Text Box 8">
          <a:extLst>
            <a:ext uri="{FF2B5EF4-FFF2-40B4-BE49-F238E27FC236}">
              <a16:creationId xmlns:a16="http://schemas.microsoft.com/office/drawing/2014/main" id="{00000000-0008-0000-2000-0000C3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20" name="Text Box 8">
          <a:extLst>
            <a:ext uri="{FF2B5EF4-FFF2-40B4-BE49-F238E27FC236}">
              <a16:creationId xmlns:a16="http://schemas.microsoft.com/office/drawing/2014/main" id="{00000000-0008-0000-2000-0000C4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21" name="Text Box 8">
          <a:extLst>
            <a:ext uri="{FF2B5EF4-FFF2-40B4-BE49-F238E27FC236}">
              <a16:creationId xmlns:a16="http://schemas.microsoft.com/office/drawing/2014/main" id="{00000000-0008-0000-2000-0000C5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22" name="Text Box 8">
          <a:extLst>
            <a:ext uri="{FF2B5EF4-FFF2-40B4-BE49-F238E27FC236}">
              <a16:creationId xmlns:a16="http://schemas.microsoft.com/office/drawing/2014/main" id="{00000000-0008-0000-2000-0000C6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23" name="Text Box 1">
          <a:extLst>
            <a:ext uri="{FF2B5EF4-FFF2-40B4-BE49-F238E27FC236}">
              <a16:creationId xmlns:a16="http://schemas.microsoft.com/office/drawing/2014/main" id="{00000000-0008-0000-2000-0000C7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24" name="Text Box 2">
          <a:extLst>
            <a:ext uri="{FF2B5EF4-FFF2-40B4-BE49-F238E27FC236}">
              <a16:creationId xmlns:a16="http://schemas.microsoft.com/office/drawing/2014/main" id="{00000000-0008-0000-2000-0000C8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25" name="Text Box 3">
          <a:extLst>
            <a:ext uri="{FF2B5EF4-FFF2-40B4-BE49-F238E27FC236}">
              <a16:creationId xmlns:a16="http://schemas.microsoft.com/office/drawing/2014/main" id="{00000000-0008-0000-2000-0000C9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26" name="Text Box 4">
          <a:extLst>
            <a:ext uri="{FF2B5EF4-FFF2-40B4-BE49-F238E27FC236}">
              <a16:creationId xmlns:a16="http://schemas.microsoft.com/office/drawing/2014/main" id="{00000000-0008-0000-2000-0000CA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27" name="Text Box 5">
          <a:extLst>
            <a:ext uri="{FF2B5EF4-FFF2-40B4-BE49-F238E27FC236}">
              <a16:creationId xmlns:a16="http://schemas.microsoft.com/office/drawing/2014/main" id="{00000000-0008-0000-2000-0000CB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28" name="Text Box 6">
          <a:extLst>
            <a:ext uri="{FF2B5EF4-FFF2-40B4-BE49-F238E27FC236}">
              <a16:creationId xmlns:a16="http://schemas.microsoft.com/office/drawing/2014/main" id="{00000000-0008-0000-2000-0000CC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29" name="Text Box 8">
          <a:extLst>
            <a:ext uri="{FF2B5EF4-FFF2-40B4-BE49-F238E27FC236}">
              <a16:creationId xmlns:a16="http://schemas.microsoft.com/office/drawing/2014/main" id="{00000000-0008-0000-2000-0000CD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0" name="Text Box 9">
          <a:extLst>
            <a:ext uri="{FF2B5EF4-FFF2-40B4-BE49-F238E27FC236}">
              <a16:creationId xmlns:a16="http://schemas.microsoft.com/office/drawing/2014/main" id="{00000000-0008-0000-2000-0000CE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1" name="Text Box 10">
          <a:extLst>
            <a:ext uri="{FF2B5EF4-FFF2-40B4-BE49-F238E27FC236}">
              <a16:creationId xmlns:a16="http://schemas.microsoft.com/office/drawing/2014/main" id="{00000000-0008-0000-2000-0000CF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2" name="Text Box 1">
          <a:extLst>
            <a:ext uri="{FF2B5EF4-FFF2-40B4-BE49-F238E27FC236}">
              <a16:creationId xmlns:a16="http://schemas.microsoft.com/office/drawing/2014/main" id="{00000000-0008-0000-2000-0000D0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33" name="Text Box 2">
          <a:extLst>
            <a:ext uri="{FF2B5EF4-FFF2-40B4-BE49-F238E27FC236}">
              <a16:creationId xmlns:a16="http://schemas.microsoft.com/office/drawing/2014/main" id="{00000000-0008-0000-2000-0000D1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34" name="Text Box 1">
          <a:extLst>
            <a:ext uri="{FF2B5EF4-FFF2-40B4-BE49-F238E27FC236}">
              <a16:creationId xmlns:a16="http://schemas.microsoft.com/office/drawing/2014/main" id="{00000000-0008-0000-2000-0000D2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35" name="Text Box 2">
          <a:extLst>
            <a:ext uri="{FF2B5EF4-FFF2-40B4-BE49-F238E27FC236}">
              <a16:creationId xmlns:a16="http://schemas.microsoft.com/office/drawing/2014/main" id="{00000000-0008-0000-2000-0000D3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36" name="Text Box 3">
          <a:extLst>
            <a:ext uri="{FF2B5EF4-FFF2-40B4-BE49-F238E27FC236}">
              <a16:creationId xmlns:a16="http://schemas.microsoft.com/office/drawing/2014/main" id="{00000000-0008-0000-2000-0000D4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37" name="Text Box 4">
          <a:extLst>
            <a:ext uri="{FF2B5EF4-FFF2-40B4-BE49-F238E27FC236}">
              <a16:creationId xmlns:a16="http://schemas.microsoft.com/office/drawing/2014/main" id="{00000000-0008-0000-2000-0000D5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38" name="Text Box 5">
          <a:extLst>
            <a:ext uri="{FF2B5EF4-FFF2-40B4-BE49-F238E27FC236}">
              <a16:creationId xmlns:a16="http://schemas.microsoft.com/office/drawing/2014/main" id="{00000000-0008-0000-2000-0000D6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39" name="Text Box 6">
          <a:extLst>
            <a:ext uri="{FF2B5EF4-FFF2-40B4-BE49-F238E27FC236}">
              <a16:creationId xmlns:a16="http://schemas.microsoft.com/office/drawing/2014/main" id="{00000000-0008-0000-2000-0000D7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0" name="Text Box 8">
          <a:extLst>
            <a:ext uri="{FF2B5EF4-FFF2-40B4-BE49-F238E27FC236}">
              <a16:creationId xmlns:a16="http://schemas.microsoft.com/office/drawing/2014/main" id="{00000000-0008-0000-2000-0000D8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1" name="Text Box 9">
          <a:extLst>
            <a:ext uri="{FF2B5EF4-FFF2-40B4-BE49-F238E27FC236}">
              <a16:creationId xmlns:a16="http://schemas.microsoft.com/office/drawing/2014/main" id="{00000000-0008-0000-2000-0000D9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2" name="Text Box 10">
          <a:extLst>
            <a:ext uri="{FF2B5EF4-FFF2-40B4-BE49-F238E27FC236}">
              <a16:creationId xmlns:a16="http://schemas.microsoft.com/office/drawing/2014/main" id="{00000000-0008-0000-2000-0000DA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3" name="Text Box 11">
          <a:extLst>
            <a:ext uri="{FF2B5EF4-FFF2-40B4-BE49-F238E27FC236}">
              <a16:creationId xmlns:a16="http://schemas.microsoft.com/office/drawing/2014/main" id="{00000000-0008-0000-2000-0000DB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4" name="Text Box 12">
          <a:extLst>
            <a:ext uri="{FF2B5EF4-FFF2-40B4-BE49-F238E27FC236}">
              <a16:creationId xmlns:a16="http://schemas.microsoft.com/office/drawing/2014/main" id="{00000000-0008-0000-2000-0000DC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5" name="Text Box 1">
          <a:extLst>
            <a:ext uri="{FF2B5EF4-FFF2-40B4-BE49-F238E27FC236}">
              <a16:creationId xmlns:a16="http://schemas.microsoft.com/office/drawing/2014/main" id="{00000000-0008-0000-2000-0000DD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6" name="Text Box 2">
          <a:extLst>
            <a:ext uri="{FF2B5EF4-FFF2-40B4-BE49-F238E27FC236}">
              <a16:creationId xmlns:a16="http://schemas.microsoft.com/office/drawing/2014/main" id="{00000000-0008-0000-2000-0000DE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7" name="Text Box 1">
          <a:extLst>
            <a:ext uri="{FF2B5EF4-FFF2-40B4-BE49-F238E27FC236}">
              <a16:creationId xmlns:a16="http://schemas.microsoft.com/office/drawing/2014/main" id="{00000000-0008-0000-2000-0000DF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8" name="Text Box 2">
          <a:extLst>
            <a:ext uri="{FF2B5EF4-FFF2-40B4-BE49-F238E27FC236}">
              <a16:creationId xmlns:a16="http://schemas.microsoft.com/office/drawing/2014/main" id="{00000000-0008-0000-2000-0000E0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49" name="Text Box 3">
          <a:extLst>
            <a:ext uri="{FF2B5EF4-FFF2-40B4-BE49-F238E27FC236}">
              <a16:creationId xmlns:a16="http://schemas.microsoft.com/office/drawing/2014/main" id="{00000000-0008-0000-2000-0000E1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0" name="Text Box 4">
          <a:extLst>
            <a:ext uri="{FF2B5EF4-FFF2-40B4-BE49-F238E27FC236}">
              <a16:creationId xmlns:a16="http://schemas.microsoft.com/office/drawing/2014/main" id="{00000000-0008-0000-2000-0000E2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1" name="Text Box 5">
          <a:extLst>
            <a:ext uri="{FF2B5EF4-FFF2-40B4-BE49-F238E27FC236}">
              <a16:creationId xmlns:a16="http://schemas.microsoft.com/office/drawing/2014/main" id="{00000000-0008-0000-2000-0000E3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2" name="Text Box 6">
          <a:extLst>
            <a:ext uri="{FF2B5EF4-FFF2-40B4-BE49-F238E27FC236}">
              <a16:creationId xmlns:a16="http://schemas.microsoft.com/office/drawing/2014/main" id="{00000000-0008-0000-2000-0000E4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3" name="Text Box 8">
          <a:extLst>
            <a:ext uri="{FF2B5EF4-FFF2-40B4-BE49-F238E27FC236}">
              <a16:creationId xmlns:a16="http://schemas.microsoft.com/office/drawing/2014/main" id="{00000000-0008-0000-2000-0000E5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4" name="Text Box 9">
          <a:extLst>
            <a:ext uri="{FF2B5EF4-FFF2-40B4-BE49-F238E27FC236}">
              <a16:creationId xmlns:a16="http://schemas.microsoft.com/office/drawing/2014/main" id="{00000000-0008-0000-2000-0000E6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5" name="Text Box 10">
          <a:extLst>
            <a:ext uri="{FF2B5EF4-FFF2-40B4-BE49-F238E27FC236}">
              <a16:creationId xmlns:a16="http://schemas.microsoft.com/office/drawing/2014/main" id="{00000000-0008-0000-2000-0000E7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6" name="Text Box 11">
          <a:extLst>
            <a:ext uri="{FF2B5EF4-FFF2-40B4-BE49-F238E27FC236}">
              <a16:creationId xmlns:a16="http://schemas.microsoft.com/office/drawing/2014/main" id="{00000000-0008-0000-2000-0000E8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7" name="Text Box 12">
          <a:extLst>
            <a:ext uri="{FF2B5EF4-FFF2-40B4-BE49-F238E27FC236}">
              <a16:creationId xmlns:a16="http://schemas.microsoft.com/office/drawing/2014/main" id="{00000000-0008-0000-2000-0000E9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8" name="Text Box 1">
          <a:extLst>
            <a:ext uri="{FF2B5EF4-FFF2-40B4-BE49-F238E27FC236}">
              <a16:creationId xmlns:a16="http://schemas.microsoft.com/office/drawing/2014/main" id="{00000000-0008-0000-2000-0000EA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59" name="Text Box 2">
          <a:extLst>
            <a:ext uri="{FF2B5EF4-FFF2-40B4-BE49-F238E27FC236}">
              <a16:creationId xmlns:a16="http://schemas.microsoft.com/office/drawing/2014/main" id="{00000000-0008-0000-2000-0000EB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60" name="Text Box 8">
          <a:extLst>
            <a:ext uri="{FF2B5EF4-FFF2-40B4-BE49-F238E27FC236}">
              <a16:creationId xmlns:a16="http://schemas.microsoft.com/office/drawing/2014/main" id="{00000000-0008-0000-2000-0000EC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1" name="Text Box 13">
          <a:extLst>
            <a:ext uri="{FF2B5EF4-FFF2-40B4-BE49-F238E27FC236}">
              <a16:creationId xmlns:a16="http://schemas.microsoft.com/office/drawing/2014/main" id="{00000000-0008-0000-2000-0000ED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2" name="Text Box 14">
          <a:extLst>
            <a:ext uri="{FF2B5EF4-FFF2-40B4-BE49-F238E27FC236}">
              <a16:creationId xmlns:a16="http://schemas.microsoft.com/office/drawing/2014/main" id="{00000000-0008-0000-2000-0000EE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3" name="Text Box 13">
          <a:extLst>
            <a:ext uri="{FF2B5EF4-FFF2-40B4-BE49-F238E27FC236}">
              <a16:creationId xmlns:a16="http://schemas.microsoft.com/office/drawing/2014/main" id="{00000000-0008-0000-2000-0000EF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4" name="Text Box 14">
          <a:extLst>
            <a:ext uri="{FF2B5EF4-FFF2-40B4-BE49-F238E27FC236}">
              <a16:creationId xmlns:a16="http://schemas.microsoft.com/office/drawing/2014/main" id="{00000000-0008-0000-2000-0000F0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265" name="Text Box 13">
          <a:extLst>
            <a:ext uri="{FF2B5EF4-FFF2-40B4-BE49-F238E27FC236}">
              <a16:creationId xmlns:a16="http://schemas.microsoft.com/office/drawing/2014/main" id="{00000000-0008-0000-2000-0000F1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266" name="Text Box 14">
          <a:extLst>
            <a:ext uri="{FF2B5EF4-FFF2-40B4-BE49-F238E27FC236}">
              <a16:creationId xmlns:a16="http://schemas.microsoft.com/office/drawing/2014/main" id="{00000000-0008-0000-2000-0000F2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7" name="Text Box 8">
          <a:extLst>
            <a:ext uri="{FF2B5EF4-FFF2-40B4-BE49-F238E27FC236}">
              <a16:creationId xmlns:a16="http://schemas.microsoft.com/office/drawing/2014/main" id="{00000000-0008-0000-2000-0000F3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8" name="Text Box 8">
          <a:extLst>
            <a:ext uri="{FF2B5EF4-FFF2-40B4-BE49-F238E27FC236}">
              <a16:creationId xmlns:a16="http://schemas.microsoft.com/office/drawing/2014/main" id="{00000000-0008-0000-2000-0000F4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269" name="Text Box 8">
          <a:extLst>
            <a:ext uri="{FF2B5EF4-FFF2-40B4-BE49-F238E27FC236}">
              <a16:creationId xmlns:a16="http://schemas.microsoft.com/office/drawing/2014/main" id="{00000000-0008-0000-2000-0000F5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70" name="Text Box 8">
          <a:extLst>
            <a:ext uri="{FF2B5EF4-FFF2-40B4-BE49-F238E27FC236}">
              <a16:creationId xmlns:a16="http://schemas.microsoft.com/office/drawing/2014/main" id="{00000000-0008-0000-2000-0000F6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271" name="Text Box 8">
          <a:extLst>
            <a:ext uri="{FF2B5EF4-FFF2-40B4-BE49-F238E27FC236}">
              <a16:creationId xmlns:a16="http://schemas.microsoft.com/office/drawing/2014/main" id="{00000000-0008-0000-2000-0000F7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72" name="Text Box 8">
          <a:extLst>
            <a:ext uri="{FF2B5EF4-FFF2-40B4-BE49-F238E27FC236}">
              <a16:creationId xmlns:a16="http://schemas.microsoft.com/office/drawing/2014/main" id="{00000000-0008-0000-2000-0000F8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73" name="Text Box 1">
          <a:extLst>
            <a:ext uri="{FF2B5EF4-FFF2-40B4-BE49-F238E27FC236}">
              <a16:creationId xmlns:a16="http://schemas.microsoft.com/office/drawing/2014/main" id="{00000000-0008-0000-2000-0000F9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74" name="Text Box 2">
          <a:extLst>
            <a:ext uri="{FF2B5EF4-FFF2-40B4-BE49-F238E27FC236}">
              <a16:creationId xmlns:a16="http://schemas.microsoft.com/office/drawing/2014/main" id="{00000000-0008-0000-2000-0000FA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75" name="Text Box 3">
          <a:extLst>
            <a:ext uri="{FF2B5EF4-FFF2-40B4-BE49-F238E27FC236}">
              <a16:creationId xmlns:a16="http://schemas.microsoft.com/office/drawing/2014/main" id="{00000000-0008-0000-2000-0000FB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76" name="Text Box 4">
          <a:extLst>
            <a:ext uri="{FF2B5EF4-FFF2-40B4-BE49-F238E27FC236}">
              <a16:creationId xmlns:a16="http://schemas.microsoft.com/office/drawing/2014/main" id="{00000000-0008-0000-2000-0000FC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77" name="Text Box 5">
          <a:extLst>
            <a:ext uri="{FF2B5EF4-FFF2-40B4-BE49-F238E27FC236}">
              <a16:creationId xmlns:a16="http://schemas.microsoft.com/office/drawing/2014/main" id="{00000000-0008-0000-2000-0000FD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78" name="Text Box 6">
          <a:extLst>
            <a:ext uri="{FF2B5EF4-FFF2-40B4-BE49-F238E27FC236}">
              <a16:creationId xmlns:a16="http://schemas.microsoft.com/office/drawing/2014/main" id="{00000000-0008-0000-2000-0000FE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79" name="Text Box 8">
          <a:extLst>
            <a:ext uri="{FF2B5EF4-FFF2-40B4-BE49-F238E27FC236}">
              <a16:creationId xmlns:a16="http://schemas.microsoft.com/office/drawing/2014/main" id="{00000000-0008-0000-2000-0000FF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0" name="Text Box 9">
          <a:extLst>
            <a:ext uri="{FF2B5EF4-FFF2-40B4-BE49-F238E27FC236}">
              <a16:creationId xmlns:a16="http://schemas.microsoft.com/office/drawing/2014/main" id="{00000000-0008-0000-2000-000000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1" name="Text Box 10">
          <a:extLst>
            <a:ext uri="{FF2B5EF4-FFF2-40B4-BE49-F238E27FC236}">
              <a16:creationId xmlns:a16="http://schemas.microsoft.com/office/drawing/2014/main" id="{00000000-0008-0000-2000-000001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282" name="Text Box 11">
          <a:extLst>
            <a:ext uri="{FF2B5EF4-FFF2-40B4-BE49-F238E27FC236}">
              <a16:creationId xmlns:a16="http://schemas.microsoft.com/office/drawing/2014/main" id="{00000000-0008-0000-2000-00000205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283" name="Text Box 12">
          <a:extLst>
            <a:ext uri="{FF2B5EF4-FFF2-40B4-BE49-F238E27FC236}">
              <a16:creationId xmlns:a16="http://schemas.microsoft.com/office/drawing/2014/main" id="{00000000-0008-0000-2000-00000305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84" name="Text Box 13">
          <a:extLst>
            <a:ext uri="{FF2B5EF4-FFF2-40B4-BE49-F238E27FC236}">
              <a16:creationId xmlns:a16="http://schemas.microsoft.com/office/drawing/2014/main" id="{00000000-0008-0000-2000-000004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285" name="Text Box 14">
          <a:extLst>
            <a:ext uri="{FF2B5EF4-FFF2-40B4-BE49-F238E27FC236}">
              <a16:creationId xmlns:a16="http://schemas.microsoft.com/office/drawing/2014/main" id="{00000000-0008-0000-2000-000005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6" name="Text Box 1">
          <a:extLst>
            <a:ext uri="{FF2B5EF4-FFF2-40B4-BE49-F238E27FC236}">
              <a16:creationId xmlns:a16="http://schemas.microsoft.com/office/drawing/2014/main" id="{00000000-0008-0000-2000-000006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87" name="Text Box 2">
          <a:extLst>
            <a:ext uri="{FF2B5EF4-FFF2-40B4-BE49-F238E27FC236}">
              <a16:creationId xmlns:a16="http://schemas.microsoft.com/office/drawing/2014/main" id="{00000000-0008-0000-2000-000007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288" name="Text Box 8">
          <a:extLst>
            <a:ext uri="{FF2B5EF4-FFF2-40B4-BE49-F238E27FC236}">
              <a16:creationId xmlns:a16="http://schemas.microsoft.com/office/drawing/2014/main" id="{00000000-0008-0000-2000-000008050000}"/>
            </a:ext>
          </a:extLst>
        </xdr:cNvPr>
        <xdr:cNvSpPr txBox="1">
          <a:spLocks noChangeArrowheads="1"/>
        </xdr:cNvSpPr>
      </xdr:nvSpPr>
      <xdr:spPr bwMode="auto">
        <a:xfrm>
          <a:off x="74980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289" name="Text Box 8">
          <a:extLst>
            <a:ext uri="{FF2B5EF4-FFF2-40B4-BE49-F238E27FC236}">
              <a16:creationId xmlns:a16="http://schemas.microsoft.com/office/drawing/2014/main" id="{00000000-0008-0000-2000-000009050000}"/>
            </a:ext>
          </a:extLst>
        </xdr:cNvPr>
        <xdr:cNvSpPr txBox="1">
          <a:spLocks noChangeArrowheads="1"/>
        </xdr:cNvSpPr>
      </xdr:nvSpPr>
      <xdr:spPr bwMode="auto">
        <a:xfrm>
          <a:off x="749808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290" name="Text Box 8">
          <a:extLst>
            <a:ext uri="{FF2B5EF4-FFF2-40B4-BE49-F238E27FC236}">
              <a16:creationId xmlns:a16="http://schemas.microsoft.com/office/drawing/2014/main" id="{00000000-0008-0000-2000-00000A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91" name="Text Box 8">
          <a:extLst>
            <a:ext uri="{FF2B5EF4-FFF2-40B4-BE49-F238E27FC236}">
              <a16:creationId xmlns:a16="http://schemas.microsoft.com/office/drawing/2014/main" id="{00000000-0008-0000-2000-00000B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92" name="Text Box 8">
          <a:extLst>
            <a:ext uri="{FF2B5EF4-FFF2-40B4-BE49-F238E27FC236}">
              <a16:creationId xmlns:a16="http://schemas.microsoft.com/office/drawing/2014/main" id="{00000000-0008-0000-2000-00000C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93" name="Text Box 1">
          <a:extLst>
            <a:ext uri="{FF2B5EF4-FFF2-40B4-BE49-F238E27FC236}">
              <a16:creationId xmlns:a16="http://schemas.microsoft.com/office/drawing/2014/main" id="{00000000-0008-0000-2000-00000D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94" name="Text Box 2">
          <a:extLst>
            <a:ext uri="{FF2B5EF4-FFF2-40B4-BE49-F238E27FC236}">
              <a16:creationId xmlns:a16="http://schemas.microsoft.com/office/drawing/2014/main" id="{00000000-0008-0000-2000-00000E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95" name="Text Box 3">
          <a:extLst>
            <a:ext uri="{FF2B5EF4-FFF2-40B4-BE49-F238E27FC236}">
              <a16:creationId xmlns:a16="http://schemas.microsoft.com/office/drawing/2014/main" id="{00000000-0008-0000-2000-00000F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96" name="Text Box 4">
          <a:extLst>
            <a:ext uri="{FF2B5EF4-FFF2-40B4-BE49-F238E27FC236}">
              <a16:creationId xmlns:a16="http://schemas.microsoft.com/office/drawing/2014/main" id="{00000000-0008-0000-2000-000010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97" name="Text Box 5">
          <a:extLst>
            <a:ext uri="{FF2B5EF4-FFF2-40B4-BE49-F238E27FC236}">
              <a16:creationId xmlns:a16="http://schemas.microsoft.com/office/drawing/2014/main" id="{00000000-0008-0000-2000-000011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98" name="Text Box 6">
          <a:extLst>
            <a:ext uri="{FF2B5EF4-FFF2-40B4-BE49-F238E27FC236}">
              <a16:creationId xmlns:a16="http://schemas.microsoft.com/office/drawing/2014/main" id="{00000000-0008-0000-2000-000012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299" name="Text Box 8">
          <a:extLst>
            <a:ext uri="{FF2B5EF4-FFF2-40B4-BE49-F238E27FC236}">
              <a16:creationId xmlns:a16="http://schemas.microsoft.com/office/drawing/2014/main" id="{00000000-0008-0000-2000-000013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0" name="Text Box 9">
          <a:extLst>
            <a:ext uri="{FF2B5EF4-FFF2-40B4-BE49-F238E27FC236}">
              <a16:creationId xmlns:a16="http://schemas.microsoft.com/office/drawing/2014/main" id="{00000000-0008-0000-2000-000014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1" name="Text Box 10">
          <a:extLst>
            <a:ext uri="{FF2B5EF4-FFF2-40B4-BE49-F238E27FC236}">
              <a16:creationId xmlns:a16="http://schemas.microsoft.com/office/drawing/2014/main" id="{00000000-0008-0000-2000-000015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2" name="Text Box 1">
          <a:extLst>
            <a:ext uri="{FF2B5EF4-FFF2-40B4-BE49-F238E27FC236}">
              <a16:creationId xmlns:a16="http://schemas.microsoft.com/office/drawing/2014/main" id="{00000000-0008-0000-2000-000016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03" name="Text Box 2">
          <a:extLst>
            <a:ext uri="{FF2B5EF4-FFF2-40B4-BE49-F238E27FC236}">
              <a16:creationId xmlns:a16="http://schemas.microsoft.com/office/drawing/2014/main" id="{00000000-0008-0000-2000-000017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304" name="Text Box 8">
          <a:extLst>
            <a:ext uri="{FF2B5EF4-FFF2-40B4-BE49-F238E27FC236}">
              <a16:creationId xmlns:a16="http://schemas.microsoft.com/office/drawing/2014/main" id="{00000000-0008-0000-2000-00001805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05" name="Text Box 1">
          <a:extLst>
            <a:ext uri="{FF2B5EF4-FFF2-40B4-BE49-F238E27FC236}">
              <a16:creationId xmlns:a16="http://schemas.microsoft.com/office/drawing/2014/main" id="{00000000-0008-0000-2000-000019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06" name="Text Box 2">
          <a:extLst>
            <a:ext uri="{FF2B5EF4-FFF2-40B4-BE49-F238E27FC236}">
              <a16:creationId xmlns:a16="http://schemas.microsoft.com/office/drawing/2014/main" id="{00000000-0008-0000-2000-00001A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07" name="Text Box 3">
          <a:extLst>
            <a:ext uri="{FF2B5EF4-FFF2-40B4-BE49-F238E27FC236}">
              <a16:creationId xmlns:a16="http://schemas.microsoft.com/office/drawing/2014/main" id="{00000000-0008-0000-2000-00001B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08" name="Text Box 4">
          <a:extLst>
            <a:ext uri="{FF2B5EF4-FFF2-40B4-BE49-F238E27FC236}">
              <a16:creationId xmlns:a16="http://schemas.microsoft.com/office/drawing/2014/main" id="{00000000-0008-0000-2000-00001C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09" name="Text Box 5">
          <a:extLst>
            <a:ext uri="{FF2B5EF4-FFF2-40B4-BE49-F238E27FC236}">
              <a16:creationId xmlns:a16="http://schemas.microsoft.com/office/drawing/2014/main" id="{00000000-0008-0000-2000-00001D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0" name="Text Box 6">
          <a:extLst>
            <a:ext uri="{FF2B5EF4-FFF2-40B4-BE49-F238E27FC236}">
              <a16:creationId xmlns:a16="http://schemas.microsoft.com/office/drawing/2014/main" id="{00000000-0008-0000-2000-00001E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1" name="Text Box 8">
          <a:extLst>
            <a:ext uri="{FF2B5EF4-FFF2-40B4-BE49-F238E27FC236}">
              <a16:creationId xmlns:a16="http://schemas.microsoft.com/office/drawing/2014/main" id="{00000000-0008-0000-2000-00001F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2" name="Text Box 9">
          <a:extLst>
            <a:ext uri="{FF2B5EF4-FFF2-40B4-BE49-F238E27FC236}">
              <a16:creationId xmlns:a16="http://schemas.microsoft.com/office/drawing/2014/main" id="{00000000-0008-0000-2000-000020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3" name="Text Box 10">
          <a:extLst>
            <a:ext uri="{FF2B5EF4-FFF2-40B4-BE49-F238E27FC236}">
              <a16:creationId xmlns:a16="http://schemas.microsoft.com/office/drawing/2014/main" id="{00000000-0008-0000-2000-000021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14" name="Text Box 11">
          <a:extLst>
            <a:ext uri="{FF2B5EF4-FFF2-40B4-BE49-F238E27FC236}">
              <a16:creationId xmlns:a16="http://schemas.microsoft.com/office/drawing/2014/main" id="{00000000-0008-0000-2000-000022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15" name="Text Box 12">
          <a:extLst>
            <a:ext uri="{FF2B5EF4-FFF2-40B4-BE49-F238E27FC236}">
              <a16:creationId xmlns:a16="http://schemas.microsoft.com/office/drawing/2014/main" id="{00000000-0008-0000-2000-000023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16" name="Text Box 13">
          <a:extLst>
            <a:ext uri="{FF2B5EF4-FFF2-40B4-BE49-F238E27FC236}">
              <a16:creationId xmlns:a16="http://schemas.microsoft.com/office/drawing/2014/main" id="{00000000-0008-0000-2000-000024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17" name="Text Box 14">
          <a:extLst>
            <a:ext uri="{FF2B5EF4-FFF2-40B4-BE49-F238E27FC236}">
              <a16:creationId xmlns:a16="http://schemas.microsoft.com/office/drawing/2014/main" id="{00000000-0008-0000-2000-000025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8" name="Text Box 1">
          <a:extLst>
            <a:ext uri="{FF2B5EF4-FFF2-40B4-BE49-F238E27FC236}">
              <a16:creationId xmlns:a16="http://schemas.microsoft.com/office/drawing/2014/main" id="{00000000-0008-0000-2000-000026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19" name="Text Box 2">
          <a:extLst>
            <a:ext uri="{FF2B5EF4-FFF2-40B4-BE49-F238E27FC236}">
              <a16:creationId xmlns:a16="http://schemas.microsoft.com/office/drawing/2014/main" id="{00000000-0008-0000-2000-000027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20" name="Text Box 8">
          <a:extLst>
            <a:ext uri="{FF2B5EF4-FFF2-40B4-BE49-F238E27FC236}">
              <a16:creationId xmlns:a16="http://schemas.microsoft.com/office/drawing/2014/main" id="{00000000-0008-0000-2000-000028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21" name="Text Box 8">
          <a:extLst>
            <a:ext uri="{FF2B5EF4-FFF2-40B4-BE49-F238E27FC236}">
              <a16:creationId xmlns:a16="http://schemas.microsoft.com/office/drawing/2014/main" id="{00000000-0008-0000-2000-000029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322" name="Text Box 8">
          <a:extLst>
            <a:ext uri="{FF2B5EF4-FFF2-40B4-BE49-F238E27FC236}">
              <a16:creationId xmlns:a16="http://schemas.microsoft.com/office/drawing/2014/main" id="{00000000-0008-0000-2000-00002A05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23" name="Text Box 8">
          <a:extLst>
            <a:ext uri="{FF2B5EF4-FFF2-40B4-BE49-F238E27FC236}">
              <a16:creationId xmlns:a16="http://schemas.microsoft.com/office/drawing/2014/main" id="{00000000-0008-0000-2000-00002B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24" name="Text Box 8">
          <a:extLst>
            <a:ext uri="{FF2B5EF4-FFF2-40B4-BE49-F238E27FC236}">
              <a16:creationId xmlns:a16="http://schemas.microsoft.com/office/drawing/2014/main" id="{00000000-0008-0000-2000-00002C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25" name="Text Box 8">
          <a:extLst>
            <a:ext uri="{FF2B5EF4-FFF2-40B4-BE49-F238E27FC236}">
              <a16:creationId xmlns:a16="http://schemas.microsoft.com/office/drawing/2014/main" id="{00000000-0008-0000-2000-00002D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26" name="Text Box 1">
          <a:extLst>
            <a:ext uri="{FF2B5EF4-FFF2-40B4-BE49-F238E27FC236}">
              <a16:creationId xmlns:a16="http://schemas.microsoft.com/office/drawing/2014/main" id="{00000000-0008-0000-2000-00002E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27" name="Text Box 2">
          <a:extLst>
            <a:ext uri="{FF2B5EF4-FFF2-40B4-BE49-F238E27FC236}">
              <a16:creationId xmlns:a16="http://schemas.microsoft.com/office/drawing/2014/main" id="{00000000-0008-0000-2000-00002F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28" name="Text Box 3">
          <a:extLst>
            <a:ext uri="{FF2B5EF4-FFF2-40B4-BE49-F238E27FC236}">
              <a16:creationId xmlns:a16="http://schemas.microsoft.com/office/drawing/2014/main" id="{00000000-0008-0000-2000-000030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29" name="Text Box 4">
          <a:extLst>
            <a:ext uri="{FF2B5EF4-FFF2-40B4-BE49-F238E27FC236}">
              <a16:creationId xmlns:a16="http://schemas.microsoft.com/office/drawing/2014/main" id="{00000000-0008-0000-2000-000031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0" name="Text Box 5">
          <a:extLst>
            <a:ext uri="{FF2B5EF4-FFF2-40B4-BE49-F238E27FC236}">
              <a16:creationId xmlns:a16="http://schemas.microsoft.com/office/drawing/2014/main" id="{00000000-0008-0000-2000-000032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1" name="Text Box 6">
          <a:extLst>
            <a:ext uri="{FF2B5EF4-FFF2-40B4-BE49-F238E27FC236}">
              <a16:creationId xmlns:a16="http://schemas.microsoft.com/office/drawing/2014/main" id="{00000000-0008-0000-2000-000033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2" name="Text Box 8">
          <a:extLst>
            <a:ext uri="{FF2B5EF4-FFF2-40B4-BE49-F238E27FC236}">
              <a16:creationId xmlns:a16="http://schemas.microsoft.com/office/drawing/2014/main" id="{00000000-0008-0000-2000-000034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3" name="Text Box 9">
          <a:extLst>
            <a:ext uri="{FF2B5EF4-FFF2-40B4-BE49-F238E27FC236}">
              <a16:creationId xmlns:a16="http://schemas.microsoft.com/office/drawing/2014/main" id="{00000000-0008-0000-2000-000035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4" name="Text Box 10">
          <a:extLst>
            <a:ext uri="{FF2B5EF4-FFF2-40B4-BE49-F238E27FC236}">
              <a16:creationId xmlns:a16="http://schemas.microsoft.com/office/drawing/2014/main" id="{00000000-0008-0000-2000-000036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5" name="Text Box 1">
          <a:extLst>
            <a:ext uri="{FF2B5EF4-FFF2-40B4-BE49-F238E27FC236}">
              <a16:creationId xmlns:a16="http://schemas.microsoft.com/office/drawing/2014/main" id="{00000000-0008-0000-2000-000037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36" name="Text Box 2">
          <a:extLst>
            <a:ext uri="{FF2B5EF4-FFF2-40B4-BE49-F238E27FC236}">
              <a16:creationId xmlns:a16="http://schemas.microsoft.com/office/drawing/2014/main" id="{00000000-0008-0000-2000-000038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337" name="Text Box 8">
          <a:extLst>
            <a:ext uri="{FF2B5EF4-FFF2-40B4-BE49-F238E27FC236}">
              <a16:creationId xmlns:a16="http://schemas.microsoft.com/office/drawing/2014/main" id="{00000000-0008-0000-2000-000039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38" name="Text Box 1">
          <a:extLst>
            <a:ext uri="{FF2B5EF4-FFF2-40B4-BE49-F238E27FC236}">
              <a16:creationId xmlns:a16="http://schemas.microsoft.com/office/drawing/2014/main" id="{00000000-0008-0000-2000-00003A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39" name="Text Box 2">
          <a:extLst>
            <a:ext uri="{FF2B5EF4-FFF2-40B4-BE49-F238E27FC236}">
              <a16:creationId xmlns:a16="http://schemas.microsoft.com/office/drawing/2014/main" id="{00000000-0008-0000-2000-00003B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0" name="Text Box 3">
          <a:extLst>
            <a:ext uri="{FF2B5EF4-FFF2-40B4-BE49-F238E27FC236}">
              <a16:creationId xmlns:a16="http://schemas.microsoft.com/office/drawing/2014/main" id="{00000000-0008-0000-2000-00003C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1" name="Text Box 4">
          <a:extLst>
            <a:ext uri="{FF2B5EF4-FFF2-40B4-BE49-F238E27FC236}">
              <a16:creationId xmlns:a16="http://schemas.microsoft.com/office/drawing/2014/main" id="{00000000-0008-0000-2000-00003D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2" name="Text Box 5">
          <a:extLst>
            <a:ext uri="{FF2B5EF4-FFF2-40B4-BE49-F238E27FC236}">
              <a16:creationId xmlns:a16="http://schemas.microsoft.com/office/drawing/2014/main" id="{00000000-0008-0000-2000-00003E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3" name="Text Box 6">
          <a:extLst>
            <a:ext uri="{FF2B5EF4-FFF2-40B4-BE49-F238E27FC236}">
              <a16:creationId xmlns:a16="http://schemas.microsoft.com/office/drawing/2014/main" id="{00000000-0008-0000-2000-00003F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4" name="Text Box 8">
          <a:extLst>
            <a:ext uri="{FF2B5EF4-FFF2-40B4-BE49-F238E27FC236}">
              <a16:creationId xmlns:a16="http://schemas.microsoft.com/office/drawing/2014/main" id="{00000000-0008-0000-2000-000040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5" name="Text Box 9">
          <a:extLst>
            <a:ext uri="{FF2B5EF4-FFF2-40B4-BE49-F238E27FC236}">
              <a16:creationId xmlns:a16="http://schemas.microsoft.com/office/drawing/2014/main" id="{00000000-0008-0000-2000-000041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46" name="Text Box 10">
          <a:extLst>
            <a:ext uri="{FF2B5EF4-FFF2-40B4-BE49-F238E27FC236}">
              <a16:creationId xmlns:a16="http://schemas.microsoft.com/office/drawing/2014/main" id="{00000000-0008-0000-2000-000042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47" name="Text Box 11">
          <a:extLst>
            <a:ext uri="{FF2B5EF4-FFF2-40B4-BE49-F238E27FC236}">
              <a16:creationId xmlns:a16="http://schemas.microsoft.com/office/drawing/2014/main" id="{00000000-0008-0000-2000-000043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48" name="Text Box 12">
          <a:extLst>
            <a:ext uri="{FF2B5EF4-FFF2-40B4-BE49-F238E27FC236}">
              <a16:creationId xmlns:a16="http://schemas.microsoft.com/office/drawing/2014/main" id="{00000000-0008-0000-2000-000044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49" name="Text Box 13">
          <a:extLst>
            <a:ext uri="{FF2B5EF4-FFF2-40B4-BE49-F238E27FC236}">
              <a16:creationId xmlns:a16="http://schemas.microsoft.com/office/drawing/2014/main" id="{00000000-0008-0000-2000-000045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50" name="Text Box 14">
          <a:extLst>
            <a:ext uri="{FF2B5EF4-FFF2-40B4-BE49-F238E27FC236}">
              <a16:creationId xmlns:a16="http://schemas.microsoft.com/office/drawing/2014/main" id="{00000000-0008-0000-2000-000046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51" name="Text Box 1">
          <a:extLst>
            <a:ext uri="{FF2B5EF4-FFF2-40B4-BE49-F238E27FC236}">
              <a16:creationId xmlns:a16="http://schemas.microsoft.com/office/drawing/2014/main" id="{00000000-0008-0000-2000-000047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52" name="Text Box 2">
          <a:extLst>
            <a:ext uri="{FF2B5EF4-FFF2-40B4-BE49-F238E27FC236}">
              <a16:creationId xmlns:a16="http://schemas.microsoft.com/office/drawing/2014/main" id="{00000000-0008-0000-2000-000048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53" name="Text Box 8">
          <a:extLst>
            <a:ext uri="{FF2B5EF4-FFF2-40B4-BE49-F238E27FC236}">
              <a16:creationId xmlns:a16="http://schemas.microsoft.com/office/drawing/2014/main" id="{00000000-0008-0000-2000-000049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354" name="Text Box 8">
          <a:extLst>
            <a:ext uri="{FF2B5EF4-FFF2-40B4-BE49-F238E27FC236}">
              <a16:creationId xmlns:a16="http://schemas.microsoft.com/office/drawing/2014/main" id="{00000000-0008-0000-2000-00004A05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55" name="Text Box 8">
          <a:extLst>
            <a:ext uri="{FF2B5EF4-FFF2-40B4-BE49-F238E27FC236}">
              <a16:creationId xmlns:a16="http://schemas.microsoft.com/office/drawing/2014/main" id="{00000000-0008-0000-2000-00004B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56" name="Text Box 8">
          <a:extLst>
            <a:ext uri="{FF2B5EF4-FFF2-40B4-BE49-F238E27FC236}">
              <a16:creationId xmlns:a16="http://schemas.microsoft.com/office/drawing/2014/main" id="{00000000-0008-0000-2000-00004C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57" name="Text Box 8">
          <a:extLst>
            <a:ext uri="{FF2B5EF4-FFF2-40B4-BE49-F238E27FC236}">
              <a16:creationId xmlns:a16="http://schemas.microsoft.com/office/drawing/2014/main" id="{00000000-0008-0000-2000-00004D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58" name="Text Box 1">
          <a:extLst>
            <a:ext uri="{FF2B5EF4-FFF2-40B4-BE49-F238E27FC236}">
              <a16:creationId xmlns:a16="http://schemas.microsoft.com/office/drawing/2014/main" id="{00000000-0008-0000-2000-00004E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59" name="Text Box 2">
          <a:extLst>
            <a:ext uri="{FF2B5EF4-FFF2-40B4-BE49-F238E27FC236}">
              <a16:creationId xmlns:a16="http://schemas.microsoft.com/office/drawing/2014/main" id="{00000000-0008-0000-2000-00004F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0" name="Text Box 3">
          <a:extLst>
            <a:ext uri="{FF2B5EF4-FFF2-40B4-BE49-F238E27FC236}">
              <a16:creationId xmlns:a16="http://schemas.microsoft.com/office/drawing/2014/main" id="{00000000-0008-0000-2000-000050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1" name="Text Box 4">
          <a:extLst>
            <a:ext uri="{FF2B5EF4-FFF2-40B4-BE49-F238E27FC236}">
              <a16:creationId xmlns:a16="http://schemas.microsoft.com/office/drawing/2014/main" id="{00000000-0008-0000-2000-000051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2" name="Text Box 5">
          <a:extLst>
            <a:ext uri="{FF2B5EF4-FFF2-40B4-BE49-F238E27FC236}">
              <a16:creationId xmlns:a16="http://schemas.microsoft.com/office/drawing/2014/main" id="{00000000-0008-0000-2000-000052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3" name="Text Box 6">
          <a:extLst>
            <a:ext uri="{FF2B5EF4-FFF2-40B4-BE49-F238E27FC236}">
              <a16:creationId xmlns:a16="http://schemas.microsoft.com/office/drawing/2014/main" id="{00000000-0008-0000-2000-000053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4" name="Text Box 8">
          <a:extLst>
            <a:ext uri="{FF2B5EF4-FFF2-40B4-BE49-F238E27FC236}">
              <a16:creationId xmlns:a16="http://schemas.microsoft.com/office/drawing/2014/main" id="{00000000-0008-0000-2000-000054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5" name="Text Box 9">
          <a:extLst>
            <a:ext uri="{FF2B5EF4-FFF2-40B4-BE49-F238E27FC236}">
              <a16:creationId xmlns:a16="http://schemas.microsoft.com/office/drawing/2014/main" id="{00000000-0008-0000-2000-000055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6" name="Text Box 10">
          <a:extLst>
            <a:ext uri="{FF2B5EF4-FFF2-40B4-BE49-F238E27FC236}">
              <a16:creationId xmlns:a16="http://schemas.microsoft.com/office/drawing/2014/main" id="{00000000-0008-0000-2000-000056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7" name="Text Box 1">
          <a:extLst>
            <a:ext uri="{FF2B5EF4-FFF2-40B4-BE49-F238E27FC236}">
              <a16:creationId xmlns:a16="http://schemas.microsoft.com/office/drawing/2014/main" id="{00000000-0008-0000-2000-000057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68" name="Text Box 2">
          <a:extLst>
            <a:ext uri="{FF2B5EF4-FFF2-40B4-BE49-F238E27FC236}">
              <a16:creationId xmlns:a16="http://schemas.microsoft.com/office/drawing/2014/main" id="{00000000-0008-0000-2000-000058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369" name="Text Box 8">
          <a:extLst>
            <a:ext uri="{FF2B5EF4-FFF2-40B4-BE49-F238E27FC236}">
              <a16:creationId xmlns:a16="http://schemas.microsoft.com/office/drawing/2014/main" id="{00000000-0008-0000-2000-000059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370" name="Text Box 13">
          <a:extLst>
            <a:ext uri="{FF2B5EF4-FFF2-40B4-BE49-F238E27FC236}">
              <a16:creationId xmlns:a16="http://schemas.microsoft.com/office/drawing/2014/main" id="{00000000-0008-0000-2000-00005A05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371" name="Text Box 14">
          <a:extLst>
            <a:ext uri="{FF2B5EF4-FFF2-40B4-BE49-F238E27FC236}">
              <a16:creationId xmlns:a16="http://schemas.microsoft.com/office/drawing/2014/main" id="{00000000-0008-0000-2000-00005B05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1372" name="Text Box 13">
          <a:extLst>
            <a:ext uri="{FF2B5EF4-FFF2-40B4-BE49-F238E27FC236}">
              <a16:creationId xmlns:a16="http://schemas.microsoft.com/office/drawing/2014/main" id="{00000000-0008-0000-2000-00005C050000}"/>
            </a:ext>
          </a:extLst>
        </xdr:cNvPr>
        <xdr:cNvSpPr txBox="1">
          <a:spLocks noChangeArrowheads="1"/>
        </xdr:cNvSpPr>
      </xdr:nvSpPr>
      <xdr:spPr bwMode="auto">
        <a:xfrm>
          <a:off x="749808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43</xdr:row>
      <xdr:rowOff>52918</xdr:rowOff>
    </xdr:from>
    <xdr:ext cx="114300" cy="285750"/>
    <xdr:sp macro="" textlink="">
      <xdr:nvSpPr>
        <xdr:cNvPr id="1373" name="Text Box 10">
          <a:extLst>
            <a:ext uri="{FF2B5EF4-FFF2-40B4-BE49-F238E27FC236}">
              <a16:creationId xmlns:a16="http://schemas.microsoft.com/office/drawing/2014/main" id="{00000000-0008-0000-2000-00005D050000}"/>
            </a:ext>
          </a:extLst>
        </xdr:cNvPr>
        <xdr:cNvSpPr txBox="1">
          <a:spLocks noChangeArrowheads="1"/>
        </xdr:cNvSpPr>
      </xdr:nvSpPr>
      <xdr:spPr bwMode="auto">
        <a:xfrm>
          <a:off x="7391824"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74" name="Text Box 8">
          <a:extLst>
            <a:ext uri="{FF2B5EF4-FFF2-40B4-BE49-F238E27FC236}">
              <a16:creationId xmlns:a16="http://schemas.microsoft.com/office/drawing/2014/main" id="{00000000-0008-0000-2000-00005E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75" name="Text Box 8">
          <a:extLst>
            <a:ext uri="{FF2B5EF4-FFF2-40B4-BE49-F238E27FC236}">
              <a16:creationId xmlns:a16="http://schemas.microsoft.com/office/drawing/2014/main" id="{00000000-0008-0000-2000-00005F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76" name="Text Box 8">
          <a:extLst>
            <a:ext uri="{FF2B5EF4-FFF2-40B4-BE49-F238E27FC236}">
              <a16:creationId xmlns:a16="http://schemas.microsoft.com/office/drawing/2014/main" id="{00000000-0008-0000-2000-000060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1377" name="Text Box 8">
          <a:extLst>
            <a:ext uri="{FF2B5EF4-FFF2-40B4-BE49-F238E27FC236}">
              <a16:creationId xmlns:a16="http://schemas.microsoft.com/office/drawing/2014/main" id="{00000000-0008-0000-2000-000061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78" name="Text Box 8">
          <a:extLst>
            <a:ext uri="{FF2B5EF4-FFF2-40B4-BE49-F238E27FC236}">
              <a16:creationId xmlns:a16="http://schemas.microsoft.com/office/drawing/2014/main" id="{00000000-0008-0000-2000-00006205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79" name="Text Box 8">
          <a:extLst>
            <a:ext uri="{FF2B5EF4-FFF2-40B4-BE49-F238E27FC236}">
              <a16:creationId xmlns:a16="http://schemas.microsoft.com/office/drawing/2014/main" id="{00000000-0008-0000-2000-00006305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80" name="Text Box 8">
          <a:extLst>
            <a:ext uri="{FF2B5EF4-FFF2-40B4-BE49-F238E27FC236}">
              <a16:creationId xmlns:a16="http://schemas.microsoft.com/office/drawing/2014/main" id="{00000000-0008-0000-2000-00006405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381" name="Text Box 8">
          <a:extLst>
            <a:ext uri="{FF2B5EF4-FFF2-40B4-BE49-F238E27FC236}">
              <a16:creationId xmlns:a16="http://schemas.microsoft.com/office/drawing/2014/main" id="{00000000-0008-0000-2000-00006505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82" name="Text Box 8">
          <a:extLst>
            <a:ext uri="{FF2B5EF4-FFF2-40B4-BE49-F238E27FC236}">
              <a16:creationId xmlns:a16="http://schemas.microsoft.com/office/drawing/2014/main" id="{00000000-0008-0000-2000-000066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83" name="Text Box 8">
          <a:extLst>
            <a:ext uri="{FF2B5EF4-FFF2-40B4-BE49-F238E27FC236}">
              <a16:creationId xmlns:a16="http://schemas.microsoft.com/office/drawing/2014/main" id="{00000000-0008-0000-2000-000067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384" name="Text Box 8">
          <a:extLst>
            <a:ext uri="{FF2B5EF4-FFF2-40B4-BE49-F238E27FC236}">
              <a16:creationId xmlns:a16="http://schemas.microsoft.com/office/drawing/2014/main" id="{00000000-0008-0000-2000-00006805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385" name="Text Box 8">
          <a:extLst>
            <a:ext uri="{FF2B5EF4-FFF2-40B4-BE49-F238E27FC236}">
              <a16:creationId xmlns:a16="http://schemas.microsoft.com/office/drawing/2014/main" id="{00000000-0008-0000-2000-00006905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386" name="Text Box 8">
          <a:extLst>
            <a:ext uri="{FF2B5EF4-FFF2-40B4-BE49-F238E27FC236}">
              <a16:creationId xmlns:a16="http://schemas.microsoft.com/office/drawing/2014/main" id="{00000000-0008-0000-2000-00006A050000}"/>
            </a:ext>
          </a:extLst>
        </xdr:cNvPr>
        <xdr:cNvSpPr txBox="1">
          <a:spLocks noChangeArrowheads="1"/>
        </xdr:cNvSpPr>
      </xdr:nvSpPr>
      <xdr:spPr bwMode="auto">
        <a:xfrm>
          <a:off x="74980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1387" name="Text Box 8">
          <a:extLst>
            <a:ext uri="{FF2B5EF4-FFF2-40B4-BE49-F238E27FC236}">
              <a16:creationId xmlns:a16="http://schemas.microsoft.com/office/drawing/2014/main" id="{00000000-0008-0000-2000-00006B050000}"/>
            </a:ext>
          </a:extLst>
        </xdr:cNvPr>
        <xdr:cNvSpPr txBox="1">
          <a:spLocks noChangeArrowheads="1"/>
        </xdr:cNvSpPr>
      </xdr:nvSpPr>
      <xdr:spPr bwMode="auto">
        <a:xfrm>
          <a:off x="74980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88" name="Text Box 8">
          <a:extLst>
            <a:ext uri="{FF2B5EF4-FFF2-40B4-BE49-F238E27FC236}">
              <a16:creationId xmlns:a16="http://schemas.microsoft.com/office/drawing/2014/main" id="{00000000-0008-0000-2000-00006C05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89" name="Text Box 8">
          <a:extLst>
            <a:ext uri="{FF2B5EF4-FFF2-40B4-BE49-F238E27FC236}">
              <a16:creationId xmlns:a16="http://schemas.microsoft.com/office/drawing/2014/main" id="{00000000-0008-0000-2000-00006D05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90" name="Text Box 8">
          <a:extLst>
            <a:ext uri="{FF2B5EF4-FFF2-40B4-BE49-F238E27FC236}">
              <a16:creationId xmlns:a16="http://schemas.microsoft.com/office/drawing/2014/main" id="{00000000-0008-0000-2000-00006E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91" name="Text Box 8">
          <a:extLst>
            <a:ext uri="{FF2B5EF4-FFF2-40B4-BE49-F238E27FC236}">
              <a16:creationId xmlns:a16="http://schemas.microsoft.com/office/drawing/2014/main" id="{00000000-0008-0000-2000-00006F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2" name="Text Box 8">
          <a:extLst>
            <a:ext uri="{FF2B5EF4-FFF2-40B4-BE49-F238E27FC236}">
              <a16:creationId xmlns:a16="http://schemas.microsoft.com/office/drawing/2014/main" id="{00000000-0008-0000-2000-000070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93" name="Text Box 8">
          <a:extLst>
            <a:ext uri="{FF2B5EF4-FFF2-40B4-BE49-F238E27FC236}">
              <a16:creationId xmlns:a16="http://schemas.microsoft.com/office/drawing/2014/main" id="{00000000-0008-0000-2000-000071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4" name="Text Box 8">
          <a:extLst>
            <a:ext uri="{FF2B5EF4-FFF2-40B4-BE49-F238E27FC236}">
              <a16:creationId xmlns:a16="http://schemas.microsoft.com/office/drawing/2014/main" id="{00000000-0008-0000-2000-000072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95" name="Text Box 8">
          <a:extLst>
            <a:ext uri="{FF2B5EF4-FFF2-40B4-BE49-F238E27FC236}">
              <a16:creationId xmlns:a16="http://schemas.microsoft.com/office/drawing/2014/main" id="{00000000-0008-0000-2000-000073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96" name="Text Box 8">
          <a:extLst>
            <a:ext uri="{FF2B5EF4-FFF2-40B4-BE49-F238E27FC236}">
              <a16:creationId xmlns:a16="http://schemas.microsoft.com/office/drawing/2014/main" id="{00000000-0008-0000-2000-000074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97" name="Text Box 8">
          <a:extLst>
            <a:ext uri="{FF2B5EF4-FFF2-40B4-BE49-F238E27FC236}">
              <a16:creationId xmlns:a16="http://schemas.microsoft.com/office/drawing/2014/main" id="{00000000-0008-0000-2000-000075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398" name="Text Box 8">
          <a:extLst>
            <a:ext uri="{FF2B5EF4-FFF2-40B4-BE49-F238E27FC236}">
              <a16:creationId xmlns:a16="http://schemas.microsoft.com/office/drawing/2014/main" id="{00000000-0008-0000-2000-000076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399" name="Text Box 8">
          <a:extLst>
            <a:ext uri="{FF2B5EF4-FFF2-40B4-BE49-F238E27FC236}">
              <a16:creationId xmlns:a16="http://schemas.microsoft.com/office/drawing/2014/main" id="{00000000-0008-0000-2000-000077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0" name="Text Box 8">
          <a:extLst>
            <a:ext uri="{FF2B5EF4-FFF2-40B4-BE49-F238E27FC236}">
              <a16:creationId xmlns:a16="http://schemas.microsoft.com/office/drawing/2014/main" id="{00000000-0008-0000-2000-000078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1" name="Text Box 8">
          <a:extLst>
            <a:ext uri="{FF2B5EF4-FFF2-40B4-BE49-F238E27FC236}">
              <a16:creationId xmlns:a16="http://schemas.microsoft.com/office/drawing/2014/main" id="{00000000-0008-0000-2000-000079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02" name="Text Box 8">
          <a:extLst>
            <a:ext uri="{FF2B5EF4-FFF2-40B4-BE49-F238E27FC236}">
              <a16:creationId xmlns:a16="http://schemas.microsoft.com/office/drawing/2014/main" id="{00000000-0008-0000-2000-00007A05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03" name="Text Box 8">
          <a:extLst>
            <a:ext uri="{FF2B5EF4-FFF2-40B4-BE49-F238E27FC236}">
              <a16:creationId xmlns:a16="http://schemas.microsoft.com/office/drawing/2014/main" id="{00000000-0008-0000-2000-00007B05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404" name="Text Box 8">
          <a:extLst>
            <a:ext uri="{FF2B5EF4-FFF2-40B4-BE49-F238E27FC236}">
              <a16:creationId xmlns:a16="http://schemas.microsoft.com/office/drawing/2014/main" id="{00000000-0008-0000-2000-00007C05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405" name="Text Box 8">
          <a:extLst>
            <a:ext uri="{FF2B5EF4-FFF2-40B4-BE49-F238E27FC236}">
              <a16:creationId xmlns:a16="http://schemas.microsoft.com/office/drawing/2014/main" id="{00000000-0008-0000-2000-00007D05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406" name="Text Box 8">
          <a:extLst>
            <a:ext uri="{FF2B5EF4-FFF2-40B4-BE49-F238E27FC236}">
              <a16:creationId xmlns:a16="http://schemas.microsoft.com/office/drawing/2014/main" id="{00000000-0008-0000-2000-00007E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7" name="Text Box 8">
          <a:extLst>
            <a:ext uri="{FF2B5EF4-FFF2-40B4-BE49-F238E27FC236}">
              <a16:creationId xmlns:a16="http://schemas.microsoft.com/office/drawing/2014/main" id="{00000000-0008-0000-2000-00007F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08" name="Text Box 8">
          <a:extLst>
            <a:ext uri="{FF2B5EF4-FFF2-40B4-BE49-F238E27FC236}">
              <a16:creationId xmlns:a16="http://schemas.microsoft.com/office/drawing/2014/main" id="{00000000-0008-0000-2000-000080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09" name="Text Box 8">
          <a:extLst>
            <a:ext uri="{FF2B5EF4-FFF2-40B4-BE49-F238E27FC236}">
              <a16:creationId xmlns:a16="http://schemas.microsoft.com/office/drawing/2014/main" id="{00000000-0008-0000-2000-000081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0" name="Text Box 1">
          <a:extLst>
            <a:ext uri="{FF2B5EF4-FFF2-40B4-BE49-F238E27FC236}">
              <a16:creationId xmlns:a16="http://schemas.microsoft.com/office/drawing/2014/main" id="{00000000-0008-0000-2000-000082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1" name="Text Box 2">
          <a:extLst>
            <a:ext uri="{FF2B5EF4-FFF2-40B4-BE49-F238E27FC236}">
              <a16:creationId xmlns:a16="http://schemas.microsoft.com/office/drawing/2014/main" id="{00000000-0008-0000-2000-000083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2" name="Text Box 3">
          <a:extLst>
            <a:ext uri="{FF2B5EF4-FFF2-40B4-BE49-F238E27FC236}">
              <a16:creationId xmlns:a16="http://schemas.microsoft.com/office/drawing/2014/main" id="{00000000-0008-0000-2000-000084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3" name="Text Box 4">
          <a:extLst>
            <a:ext uri="{FF2B5EF4-FFF2-40B4-BE49-F238E27FC236}">
              <a16:creationId xmlns:a16="http://schemas.microsoft.com/office/drawing/2014/main" id="{00000000-0008-0000-2000-000085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4" name="Text Box 5">
          <a:extLst>
            <a:ext uri="{FF2B5EF4-FFF2-40B4-BE49-F238E27FC236}">
              <a16:creationId xmlns:a16="http://schemas.microsoft.com/office/drawing/2014/main" id="{00000000-0008-0000-2000-000086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5" name="Text Box 6">
          <a:extLst>
            <a:ext uri="{FF2B5EF4-FFF2-40B4-BE49-F238E27FC236}">
              <a16:creationId xmlns:a16="http://schemas.microsoft.com/office/drawing/2014/main" id="{00000000-0008-0000-2000-000087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6" name="Text Box 8">
          <a:extLst>
            <a:ext uri="{FF2B5EF4-FFF2-40B4-BE49-F238E27FC236}">
              <a16:creationId xmlns:a16="http://schemas.microsoft.com/office/drawing/2014/main" id="{00000000-0008-0000-2000-000088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7" name="Text Box 9">
          <a:extLst>
            <a:ext uri="{FF2B5EF4-FFF2-40B4-BE49-F238E27FC236}">
              <a16:creationId xmlns:a16="http://schemas.microsoft.com/office/drawing/2014/main" id="{00000000-0008-0000-2000-000089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8" name="Text Box 10">
          <a:extLst>
            <a:ext uri="{FF2B5EF4-FFF2-40B4-BE49-F238E27FC236}">
              <a16:creationId xmlns:a16="http://schemas.microsoft.com/office/drawing/2014/main" id="{00000000-0008-0000-2000-00008A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19" name="Text Box 1">
          <a:extLst>
            <a:ext uri="{FF2B5EF4-FFF2-40B4-BE49-F238E27FC236}">
              <a16:creationId xmlns:a16="http://schemas.microsoft.com/office/drawing/2014/main" id="{00000000-0008-0000-2000-00008B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0" name="Text Box 2">
          <a:extLst>
            <a:ext uri="{FF2B5EF4-FFF2-40B4-BE49-F238E27FC236}">
              <a16:creationId xmlns:a16="http://schemas.microsoft.com/office/drawing/2014/main" id="{00000000-0008-0000-2000-00008C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21" name="Text Box 8">
          <a:extLst>
            <a:ext uri="{FF2B5EF4-FFF2-40B4-BE49-F238E27FC236}">
              <a16:creationId xmlns:a16="http://schemas.microsoft.com/office/drawing/2014/main" id="{00000000-0008-0000-2000-00008D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22" name="Text Box 8">
          <a:extLst>
            <a:ext uri="{FF2B5EF4-FFF2-40B4-BE49-F238E27FC236}">
              <a16:creationId xmlns:a16="http://schemas.microsoft.com/office/drawing/2014/main" id="{00000000-0008-0000-2000-00008E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423" name="Text Box 8">
          <a:extLst>
            <a:ext uri="{FF2B5EF4-FFF2-40B4-BE49-F238E27FC236}">
              <a16:creationId xmlns:a16="http://schemas.microsoft.com/office/drawing/2014/main" id="{00000000-0008-0000-2000-00008F05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24" name="Text Box 8">
          <a:extLst>
            <a:ext uri="{FF2B5EF4-FFF2-40B4-BE49-F238E27FC236}">
              <a16:creationId xmlns:a16="http://schemas.microsoft.com/office/drawing/2014/main" id="{00000000-0008-0000-2000-000090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5" name="Text Box 8">
          <a:extLst>
            <a:ext uri="{FF2B5EF4-FFF2-40B4-BE49-F238E27FC236}">
              <a16:creationId xmlns:a16="http://schemas.microsoft.com/office/drawing/2014/main" id="{00000000-0008-0000-2000-000091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6" name="Text Box 8">
          <a:extLst>
            <a:ext uri="{FF2B5EF4-FFF2-40B4-BE49-F238E27FC236}">
              <a16:creationId xmlns:a16="http://schemas.microsoft.com/office/drawing/2014/main" id="{00000000-0008-0000-2000-000092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7" name="Text Box 1">
          <a:extLst>
            <a:ext uri="{FF2B5EF4-FFF2-40B4-BE49-F238E27FC236}">
              <a16:creationId xmlns:a16="http://schemas.microsoft.com/office/drawing/2014/main" id="{00000000-0008-0000-2000-000093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8" name="Text Box 2">
          <a:extLst>
            <a:ext uri="{FF2B5EF4-FFF2-40B4-BE49-F238E27FC236}">
              <a16:creationId xmlns:a16="http://schemas.microsoft.com/office/drawing/2014/main" id="{00000000-0008-0000-2000-000094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29" name="Text Box 3">
          <a:extLst>
            <a:ext uri="{FF2B5EF4-FFF2-40B4-BE49-F238E27FC236}">
              <a16:creationId xmlns:a16="http://schemas.microsoft.com/office/drawing/2014/main" id="{00000000-0008-0000-2000-000095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0" name="Text Box 4">
          <a:extLst>
            <a:ext uri="{FF2B5EF4-FFF2-40B4-BE49-F238E27FC236}">
              <a16:creationId xmlns:a16="http://schemas.microsoft.com/office/drawing/2014/main" id="{00000000-0008-0000-2000-000096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1" name="Text Box 5">
          <a:extLst>
            <a:ext uri="{FF2B5EF4-FFF2-40B4-BE49-F238E27FC236}">
              <a16:creationId xmlns:a16="http://schemas.microsoft.com/office/drawing/2014/main" id="{00000000-0008-0000-2000-000097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2" name="Text Box 6">
          <a:extLst>
            <a:ext uri="{FF2B5EF4-FFF2-40B4-BE49-F238E27FC236}">
              <a16:creationId xmlns:a16="http://schemas.microsoft.com/office/drawing/2014/main" id="{00000000-0008-0000-2000-000098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3" name="Text Box 8">
          <a:extLst>
            <a:ext uri="{FF2B5EF4-FFF2-40B4-BE49-F238E27FC236}">
              <a16:creationId xmlns:a16="http://schemas.microsoft.com/office/drawing/2014/main" id="{00000000-0008-0000-2000-000099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4" name="Text Box 9">
          <a:extLst>
            <a:ext uri="{FF2B5EF4-FFF2-40B4-BE49-F238E27FC236}">
              <a16:creationId xmlns:a16="http://schemas.microsoft.com/office/drawing/2014/main" id="{00000000-0008-0000-2000-00009A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5" name="Text Box 10">
          <a:extLst>
            <a:ext uri="{FF2B5EF4-FFF2-40B4-BE49-F238E27FC236}">
              <a16:creationId xmlns:a16="http://schemas.microsoft.com/office/drawing/2014/main" id="{00000000-0008-0000-2000-00009B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6" name="Text Box 1">
          <a:extLst>
            <a:ext uri="{FF2B5EF4-FFF2-40B4-BE49-F238E27FC236}">
              <a16:creationId xmlns:a16="http://schemas.microsoft.com/office/drawing/2014/main" id="{00000000-0008-0000-2000-00009C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37" name="Text Box 2">
          <a:extLst>
            <a:ext uri="{FF2B5EF4-FFF2-40B4-BE49-F238E27FC236}">
              <a16:creationId xmlns:a16="http://schemas.microsoft.com/office/drawing/2014/main" id="{00000000-0008-0000-2000-00009D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38" name="Text Box 8">
          <a:extLst>
            <a:ext uri="{FF2B5EF4-FFF2-40B4-BE49-F238E27FC236}">
              <a16:creationId xmlns:a16="http://schemas.microsoft.com/office/drawing/2014/main" id="{00000000-0008-0000-2000-00009E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39" name="Text Box 8">
          <a:extLst>
            <a:ext uri="{FF2B5EF4-FFF2-40B4-BE49-F238E27FC236}">
              <a16:creationId xmlns:a16="http://schemas.microsoft.com/office/drawing/2014/main" id="{00000000-0008-0000-2000-00009F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440" name="Text Box 8">
          <a:extLst>
            <a:ext uri="{FF2B5EF4-FFF2-40B4-BE49-F238E27FC236}">
              <a16:creationId xmlns:a16="http://schemas.microsoft.com/office/drawing/2014/main" id="{00000000-0008-0000-2000-0000A005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41" name="Text Box 8">
          <a:extLst>
            <a:ext uri="{FF2B5EF4-FFF2-40B4-BE49-F238E27FC236}">
              <a16:creationId xmlns:a16="http://schemas.microsoft.com/office/drawing/2014/main" id="{00000000-0008-0000-2000-0000A1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2" name="Text Box 8">
          <a:extLst>
            <a:ext uri="{FF2B5EF4-FFF2-40B4-BE49-F238E27FC236}">
              <a16:creationId xmlns:a16="http://schemas.microsoft.com/office/drawing/2014/main" id="{00000000-0008-0000-2000-0000A2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3" name="Text Box 8">
          <a:extLst>
            <a:ext uri="{FF2B5EF4-FFF2-40B4-BE49-F238E27FC236}">
              <a16:creationId xmlns:a16="http://schemas.microsoft.com/office/drawing/2014/main" id="{00000000-0008-0000-2000-0000A3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4" name="Text Box 1">
          <a:extLst>
            <a:ext uri="{FF2B5EF4-FFF2-40B4-BE49-F238E27FC236}">
              <a16:creationId xmlns:a16="http://schemas.microsoft.com/office/drawing/2014/main" id="{00000000-0008-0000-2000-0000A4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5" name="Text Box 2">
          <a:extLst>
            <a:ext uri="{FF2B5EF4-FFF2-40B4-BE49-F238E27FC236}">
              <a16:creationId xmlns:a16="http://schemas.microsoft.com/office/drawing/2014/main" id="{00000000-0008-0000-2000-0000A5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6" name="Text Box 3">
          <a:extLst>
            <a:ext uri="{FF2B5EF4-FFF2-40B4-BE49-F238E27FC236}">
              <a16:creationId xmlns:a16="http://schemas.microsoft.com/office/drawing/2014/main" id="{00000000-0008-0000-2000-0000A6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7" name="Text Box 4">
          <a:extLst>
            <a:ext uri="{FF2B5EF4-FFF2-40B4-BE49-F238E27FC236}">
              <a16:creationId xmlns:a16="http://schemas.microsoft.com/office/drawing/2014/main" id="{00000000-0008-0000-2000-0000A7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8" name="Text Box 5">
          <a:extLst>
            <a:ext uri="{FF2B5EF4-FFF2-40B4-BE49-F238E27FC236}">
              <a16:creationId xmlns:a16="http://schemas.microsoft.com/office/drawing/2014/main" id="{00000000-0008-0000-2000-0000A8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49" name="Text Box 6">
          <a:extLst>
            <a:ext uri="{FF2B5EF4-FFF2-40B4-BE49-F238E27FC236}">
              <a16:creationId xmlns:a16="http://schemas.microsoft.com/office/drawing/2014/main" id="{00000000-0008-0000-2000-0000A9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0" name="Text Box 8">
          <a:extLst>
            <a:ext uri="{FF2B5EF4-FFF2-40B4-BE49-F238E27FC236}">
              <a16:creationId xmlns:a16="http://schemas.microsoft.com/office/drawing/2014/main" id="{00000000-0008-0000-2000-0000AA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1" name="Text Box 9">
          <a:extLst>
            <a:ext uri="{FF2B5EF4-FFF2-40B4-BE49-F238E27FC236}">
              <a16:creationId xmlns:a16="http://schemas.microsoft.com/office/drawing/2014/main" id="{00000000-0008-0000-2000-0000AB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2" name="Text Box 10">
          <a:extLst>
            <a:ext uri="{FF2B5EF4-FFF2-40B4-BE49-F238E27FC236}">
              <a16:creationId xmlns:a16="http://schemas.microsoft.com/office/drawing/2014/main" id="{00000000-0008-0000-2000-0000AC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3" name="Text Box 1">
          <a:extLst>
            <a:ext uri="{FF2B5EF4-FFF2-40B4-BE49-F238E27FC236}">
              <a16:creationId xmlns:a16="http://schemas.microsoft.com/office/drawing/2014/main" id="{00000000-0008-0000-2000-0000AD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1454" name="Text Box 2">
          <a:extLst>
            <a:ext uri="{FF2B5EF4-FFF2-40B4-BE49-F238E27FC236}">
              <a16:creationId xmlns:a16="http://schemas.microsoft.com/office/drawing/2014/main" id="{00000000-0008-0000-2000-0000AE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55" name="Text Box 8">
          <a:extLst>
            <a:ext uri="{FF2B5EF4-FFF2-40B4-BE49-F238E27FC236}">
              <a16:creationId xmlns:a16="http://schemas.microsoft.com/office/drawing/2014/main" id="{00000000-0008-0000-2000-0000AF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56" name="Text Box 8">
          <a:extLst>
            <a:ext uri="{FF2B5EF4-FFF2-40B4-BE49-F238E27FC236}">
              <a16:creationId xmlns:a16="http://schemas.microsoft.com/office/drawing/2014/main" id="{00000000-0008-0000-2000-0000B0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57" name="Text Box 8">
          <a:extLst>
            <a:ext uri="{FF2B5EF4-FFF2-40B4-BE49-F238E27FC236}">
              <a16:creationId xmlns:a16="http://schemas.microsoft.com/office/drawing/2014/main" id="{00000000-0008-0000-2000-0000B1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58" name="Text Box 8">
          <a:extLst>
            <a:ext uri="{FF2B5EF4-FFF2-40B4-BE49-F238E27FC236}">
              <a16:creationId xmlns:a16="http://schemas.microsoft.com/office/drawing/2014/main" id="{00000000-0008-0000-2000-0000B2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1459" name="Text Box 8">
          <a:extLst>
            <a:ext uri="{FF2B5EF4-FFF2-40B4-BE49-F238E27FC236}">
              <a16:creationId xmlns:a16="http://schemas.microsoft.com/office/drawing/2014/main" id="{00000000-0008-0000-2000-0000B3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60" name="Text Box 8">
          <a:extLst>
            <a:ext uri="{FF2B5EF4-FFF2-40B4-BE49-F238E27FC236}">
              <a16:creationId xmlns:a16="http://schemas.microsoft.com/office/drawing/2014/main" id="{00000000-0008-0000-2000-0000B4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61" name="Text Box 8">
          <a:extLst>
            <a:ext uri="{FF2B5EF4-FFF2-40B4-BE49-F238E27FC236}">
              <a16:creationId xmlns:a16="http://schemas.microsoft.com/office/drawing/2014/main" id="{00000000-0008-0000-2000-0000B505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62" name="Text Box 8">
          <a:extLst>
            <a:ext uri="{FF2B5EF4-FFF2-40B4-BE49-F238E27FC236}">
              <a16:creationId xmlns:a16="http://schemas.microsoft.com/office/drawing/2014/main" id="{00000000-0008-0000-2000-0000B605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1463" name="Text Box 8">
          <a:extLst>
            <a:ext uri="{FF2B5EF4-FFF2-40B4-BE49-F238E27FC236}">
              <a16:creationId xmlns:a16="http://schemas.microsoft.com/office/drawing/2014/main" id="{00000000-0008-0000-2000-0000B705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276225</xdr:colOff>
      <xdr:row>42</xdr:row>
      <xdr:rowOff>9525</xdr:rowOff>
    </xdr:from>
    <xdr:ext cx="114300" cy="285750"/>
    <xdr:sp macro="" textlink="">
      <xdr:nvSpPr>
        <xdr:cNvPr id="1464" name="Text Box 8">
          <a:extLst>
            <a:ext uri="{FF2B5EF4-FFF2-40B4-BE49-F238E27FC236}">
              <a16:creationId xmlns:a16="http://schemas.microsoft.com/office/drawing/2014/main" id="{00000000-0008-0000-2000-0000B8050000}"/>
            </a:ext>
          </a:extLst>
        </xdr:cNvPr>
        <xdr:cNvSpPr txBox="1">
          <a:spLocks noChangeArrowheads="1"/>
        </xdr:cNvSpPr>
      </xdr:nvSpPr>
      <xdr:spPr bwMode="auto">
        <a:xfrm>
          <a:off x="7774305" y="769048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53</xdr:row>
      <xdr:rowOff>0</xdr:rowOff>
    </xdr:from>
    <xdr:ext cx="114300" cy="285750"/>
    <xdr:sp macro="" textlink="">
      <xdr:nvSpPr>
        <xdr:cNvPr id="1465" name="Text Box 8">
          <a:extLst>
            <a:ext uri="{FF2B5EF4-FFF2-40B4-BE49-F238E27FC236}">
              <a16:creationId xmlns:a16="http://schemas.microsoft.com/office/drawing/2014/main" id="{00000000-0008-0000-2000-0000B905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66" name="Text Box 1">
          <a:extLst>
            <a:ext uri="{FF2B5EF4-FFF2-40B4-BE49-F238E27FC236}">
              <a16:creationId xmlns:a16="http://schemas.microsoft.com/office/drawing/2014/main" id="{00000000-0008-0000-2000-0000BA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67" name="Text Box 2">
          <a:extLst>
            <a:ext uri="{FF2B5EF4-FFF2-40B4-BE49-F238E27FC236}">
              <a16:creationId xmlns:a16="http://schemas.microsoft.com/office/drawing/2014/main" id="{00000000-0008-0000-2000-0000BB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68" name="Text Box 3">
          <a:extLst>
            <a:ext uri="{FF2B5EF4-FFF2-40B4-BE49-F238E27FC236}">
              <a16:creationId xmlns:a16="http://schemas.microsoft.com/office/drawing/2014/main" id="{00000000-0008-0000-2000-0000BC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69" name="Text Box 4">
          <a:extLst>
            <a:ext uri="{FF2B5EF4-FFF2-40B4-BE49-F238E27FC236}">
              <a16:creationId xmlns:a16="http://schemas.microsoft.com/office/drawing/2014/main" id="{00000000-0008-0000-2000-0000BD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0" name="Text Box 5">
          <a:extLst>
            <a:ext uri="{FF2B5EF4-FFF2-40B4-BE49-F238E27FC236}">
              <a16:creationId xmlns:a16="http://schemas.microsoft.com/office/drawing/2014/main" id="{00000000-0008-0000-2000-0000BE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1" name="Text Box 6">
          <a:extLst>
            <a:ext uri="{FF2B5EF4-FFF2-40B4-BE49-F238E27FC236}">
              <a16:creationId xmlns:a16="http://schemas.microsoft.com/office/drawing/2014/main" id="{00000000-0008-0000-2000-0000BF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2" name="Text Box 8">
          <a:extLst>
            <a:ext uri="{FF2B5EF4-FFF2-40B4-BE49-F238E27FC236}">
              <a16:creationId xmlns:a16="http://schemas.microsoft.com/office/drawing/2014/main" id="{00000000-0008-0000-2000-0000C0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3" name="Text Box 9">
          <a:extLst>
            <a:ext uri="{FF2B5EF4-FFF2-40B4-BE49-F238E27FC236}">
              <a16:creationId xmlns:a16="http://schemas.microsoft.com/office/drawing/2014/main" id="{00000000-0008-0000-2000-0000C1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4" name="Text Box 10">
          <a:extLst>
            <a:ext uri="{FF2B5EF4-FFF2-40B4-BE49-F238E27FC236}">
              <a16:creationId xmlns:a16="http://schemas.microsoft.com/office/drawing/2014/main" id="{00000000-0008-0000-2000-0000C2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5" name="Text Box 1">
          <a:extLst>
            <a:ext uri="{FF2B5EF4-FFF2-40B4-BE49-F238E27FC236}">
              <a16:creationId xmlns:a16="http://schemas.microsoft.com/office/drawing/2014/main" id="{00000000-0008-0000-2000-0000C3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6" name="Text Box 2">
          <a:extLst>
            <a:ext uri="{FF2B5EF4-FFF2-40B4-BE49-F238E27FC236}">
              <a16:creationId xmlns:a16="http://schemas.microsoft.com/office/drawing/2014/main" id="{00000000-0008-0000-2000-0000C4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7" name="Text Box 8">
          <a:extLst>
            <a:ext uri="{FF2B5EF4-FFF2-40B4-BE49-F238E27FC236}">
              <a16:creationId xmlns:a16="http://schemas.microsoft.com/office/drawing/2014/main" id="{00000000-0008-0000-2000-0000C5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8" name="Text Box 8">
          <a:extLst>
            <a:ext uri="{FF2B5EF4-FFF2-40B4-BE49-F238E27FC236}">
              <a16:creationId xmlns:a16="http://schemas.microsoft.com/office/drawing/2014/main" id="{00000000-0008-0000-2000-0000C6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79" name="Text Box 1">
          <a:extLst>
            <a:ext uri="{FF2B5EF4-FFF2-40B4-BE49-F238E27FC236}">
              <a16:creationId xmlns:a16="http://schemas.microsoft.com/office/drawing/2014/main" id="{00000000-0008-0000-2000-0000C7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0" name="Text Box 2">
          <a:extLst>
            <a:ext uri="{FF2B5EF4-FFF2-40B4-BE49-F238E27FC236}">
              <a16:creationId xmlns:a16="http://schemas.microsoft.com/office/drawing/2014/main" id="{00000000-0008-0000-2000-0000C8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1" name="Text Box 3">
          <a:extLst>
            <a:ext uri="{FF2B5EF4-FFF2-40B4-BE49-F238E27FC236}">
              <a16:creationId xmlns:a16="http://schemas.microsoft.com/office/drawing/2014/main" id="{00000000-0008-0000-2000-0000C9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2" name="Text Box 4">
          <a:extLst>
            <a:ext uri="{FF2B5EF4-FFF2-40B4-BE49-F238E27FC236}">
              <a16:creationId xmlns:a16="http://schemas.microsoft.com/office/drawing/2014/main" id="{00000000-0008-0000-2000-0000CA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3" name="Text Box 5">
          <a:extLst>
            <a:ext uri="{FF2B5EF4-FFF2-40B4-BE49-F238E27FC236}">
              <a16:creationId xmlns:a16="http://schemas.microsoft.com/office/drawing/2014/main" id="{00000000-0008-0000-2000-0000CB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4" name="Text Box 6">
          <a:extLst>
            <a:ext uri="{FF2B5EF4-FFF2-40B4-BE49-F238E27FC236}">
              <a16:creationId xmlns:a16="http://schemas.microsoft.com/office/drawing/2014/main" id="{00000000-0008-0000-2000-0000CC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5" name="Text Box 8">
          <a:extLst>
            <a:ext uri="{FF2B5EF4-FFF2-40B4-BE49-F238E27FC236}">
              <a16:creationId xmlns:a16="http://schemas.microsoft.com/office/drawing/2014/main" id="{00000000-0008-0000-2000-0000CD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6" name="Text Box 9">
          <a:extLst>
            <a:ext uri="{FF2B5EF4-FFF2-40B4-BE49-F238E27FC236}">
              <a16:creationId xmlns:a16="http://schemas.microsoft.com/office/drawing/2014/main" id="{00000000-0008-0000-2000-0000CE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7" name="Text Box 10">
          <a:extLst>
            <a:ext uri="{FF2B5EF4-FFF2-40B4-BE49-F238E27FC236}">
              <a16:creationId xmlns:a16="http://schemas.microsoft.com/office/drawing/2014/main" id="{00000000-0008-0000-2000-0000CF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8" name="Text Box 1">
          <a:extLst>
            <a:ext uri="{FF2B5EF4-FFF2-40B4-BE49-F238E27FC236}">
              <a16:creationId xmlns:a16="http://schemas.microsoft.com/office/drawing/2014/main" id="{00000000-0008-0000-2000-0000D0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89" name="Text Box 2">
          <a:extLst>
            <a:ext uri="{FF2B5EF4-FFF2-40B4-BE49-F238E27FC236}">
              <a16:creationId xmlns:a16="http://schemas.microsoft.com/office/drawing/2014/main" id="{00000000-0008-0000-2000-0000D1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0" name="Text Box 8">
          <a:extLst>
            <a:ext uri="{FF2B5EF4-FFF2-40B4-BE49-F238E27FC236}">
              <a16:creationId xmlns:a16="http://schemas.microsoft.com/office/drawing/2014/main" id="{00000000-0008-0000-2000-0000D2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1" name="Text Box 8">
          <a:extLst>
            <a:ext uri="{FF2B5EF4-FFF2-40B4-BE49-F238E27FC236}">
              <a16:creationId xmlns:a16="http://schemas.microsoft.com/office/drawing/2014/main" id="{00000000-0008-0000-2000-0000D3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2" name="Text Box 1">
          <a:extLst>
            <a:ext uri="{FF2B5EF4-FFF2-40B4-BE49-F238E27FC236}">
              <a16:creationId xmlns:a16="http://schemas.microsoft.com/office/drawing/2014/main" id="{00000000-0008-0000-2000-0000D4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3" name="Text Box 2">
          <a:extLst>
            <a:ext uri="{FF2B5EF4-FFF2-40B4-BE49-F238E27FC236}">
              <a16:creationId xmlns:a16="http://schemas.microsoft.com/office/drawing/2014/main" id="{00000000-0008-0000-2000-0000D5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4" name="Text Box 3">
          <a:extLst>
            <a:ext uri="{FF2B5EF4-FFF2-40B4-BE49-F238E27FC236}">
              <a16:creationId xmlns:a16="http://schemas.microsoft.com/office/drawing/2014/main" id="{00000000-0008-0000-2000-0000D6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5" name="Text Box 4">
          <a:extLst>
            <a:ext uri="{FF2B5EF4-FFF2-40B4-BE49-F238E27FC236}">
              <a16:creationId xmlns:a16="http://schemas.microsoft.com/office/drawing/2014/main" id="{00000000-0008-0000-2000-0000D7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6" name="Text Box 5">
          <a:extLst>
            <a:ext uri="{FF2B5EF4-FFF2-40B4-BE49-F238E27FC236}">
              <a16:creationId xmlns:a16="http://schemas.microsoft.com/office/drawing/2014/main" id="{00000000-0008-0000-2000-0000D8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7" name="Text Box 6">
          <a:extLst>
            <a:ext uri="{FF2B5EF4-FFF2-40B4-BE49-F238E27FC236}">
              <a16:creationId xmlns:a16="http://schemas.microsoft.com/office/drawing/2014/main" id="{00000000-0008-0000-2000-0000D9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8" name="Text Box 8">
          <a:extLst>
            <a:ext uri="{FF2B5EF4-FFF2-40B4-BE49-F238E27FC236}">
              <a16:creationId xmlns:a16="http://schemas.microsoft.com/office/drawing/2014/main" id="{00000000-0008-0000-2000-0000DA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499" name="Text Box 9">
          <a:extLst>
            <a:ext uri="{FF2B5EF4-FFF2-40B4-BE49-F238E27FC236}">
              <a16:creationId xmlns:a16="http://schemas.microsoft.com/office/drawing/2014/main" id="{00000000-0008-0000-2000-0000DB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0" name="Text Box 10">
          <a:extLst>
            <a:ext uri="{FF2B5EF4-FFF2-40B4-BE49-F238E27FC236}">
              <a16:creationId xmlns:a16="http://schemas.microsoft.com/office/drawing/2014/main" id="{00000000-0008-0000-2000-0000DC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1" name="Text Box 1">
          <a:extLst>
            <a:ext uri="{FF2B5EF4-FFF2-40B4-BE49-F238E27FC236}">
              <a16:creationId xmlns:a16="http://schemas.microsoft.com/office/drawing/2014/main" id="{00000000-0008-0000-2000-0000DD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2" name="Text Box 2">
          <a:extLst>
            <a:ext uri="{FF2B5EF4-FFF2-40B4-BE49-F238E27FC236}">
              <a16:creationId xmlns:a16="http://schemas.microsoft.com/office/drawing/2014/main" id="{00000000-0008-0000-2000-0000DE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1503" name="Text Box 8">
          <a:extLst>
            <a:ext uri="{FF2B5EF4-FFF2-40B4-BE49-F238E27FC236}">
              <a16:creationId xmlns:a16="http://schemas.microsoft.com/office/drawing/2014/main" id="{00000000-0008-0000-2000-0000DF05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1504" name="Text Box 8">
          <a:extLst>
            <a:ext uri="{FF2B5EF4-FFF2-40B4-BE49-F238E27FC236}">
              <a16:creationId xmlns:a16="http://schemas.microsoft.com/office/drawing/2014/main" id="{00000000-0008-0000-2000-0000E0050000}"/>
            </a:ext>
          </a:extLst>
        </xdr:cNvPr>
        <xdr:cNvSpPr txBox="1">
          <a:spLocks noChangeArrowheads="1"/>
        </xdr:cNvSpPr>
      </xdr:nvSpPr>
      <xdr:spPr bwMode="auto">
        <a:xfrm>
          <a:off x="749808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05" name="Text Box 8">
          <a:extLst>
            <a:ext uri="{FF2B5EF4-FFF2-40B4-BE49-F238E27FC236}">
              <a16:creationId xmlns:a16="http://schemas.microsoft.com/office/drawing/2014/main" id="{00000000-0008-0000-2000-0000E105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06" name="Text Box 8">
          <a:extLst>
            <a:ext uri="{FF2B5EF4-FFF2-40B4-BE49-F238E27FC236}">
              <a16:creationId xmlns:a16="http://schemas.microsoft.com/office/drawing/2014/main" id="{00000000-0008-0000-2000-0000E205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507" name="Text Box 8">
          <a:extLst>
            <a:ext uri="{FF2B5EF4-FFF2-40B4-BE49-F238E27FC236}">
              <a16:creationId xmlns:a16="http://schemas.microsoft.com/office/drawing/2014/main" id="{00000000-0008-0000-2000-0000E3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08" name="Text Box 8">
          <a:extLst>
            <a:ext uri="{FF2B5EF4-FFF2-40B4-BE49-F238E27FC236}">
              <a16:creationId xmlns:a16="http://schemas.microsoft.com/office/drawing/2014/main" id="{00000000-0008-0000-2000-0000E405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509" name="Text Box 8">
          <a:extLst>
            <a:ext uri="{FF2B5EF4-FFF2-40B4-BE49-F238E27FC236}">
              <a16:creationId xmlns:a16="http://schemas.microsoft.com/office/drawing/2014/main" id="{00000000-0008-0000-2000-0000E5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10" name="Text Box 8">
          <a:extLst>
            <a:ext uri="{FF2B5EF4-FFF2-40B4-BE49-F238E27FC236}">
              <a16:creationId xmlns:a16="http://schemas.microsoft.com/office/drawing/2014/main" id="{00000000-0008-0000-2000-0000E605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511" name="Text Box 8">
          <a:extLst>
            <a:ext uri="{FF2B5EF4-FFF2-40B4-BE49-F238E27FC236}">
              <a16:creationId xmlns:a16="http://schemas.microsoft.com/office/drawing/2014/main" id="{00000000-0008-0000-2000-0000E705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512" name="Text Box 8">
          <a:extLst>
            <a:ext uri="{FF2B5EF4-FFF2-40B4-BE49-F238E27FC236}">
              <a16:creationId xmlns:a16="http://schemas.microsoft.com/office/drawing/2014/main" id="{00000000-0008-0000-2000-0000E805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513" name="Text Box 8">
          <a:extLst>
            <a:ext uri="{FF2B5EF4-FFF2-40B4-BE49-F238E27FC236}">
              <a16:creationId xmlns:a16="http://schemas.microsoft.com/office/drawing/2014/main" id="{00000000-0008-0000-2000-0000E905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514" name="Text Box 8">
          <a:extLst>
            <a:ext uri="{FF2B5EF4-FFF2-40B4-BE49-F238E27FC236}">
              <a16:creationId xmlns:a16="http://schemas.microsoft.com/office/drawing/2014/main" id="{00000000-0008-0000-2000-0000EA05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15" name="Text Box 1">
          <a:extLst>
            <a:ext uri="{FF2B5EF4-FFF2-40B4-BE49-F238E27FC236}">
              <a16:creationId xmlns:a16="http://schemas.microsoft.com/office/drawing/2014/main" id="{00000000-0008-0000-2000-0000EB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16" name="Text Box 2">
          <a:extLst>
            <a:ext uri="{FF2B5EF4-FFF2-40B4-BE49-F238E27FC236}">
              <a16:creationId xmlns:a16="http://schemas.microsoft.com/office/drawing/2014/main" id="{00000000-0008-0000-2000-0000EC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17" name="Text Box 3">
          <a:extLst>
            <a:ext uri="{FF2B5EF4-FFF2-40B4-BE49-F238E27FC236}">
              <a16:creationId xmlns:a16="http://schemas.microsoft.com/office/drawing/2014/main" id="{00000000-0008-0000-2000-0000ED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18" name="Text Box 4">
          <a:extLst>
            <a:ext uri="{FF2B5EF4-FFF2-40B4-BE49-F238E27FC236}">
              <a16:creationId xmlns:a16="http://schemas.microsoft.com/office/drawing/2014/main" id="{00000000-0008-0000-2000-0000EE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19" name="Text Box 5">
          <a:extLst>
            <a:ext uri="{FF2B5EF4-FFF2-40B4-BE49-F238E27FC236}">
              <a16:creationId xmlns:a16="http://schemas.microsoft.com/office/drawing/2014/main" id="{00000000-0008-0000-2000-0000EF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0" name="Text Box 6">
          <a:extLst>
            <a:ext uri="{FF2B5EF4-FFF2-40B4-BE49-F238E27FC236}">
              <a16:creationId xmlns:a16="http://schemas.microsoft.com/office/drawing/2014/main" id="{00000000-0008-0000-2000-0000F0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1" name="Text Box 8">
          <a:extLst>
            <a:ext uri="{FF2B5EF4-FFF2-40B4-BE49-F238E27FC236}">
              <a16:creationId xmlns:a16="http://schemas.microsoft.com/office/drawing/2014/main" id="{00000000-0008-0000-2000-0000F1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2" name="Text Box 9">
          <a:extLst>
            <a:ext uri="{FF2B5EF4-FFF2-40B4-BE49-F238E27FC236}">
              <a16:creationId xmlns:a16="http://schemas.microsoft.com/office/drawing/2014/main" id="{00000000-0008-0000-2000-0000F2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3" name="Text Box 10">
          <a:extLst>
            <a:ext uri="{FF2B5EF4-FFF2-40B4-BE49-F238E27FC236}">
              <a16:creationId xmlns:a16="http://schemas.microsoft.com/office/drawing/2014/main" id="{00000000-0008-0000-2000-0000F3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4" name="Text Box 1">
          <a:extLst>
            <a:ext uri="{FF2B5EF4-FFF2-40B4-BE49-F238E27FC236}">
              <a16:creationId xmlns:a16="http://schemas.microsoft.com/office/drawing/2014/main" id="{00000000-0008-0000-2000-0000F4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525" name="Text Box 2">
          <a:extLst>
            <a:ext uri="{FF2B5EF4-FFF2-40B4-BE49-F238E27FC236}">
              <a16:creationId xmlns:a16="http://schemas.microsoft.com/office/drawing/2014/main" id="{00000000-0008-0000-2000-0000F5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26" name="Text Box 1">
          <a:extLst>
            <a:ext uri="{FF2B5EF4-FFF2-40B4-BE49-F238E27FC236}">
              <a16:creationId xmlns:a16="http://schemas.microsoft.com/office/drawing/2014/main" id="{00000000-0008-0000-2000-0000F6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27" name="Text Box 2">
          <a:extLst>
            <a:ext uri="{FF2B5EF4-FFF2-40B4-BE49-F238E27FC236}">
              <a16:creationId xmlns:a16="http://schemas.microsoft.com/office/drawing/2014/main" id="{00000000-0008-0000-2000-0000F7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28" name="Text Box 3">
          <a:extLst>
            <a:ext uri="{FF2B5EF4-FFF2-40B4-BE49-F238E27FC236}">
              <a16:creationId xmlns:a16="http://schemas.microsoft.com/office/drawing/2014/main" id="{00000000-0008-0000-2000-0000F8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29" name="Text Box 4">
          <a:extLst>
            <a:ext uri="{FF2B5EF4-FFF2-40B4-BE49-F238E27FC236}">
              <a16:creationId xmlns:a16="http://schemas.microsoft.com/office/drawing/2014/main" id="{00000000-0008-0000-2000-0000F9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0" name="Text Box 5">
          <a:extLst>
            <a:ext uri="{FF2B5EF4-FFF2-40B4-BE49-F238E27FC236}">
              <a16:creationId xmlns:a16="http://schemas.microsoft.com/office/drawing/2014/main" id="{00000000-0008-0000-2000-0000FA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1" name="Text Box 6">
          <a:extLst>
            <a:ext uri="{FF2B5EF4-FFF2-40B4-BE49-F238E27FC236}">
              <a16:creationId xmlns:a16="http://schemas.microsoft.com/office/drawing/2014/main" id="{00000000-0008-0000-2000-0000FB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2" name="Text Box 8">
          <a:extLst>
            <a:ext uri="{FF2B5EF4-FFF2-40B4-BE49-F238E27FC236}">
              <a16:creationId xmlns:a16="http://schemas.microsoft.com/office/drawing/2014/main" id="{00000000-0008-0000-2000-0000FC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3" name="Text Box 9">
          <a:extLst>
            <a:ext uri="{FF2B5EF4-FFF2-40B4-BE49-F238E27FC236}">
              <a16:creationId xmlns:a16="http://schemas.microsoft.com/office/drawing/2014/main" id="{00000000-0008-0000-2000-0000FD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4" name="Text Box 10">
          <a:extLst>
            <a:ext uri="{FF2B5EF4-FFF2-40B4-BE49-F238E27FC236}">
              <a16:creationId xmlns:a16="http://schemas.microsoft.com/office/drawing/2014/main" id="{00000000-0008-0000-2000-0000FE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5" name="Text Box 11">
          <a:extLst>
            <a:ext uri="{FF2B5EF4-FFF2-40B4-BE49-F238E27FC236}">
              <a16:creationId xmlns:a16="http://schemas.microsoft.com/office/drawing/2014/main" id="{00000000-0008-0000-2000-0000FF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6" name="Text Box 12">
          <a:extLst>
            <a:ext uri="{FF2B5EF4-FFF2-40B4-BE49-F238E27FC236}">
              <a16:creationId xmlns:a16="http://schemas.microsoft.com/office/drawing/2014/main" id="{00000000-0008-0000-2000-000000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7" name="Text Box 1">
          <a:extLst>
            <a:ext uri="{FF2B5EF4-FFF2-40B4-BE49-F238E27FC236}">
              <a16:creationId xmlns:a16="http://schemas.microsoft.com/office/drawing/2014/main" id="{00000000-0008-0000-2000-000001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8" name="Text Box 2">
          <a:extLst>
            <a:ext uri="{FF2B5EF4-FFF2-40B4-BE49-F238E27FC236}">
              <a16:creationId xmlns:a16="http://schemas.microsoft.com/office/drawing/2014/main" id="{00000000-0008-0000-2000-000002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39" name="Text Box 1">
          <a:extLst>
            <a:ext uri="{FF2B5EF4-FFF2-40B4-BE49-F238E27FC236}">
              <a16:creationId xmlns:a16="http://schemas.microsoft.com/office/drawing/2014/main" id="{00000000-0008-0000-2000-000003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0" name="Text Box 2">
          <a:extLst>
            <a:ext uri="{FF2B5EF4-FFF2-40B4-BE49-F238E27FC236}">
              <a16:creationId xmlns:a16="http://schemas.microsoft.com/office/drawing/2014/main" id="{00000000-0008-0000-2000-000004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1" name="Text Box 3">
          <a:extLst>
            <a:ext uri="{FF2B5EF4-FFF2-40B4-BE49-F238E27FC236}">
              <a16:creationId xmlns:a16="http://schemas.microsoft.com/office/drawing/2014/main" id="{00000000-0008-0000-2000-000005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2" name="Text Box 4">
          <a:extLst>
            <a:ext uri="{FF2B5EF4-FFF2-40B4-BE49-F238E27FC236}">
              <a16:creationId xmlns:a16="http://schemas.microsoft.com/office/drawing/2014/main" id="{00000000-0008-0000-2000-000006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3" name="Text Box 5">
          <a:extLst>
            <a:ext uri="{FF2B5EF4-FFF2-40B4-BE49-F238E27FC236}">
              <a16:creationId xmlns:a16="http://schemas.microsoft.com/office/drawing/2014/main" id="{00000000-0008-0000-2000-000007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4" name="Text Box 6">
          <a:extLst>
            <a:ext uri="{FF2B5EF4-FFF2-40B4-BE49-F238E27FC236}">
              <a16:creationId xmlns:a16="http://schemas.microsoft.com/office/drawing/2014/main" id="{00000000-0008-0000-2000-000008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5" name="Text Box 8">
          <a:extLst>
            <a:ext uri="{FF2B5EF4-FFF2-40B4-BE49-F238E27FC236}">
              <a16:creationId xmlns:a16="http://schemas.microsoft.com/office/drawing/2014/main" id="{00000000-0008-0000-2000-000009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6" name="Text Box 9">
          <a:extLst>
            <a:ext uri="{FF2B5EF4-FFF2-40B4-BE49-F238E27FC236}">
              <a16:creationId xmlns:a16="http://schemas.microsoft.com/office/drawing/2014/main" id="{00000000-0008-0000-2000-00000A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47" name="Text Box 10">
          <a:extLst>
            <a:ext uri="{FF2B5EF4-FFF2-40B4-BE49-F238E27FC236}">
              <a16:creationId xmlns:a16="http://schemas.microsoft.com/office/drawing/2014/main" id="{00000000-0008-0000-2000-00000B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8" name="Text Box 11">
          <a:extLst>
            <a:ext uri="{FF2B5EF4-FFF2-40B4-BE49-F238E27FC236}">
              <a16:creationId xmlns:a16="http://schemas.microsoft.com/office/drawing/2014/main" id="{00000000-0008-0000-2000-00000C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9" name="Text Box 12">
          <a:extLst>
            <a:ext uri="{FF2B5EF4-FFF2-40B4-BE49-F238E27FC236}">
              <a16:creationId xmlns:a16="http://schemas.microsoft.com/office/drawing/2014/main" id="{00000000-0008-0000-2000-00000D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50" name="Text Box 1">
          <a:extLst>
            <a:ext uri="{FF2B5EF4-FFF2-40B4-BE49-F238E27FC236}">
              <a16:creationId xmlns:a16="http://schemas.microsoft.com/office/drawing/2014/main" id="{00000000-0008-0000-2000-00000E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551" name="Text Box 2">
          <a:extLst>
            <a:ext uri="{FF2B5EF4-FFF2-40B4-BE49-F238E27FC236}">
              <a16:creationId xmlns:a16="http://schemas.microsoft.com/office/drawing/2014/main" id="{00000000-0008-0000-2000-00000F06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2" name="Text Box 8">
          <a:extLst>
            <a:ext uri="{FF2B5EF4-FFF2-40B4-BE49-F238E27FC236}">
              <a16:creationId xmlns:a16="http://schemas.microsoft.com/office/drawing/2014/main" id="{00000000-0008-0000-2000-000010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53" name="Text Box 13">
          <a:extLst>
            <a:ext uri="{FF2B5EF4-FFF2-40B4-BE49-F238E27FC236}">
              <a16:creationId xmlns:a16="http://schemas.microsoft.com/office/drawing/2014/main" id="{00000000-0008-0000-2000-000011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54" name="Text Box 14">
          <a:extLst>
            <a:ext uri="{FF2B5EF4-FFF2-40B4-BE49-F238E27FC236}">
              <a16:creationId xmlns:a16="http://schemas.microsoft.com/office/drawing/2014/main" id="{00000000-0008-0000-2000-000012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55" name="Text Box 13">
          <a:extLst>
            <a:ext uri="{FF2B5EF4-FFF2-40B4-BE49-F238E27FC236}">
              <a16:creationId xmlns:a16="http://schemas.microsoft.com/office/drawing/2014/main" id="{00000000-0008-0000-2000-000013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56" name="Text Box 14">
          <a:extLst>
            <a:ext uri="{FF2B5EF4-FFF2-40B4-BE49-F238E27FC236}">
              <a16:creationId xmlns:a16="http://schemas.microsoft.com/office/drawing/2014/main" id="{00000000-0008-0000-2000-000014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57" name="Text Box 13">
          <a:extLst>
            <a:ext uri="{FF2B5EF4-FFF2-40B4-BE49-F238E27FC236}">
              <a16:creationId xmlns:a16="http://schemas.microsoft.com/office/drawing/2014/main" id="{00000000-0008-0000-2000-00001506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58" name="Text Box 14">
          <a:extLst>
            <a:ext uri="{FF2B5EF4-FFF2-40B4-BE49-F238E27FC236}">
              <a16:creationId xmlns:a16="http://schemas.microsoft.com/office/drawing/2014/main" id="{00000000-0008-0000-2000-00001606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59" name="Text Box 8">
          <a:extLst>
            <a:ext uri="{FF2B5EF4-FFF2-40B4-BE49-F238E27FC236}">
              <a16:creationId xmlns:a16="http://schemas.microsoft.com/office/drawing/2014/main" id="{00000000-0008-0000-2000-000017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0" name="Text Box 8">
          <a:extLst>
            <a:ext uri="{FF2B5EF4-FFF2-40B4-BE49-F238E27FC236}">
              <a16:creationId xmlns:a16="http://schemas.microsoft.com/office/drawing/2014/main" id="{00000000-0008-0000-2000-000018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61" name="Text Box 8">
          <a:extLst>
            <a:ext uri="{FF2B5EF4-FFF2-40B4-BE49-F238E27FC236}">
              <a16:creationId xmlns:a16="http://schemas.microsoft.com/office/drawing/2014/main" id="{00000000-0008-0000-2000-00001906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2" name="Text Box 8">
          <a:extLst>
            <a:ext uri="{FF2B5EF4-FFF2-40B4-BE49-F238E27FC236}">
              <a16:creationId xmlns:a16="http://schemas.microsoft.com/office/drawing/2014/main" id="{00000000-0008-0000-2000-00001A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563" name="Text Box 8">
          <a:extLst>
            <a:ext uri="{FF2B5EF4-FFF2-40B4-BE49-F238E27FC236}">
              <a16:creationId xmlns:a16="http://schemas.microsoft.com/office/drawing/2014/main" id="{00000000-0008-0000-2000-00001B06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4" name="Text Box 8">
          <a:extLst>
            <a:ext uri="{FF2B5EF4-FFF2-40B4-BE49-F238E27FC236}">
              <a16:creationId xmlns:a16="http://schemas.microsoft.com/office/drawing/2014/main" id="{00000000-0008-0000-2000-00001C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1565" name="Text Box 8">
          <a:extLst>
            <a:ext uri="{FF2B5EF4-FFF2-40B4-BE49-F238E27FC236}">
              <a16:creationId xmlns:a16="http://schemas.microsoft.com/office/drawing/2014/main" id="{00000000-0008-0000-2000-00001D060000}"/>
            </a:ext>
          </a:extLst>
        </xdr:cNvPr>
        <xdr:cNvSpPr txBox="1">
          <a:spLocks noChangeArrowheads="1"/>
        </xdr:cNvSpPr>
      </xdr:nvSpPr>
      <xdr:spPr bwMode="auto">
        <a:xfrm>
          <a:off x="749808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1566" name="Text Box 8">
          <a:extLst>
            <a:ext uri="{FF2B5EF4-FFF2-40B4-BE49-F238E27FC236}">
              <a16:creationId xmlns:a16="http://schemas.microsoft.com/office/drawing/2014/main" id="{00000000-0008-0000-2000-00001E060000}"/>
            </a:ext>
          </a:extLst>
        </xdr:cNvPr>
        <xdr:cNvSpPr txBox="1">
          <a:spLocks noChangeArrowheads="1"/>
        </xdr:cNvSpPr>
      </xdr:nvSpPr>
      <xdr:spPr bwMode="auto">
        <a:xfrm>
          <a:off x="749808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1567" name="Text Box 8">
          <a:extLst>
            <a:ext uri="{FF2B5EF4-FFF2-40B4-BE49-F238E27FC236}">
              <a16:creationId xmlns:a16="http://schemas.microsoft.com/office/drawing/2014/main" id="{00000000-0008-0000-2000-00001F060000}"/>
            </a:ext>
          </a:extLst>
        </xdr:cNvPr>
        <xdr:cNvSpPr txBox="1">
          <a:spLocks noChangeArrowheads="1"/>
        </xdr:cNvSpPr>
      </xdr:nvSpPr>
      <xdr:spPr bwMode="auto">
        <a:xfrm>
          <a:off x="749808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1568" name="Text Box 8">
          <a:extLst>
            <a:ext uri="{FF2B5EF4-FFF2-40B4-BE49-F238E27FC236}">
              <a16:creationId xmlns:a16="http://schemas.microsoft.com/office/drawing/2014/main" id="{00000000-0008-0000-2000-000020060000}"/>
            </a:ext>
          </a:extLst>
        </xdr:cNvPr>
        <xdr:cNvSpPr txBox="1">
          <a:spLocks noChangeArrowheads="1"/>
        </xdr:cNvSpPr>
      </xdr:nvSpPr>
      <xdr:spPr bwMode="auto">
        <a:xfrm>
          <a:off x="749808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61</xdr:row>
      <xdr:rowOff>38100</xdr:rowOff>
    </xdr:from>
    <xdr:ext cx="114300" cy="285750"/>
    <xdr:sp macro="" textlink="">
      <xdr:nvSpPr>
        <xdr:cNvPr id="1569" name="Text Box 8">
          <a:extLst>
            <a:ext uri="{FF2B5EF4-FFF2-40B4-BE49-F238E27FC236}">
              <a16:creationId xmlns:a16="http://schemas.microsoft.com/office/drawing/2014/main" id="{00000000-0008-0000-2000-000021060000}"/>
            </a:ext>
          </a:extLst>
        </xdr:cNvPr>
        <xdr:cNvSpPr txBox="1">
          <a:spLocks noChangeArrowheads="1"/>
        </xdr:cNvSpPr>
      </xdr:nvSpPr>
      <xdr:spPr bwMode="auto">
        <a:xfrm>
          <a:off x="160210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219075</xdr:colOff>
      <xdr:row>21</xdr:row>
      <xdr:rowOff>0</xdr:rowOff>
    </xdr:from>
    <xdr:ext cx="114300" cy="285750"/>
    <xdr:sp macro="" textlink="">
      <xdr:nvSpPr>
        <xdr:cNvPr id="1570" name="Text Box 8">
          <a:extLst>
            <a:ext uri="{FF2B5EF4-FFF2-40B4-BE49-F238E27FC236}">
              <a16:creationId xmlns:a16="http://schemas.microsoft.com/office/drawing/2014/main" id="{00000000-0008-0000-2000-000022060000}"/>
            </a:ext>
          </a:extLst>
        </xdr:cNvPr>
        <xdr:cNvSpPr txBox="1">
          <a:spLocks noChangeArrowheads="1"/>
        </xdr:cNvSpPr>
      </xdr:nvSpPr>
      <xdr:spPr bwMode="auto">
        <a:xfrm>
          <a:off x="146875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10584</xdr:colOff>
      <xdr:row>42</xdr:row>
      <xdr:rowOff>0</xdr:rowOff>
    </xdr:from>
    <xdr:ext cx="114300" cy="285750"/>
    <xdr:sp macro="" textlink="">
      <xdr:nvSpPr>
        <xdr:cNvPr id="1571" name="Text Box 8">
          <a:extLst>
            <a:ext uri="{FF2B5EF4-FFF2-40B4-BE49-F238E27FC236}">
              <a16:creationId xmlns:a16="http://schemas.microsoft.com/office/drawing/2014/main" id="{00000000-0008-0000-2000-000023060000}"/>
            </a:ext>
          </a:extLst>
        </xdr:cNvPr>
        <xdr:cNvSpPr txBox="1">
          <a:spLocks noChangeArrowheads="1"/>
        </xdr:cNvSpPr>
      </xdr:nvSpPr>
      <xdr:spPr bwMode="auto">
        <a:xfrm>
          <a:off x="126026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184150</xdr:colOff>
      <xdr:row>55</xdr:row>
      <xdr:rowOff>19050</xdr:rowOff>
    </xdr:from>
    <xdr:ext cx="114300" cy="285750"/>
    <xdr:sp macro="" textlink="">
      <xdr:nvSpPr>
        <xdr:cNvPr id="1572" name="Text Box 2">
          <a:extLst>
            <a:ext uri="{FF2B5EF4-FFF2-40B4-BE49-F238E27FC236}">
              <a16:creationId xmlns:a16="http://schemas.microsoft.com/office/drawing/2014/main" id="{00000000-0008-0000-2000-000024060000}"/>
            </a:ext>
          </a:extLst>
        </xdr:cNvPr>
        <xdr:cNvSpPr txBox="1">
          <a:spLocks noChangeArrowheads="1"/>
        </xdr:cNvSpPr>
      </xdr:nvSpPr>
      <xdr:spPr bwMode="auto">
        <a:xfrm>
          <a:off x="1433830" y="100774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47625</xdr:colOff>
      <xdr:row>45</xdr:row>
      <xdr:rowOff>28575</xdr:rowOff>
    </xdr:from>
    <xdr:ext cx="114300" cy="285750"/>
    <xdr:sp macro="" textlink="">
      <xdr:nvSpPr>
        <xdr:cNvPr id="1573" name="Text Box 10">
          <a:extLst>
            <a:ext uri="{FF2B5EF4-FFF2-40B4-BE49-F238E27FC236}">
              <a16:creationId xmlns:a16="http://schemas.microsoft.com/office/drawing/2014/main" id="{00000000-0008-0000-2000-000025060000}"/>
            </a:ext>
          </a:extLst>
        </xdr:cNvPr>
        <xdr:cNvSpPr txBox="1">
          <a:spLocks noChangeArrowheads="1"/>
        </xdr:cNvSpPr>
      </xdr:nvSpPr>
      <xdr:spPr bwMode="auto">
        <a:xfrm>
          <a:off x="1922145" y="825817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48684</xdr:colOff>
      <xdr:row>21</xdr:row>
      <xdr:rowOff>79375</xdr:rowOff>
    </xdr:from>
    <xdr:ext cx="114300" cy="285750"/>
    <xdr:sp macro="" textlink="">
      <xdr:nvSpPr>
        <xdr:cNvPr id="1574" name="Text Box 8">
          <a:extLst>
            <a:ext uri="{FF2B5EF4-FFF2-40B4-BE49-F238E27FC236}">
              <a16:creationId xmlns:a16="http://schemas.microsoft.com/office/drawing/2014/main" id="{00000000-0008-0000-2000-000026060000}"/>
            </a:ext>
          </a:extLst>
        </xdr:cNvPr>
        <xdr:cNvSpPr txBox="1">
          <a:spLocks noChangeArrowheads="1"/>
        </xdr:cNvSpPr>
      </xdr:nvSpPr>
      <xdr:spPr bwMode="auto">
        <a:xfrm>
          <a:off x="1298364" y="391985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1575" name="Text Box 2">
          <a:extLst>
            <a:ext uri="{FF2B5EF4-FFF2-40B4-BE49-F238E27FC236}">
              <a16:creationId xmlns:a16="http://schemas.microsoft.com/office/drawing/2014/main" id="{00000000-0008-0000-2000-000027060000}"/>
            </a:ext>
          </a:extLst>
        </xdr:cNvPr>
        <xdr:cNvSpPr txBox="1">
          <a:spLocks noChangeArrowheads="1"/>
        </xdr:cNvSpPr>
      </xdr:nvSpPr>
      <xdr:spPr bwMode="auto">
        <a:xfrm>
          <a:off x="125179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76" name="Text Box 8">
          <a:extLst>
            <a:ext uri="{FF2B5EF4-FFF2-40B4-BE49-F238E27FC236}">
              <a16:creationId xmlns:a16="http://schemas.microsoft.com/office/drawing/2014/main" id="{00000000-0008-0000-2000-000028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77" name="Text Box 1">
          <a:extLst>
            <a:ext uri="{FF2B5EF4-FFF2-40B4-BE49-F238E27FC236}">
              <a16:creationId xmlns:a16="http://schemas.microsoft.com/office/drawing/2014/main" id="{00000000-0008-0000-2000-000029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78" name="Text Box 2">
          <a:extLst>
            <a:ext uri="{FF2B5EF4-FFF2-40B4-BE49-F238E27FC236}">
              <a16:creationId xmlns:a16="http://schemas.microsoft.com/office/drawing/2014/main" id="{00000000-0008-0000-2000-00002A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79" name="Text Box 3">
          <a:extLst>
            <a:ext uri="{FF2B5EF4-FFF2-40B4-BE49-F238E27FC236}">
              <a16:creationId xmlns:a16="http://schemas.microsoft.com/office/drawing/2014/main" id="{00000000-0008-0000-2000-00002B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0" name="Text Box 4">
          <a:extLst>
            <a:ext uri="{FF2B5EF4-FFF2-40B4-BE49-F238E27FC236}">
              <a16:creationId xmlns:a16="http://schemas.microsoft.com/office/drawing/2014/main" id="{00000000-0008-0000-2000-00002C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1" name="Text Box 5">
          <a:extLst>
            <a:ext uri="{FF2B5EF4-FFF2-40B4-BE49-F238E27FC236}">
              <a16:creationId xmlns:a16="http://schemas.microsoft.com/office/drawing/2014/main" id="{00000000-0008-0000-2000-00002D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2" name="Text Box 6">
          <a:extLst>
            <a:ext uri="{FF2B5EF4-FFF2-40B4-BE49-F238E27FC236}">
              <a16:creationId xmlns:a16="http://schemas.microsoft.com/office/drawing/2014/main" id="{00000000-0008-0000-2000-00002E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3" name="Text Box 8">
          <a:extLst>
            <a:ext uri="{FF2B5EF4-FFF2-40B4-BE49-F238E27FC236}">
              <a16:creationId xmlns:a16="http://schemas.microsoft.com/office/drawing/2014/main" id="{00000000-0008-0000-2000-00002F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4" name="Text Box 9">
          <a:extLst>
            <a:ext uri="{FF2B5EF4-FFF2-40B4-BE49-F238E27FC236}">
              <a16:creationId xmlns:a16="http://schemas.microsoft.com/office/drawing/2014/main" id="{00000000-0008-0000-2000-000030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5" name="Text Box 10">
          <a:extLst>
            <a:ext uri="{FF2B5EF4-FFF2-40B4-BE49-F238E27FC236}">
              <a16:creationId xmlns:a16="http://schemas.microsoft.com/office/drawing/2014/main" id="{00000000-0008-0000-2000-000031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6" name="Text Box 1">
          <a:extLst>
            <a:ext uri="{FF2B5EF4-FFF2-40B4-BE49-F238E27FC236}">
              <a16:creationId xmlns:a16="http://schemas.microsoft.com/office/drawing/2014/main" id="{00000000-0008-0000-2000-000032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7" name="Text Box 2">
          <a:extLst>
            <a:ext uri="{FF2B5EF4-FFF2-40B4-BE49-F238E27FC236}">
              <a16:creationId xmlns:a16="http://schemas.microsoft.com/office/drawing/2014/main" id="{00000000-0008-0000-2000-000033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8" name="Text Box 8">
          <a:extLst>
            <a:ext uri="{FF2B5EF4-FFF2-40B4-BE49-F238E27FC236}">
              <a16:creationId xmlns:a16="http://schemas.microsoft.com/office/drawing/2014/main" id="{00000000-0008-0000-2000-000034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89" name="Text Box 8">
          <a:extLst>
            <a:ext uri="{FF2B5EF4-FFF2-40B4-BE49-F238E27FC236}">
              <a16:creationId xmlns:a16="http://schemas.microsoft.com/office/drawing/2014/main" id="{00000000-0008-0000-2000-000035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0" name="Text Box 8">
          <a:extLst>
            <a:ext uri="{FF2B5EF4-FFF2-40B4-BE49-F238E27FC236}">
              <a16:creationId xmlns:a16="http://schemas.microsoft.com/office/drawing/2014/main" id="{00000000-0008-0000-2000-000036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1" name="Text Box 8">
          <a:extLst>
            <a:ext uri="{FF2B5EF4-FFF2-40B4-BE49-F238E27FC236}">
              <a16:creationId xmlns:a16="http://schemas.microsoft.com/office/drawing/2014/main" id="{00000000-0008-0000-2000-000037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2" name="Text Box 8">
          <a:extLst>
            <a:ext uri="{FF2B5EF4-FFF2-40B4-BE49-F238E27FC236}">
              <a16:creationId xmlns:a16="http://schemas.microsoft.com/office/drawing/2014/main" id="{00000000-0008-0000-2000-000038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3" name="Text Box 1">
          <a:extLst>
            <a:ext uri="{FF2B5EF4-FFF2-40B4-BE49-F238E27FC236}">
              <a16:creationId xmlns:a16="http://schemas.microsoft.com/office/drawing/2014/main" id="{00000000-0008-0000-2000-000039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4" name="Text Box 2">
          <a:extLst>
            <a:ext uri="{FF2B5EF4-FFF2-40B4-BE49-F238E27FC236}">
              <a16:creationId xmlns:a16="http://schemas.microsoft.com/office/drawing/2014/main" id="{00000000-0008-0000-2000-00003A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5" name="Text Box 3">
          <a:extLst>
            <a:ext uri="{FF2B5EF4-FFF2-40B4-BE49-F238E27FC236}">
              <a16:creationId xmlns:a16="http://schemas.microsoft.com/office/drawing/2014/main" id="{00000000-0008-0000-2000-00003B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6" name="Text Box 4">
          <a:extLst>
            <a:ext uri="{FF2B5EF4-FFF2-40B4-BE49-F238E27FC236}">
              <a16:creationId xmlns:a16="http://schemas.microsoft.com/office/drawing/2014/main" id="{00000000-0008-0000-2000-00003C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7" name="Text Box 5">
          <a:extLst>
            <a:ext uri="{FF2B5EF4-FFF2-40B4-BE49-F238E27FC236}">
              <a16:creationId xmlns:a16="http://schemas.microsoft.com/office/drawing/2014/main" id="{00000000-0008-0000-2000-00003D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8" name="Text Box 6">
          <a:extLst>
            <a:ext uri="{FF2B5EF4-FFF2-40B4-BE49-F238E27FC236}">
              <a16:creationId xmlns:a16="http://schemas.microsoft.com/office/drawing/2014/main" id="{00000000-0008-0000-2000-00003E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599" name="Text Box 8">
          <a:extLst>
            <a:ext uri="{FF2B5EF4-FFF2-40B4-BE49-F238E27FC236}">
              <a16:creationId xmlns:a16="http://schemas.microsoft.com/office/drawing/2014/main" id="{00000000-0008-0000-2000-00003F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0" name="Text Box 9">
          <a:extLst>
            <a:ext uri="{FF2B5EF4-FFF2-40B4-BE49-F238E27FC236}">
              <a16:creationId xmlns:a16="http://schemas.microsoft.com/office/drawing/2014/main" id="{00000000-0008-0000-2000-000040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1" name="Text Box 10">
          <a:extLst>
            <a:ext uri="{FF2B5EF4-FFF2-40B4-BE49-F238E27FC236}">
              <a16:creationId xmlns:a16="http://schemas.microsoft.com/office/drawing/2014/main" id="{00000000-0008-0000-2000-000041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2" name="Text Box 1">
          <a:extLst>
            <a:ext uri="{FF2B5EF4-FFF2-40B4-BE49-F238E27FC236}">
              <a16:creationId xmlns:a16="http://schemas.microsoft.com/office/drawing/2014/main" id="{00000000-0008-0000-2000-000042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3" name="Text Box 2">
          <a:extLst>
            <a:ext uri="{FF2B5EF4-FFF2-40B4-BE49-F238E27FC236}">
              <a16:creationId xmlns:a16="http://schemas.microsoft.com/office/drawing/2014/main" id="{00000000-0008-0000-2000-000043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4" name="Text Box 8">
          <a:extLst>
            <a:ext uri="{FF2B5EF4-FFF2-40B4-BE49-F238E27FC236}">
              <a16:creationId xmlns:a16="http://schemas.microsoft.com/office/drawing/2014/main" id="{00000000-0008-0000-2000-000044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5" name="Text Box 8">
          <a:extLst>
            <a:ext uri="{FF2B5EF4-FFF2-40B4-BE49-F238E27FC236}">
              <a16:creationId xmlns:a16="http://schemas.microsoft.com/office/drawing/2014/main" id="{00000000-0008-0000-2000-000045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6" name="Text Box 8">
          <a:extLst>
            <a:ext uri="{FF2B5EF4-FFF2-40B4-BE49-F238E27FC236}">
              <a16:creationId xmlns:a16="http://schemas.microsoft.com/office/drawing/2014/main" id="{00000000-0008-0000-2000-000046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7" name="Text Box 1">
          <a:extLst>
            <a:ext uri="{FF2B5EF4-FFF2-40B4-BE49-F238E27FC236}">
              <a16:creationId xmlns:a16="http://schemas.microsoft.com/office/drawing/2014/main" id="{00000000-0008-0000-2000-000047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8" name="Text Box 2">
          <a:extLst>
            <a:ext uri="{FF2B5EF4-FFF2-40B4-BE49-F238E27FC236}">
              <a16:creationId xmlns:a16="http://schemas.microsoft.com/office/drawing/2014/main" id="{00000000-0008-0000-2000-000048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09" name="Text Box 3">
          <a:extLst>
            <a:ext uri="{FF2B5EF4-FFF2-40B4-BE49-F238E27FC236}">
              <a16:creationId xmlns:a16="http://schemas.microsoft.com/office/drawing/2014/main" id="{00000000-0008-0000-2000-000049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0" name="Text Box 4">
          <a:extLst>
            <a:ext uri="{FF2B5EF4-FFF2-40B4-BE49-F238E27FC236}">
              <a16:creationId xmlns:a16="http://schemas.microsoft.com/office/drawing/2014/main" id="{00000000-0008-0000-2000-00004A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1" name="Text Box 5">
          <a:extLst>
            <a:ext uri="{FF2B5EF4-FFF2-40B4-BE49-F238E27FC236}">
              <a16:creationId xmlns:a16="http://schemas.microsoft.com/office/drawing/2014/main" id="{00000000-0008-0000-2000-00004B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2" name="Text Box 6">
          <a:extLst>
            <a:ext uri="{FF2B5EF4-FFF2-40B4-BE49-F238E27FC236}">
              <a16:creationId xmlns:a16="http://schemas.microsoft.com/office/drawing/2014/main" id="{00000000-0008-0000-2000-00004C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3" name="Text Box 8">
          <a:extLst>
            <a:ext uri="{FF2B5EF4-FFF2-40B4-BE49-F238E27FC236}">
              <a16:creationId xmlns:a16="http://schemas.microsoft.com/office/drawing/2014/main" id="{00000000-0008-0000-2000-00004D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4" name="Text Box 9">
          <a:extLst>
            <a:ext uri="{FF2B5EF4-FFF2-40B4-BE49-F238E27FC236}">
              <a16:creationId xmlns:a16="http://schemas.microsoft.com/office/drawing/2014/main" id="{00000000-0008-0000-2000-00004E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5" name="Text Box 10">
          <a:extLst>
            <a:ext uri="{FF2B5EF4-FFF2-40B4-BE49-F238E27FC236}">
              <a16:creationId xmlns:a16="http://schemas.microsoft.com/office/drawing/2014/main" id="{00000000-0008-0000-2000-00004F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6" name="Text Box 1">
          <a:extLst>
            <a:ext uri="{FF2B5EF4-FFF2-40B4-BE49-F238E27FC236}">
              <a16:creationId xmlns:a16="http://schemas.microsoft.com/office/drawing/2014/main" id="{00000000-0008-0000-2000-000050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7" name="Text Box 2">
          <a:extLst>
            <a:ext uri="{FF2B5EF4-FFF2-40B4-BE49-F238E27FC236}">
              <a16:creationId xmlns:a16="http://schemas.microsoft.com/office/drawing/2014/main" id="{00000000-0008-0000-2000-000051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8" name="Text Box 8">
          <a:extLst>
            <a:ext uri="{FF2B5EF4-FFF2-40B4-BE49-F238E27FC236}">
              <a16:creationId xmlns:a16="http://schemas.microsoft.com/office/drawing/2014/main" id="{00000000-0008-0000-2000-000052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19" name="Text Box 1">
          <a:extLst>
            <a:ext uri="{FF2B5EF4-FFF2-40B4-BE49-F238E27FC236}">
              <a16:creationId xmlns:a16="http://schemas.microsoft.com/office/drawing/2014/main" id="{00000000-0008-0000-2000-000053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0" name="Text Box 2">
          <a:extLst>
            <a:ext uri="{FF2B5EF4-FFF2-40B4-BE49-F238E27FC236}">
              <a16:creationId xmlns:a16="http://schemas.microsoft.com/office/drawing/2014/main" id="{00000000-0008-0000-2000-000054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1" name="Text Box 3">
          <a:extLst>
            <a:ext uri="{FF2B5EF4-FFF2-40B4-BE49-F238E27FC236}">
              <a16:creationId xmlns:a16="http://schemas.microsoft.com/office/drawing/2014/main" id="{00000000-0008-0000-2000-000055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2" name="Text Box 4">
          <a:extLst>
            <a:ext uri="{FF2B5EF4-FFF2-40B4-BE49-F238E27FC236}">
              <a16:creationId xmlns:a16="http://schemas.microsoft.com/office/drawing/2014/main" id="{00000000-0008-0000-2000-000056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3" name="Text Box 5">
          <a:extLst>
            <a:ext uri="{FF2B5EF4-FFF2-40B4-BE49-F238E27FC236}">
              <a16:creationId xmlns:a16="http://schemas.microsoft.com/office/drawing/2014/main" id="{00000000-0008-0000-2000-000057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4" name="Text Box 6">
          <a:extLst>
            <a:ext uri="{FF2B5EF4-FFF2-40B4-BE49-F238E27FC236}">
              <a16:creationId xmlns:a16="http://schemas.microsoft.com/office/drawing/2014/main" id="{00000000-0008-0000-2000-000058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5" name="Text Box 8">
          <a:extLst>
            <a:ext uri="{FF2B5EF4-FFF2-40B4-BE49-F238E27FC236}">
              <a16:creationId xmlns:a16="http://schemas.microsoft.com/office/drawing/2014/main" id="{00000000-0008-0000-2000-000059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6" name="Text Box 9">
          <a:extLst>
            <a:ext uri="{FF2B5EF4-FFF2-40B4-BE49-F238E27FC236}">
              <a16:creationId xmlns:a16="http://schemas.microsoft.com/office/drawing/2014/main" id="{00000000-0008-0000-2000-00005A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7" name="Text Box 10">
          <a:extLst>
            <a:ext uri="{FF2B5EF4-FFF2-40B4-BE49-F238E27FC236}">
              <a16:creationId xmlns:a16="http://schemas.microsoft.com/office/drawing/2014/main" id="{00000000-0008-0000-2000-00005B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8" name="Text Box 1">
          <a:extLst>
            <a:ext uri="{FF2B5EF4-FFF2-40B4-BE49-F238E27FC236}">
              <a16:creationId xmlns:a16="http://schemas.microsoft.com/office/drawing/2014/main" id="{00000000-0008-0000-2000-00005C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29" name="Text Box 2">
          <a:extLst>
            <a:ext uri="{FF2B5EF4-FFF2-40B4-BE49-F238E27FC236}">
              <a16:creationId xmlns:a16="http://schemas.microsoft.com/office/drawing/2014/main" id="{00000000-0008-0000-2000-00005D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0" name="Text Box 8">
          <a:extLst>
            <a:ext uri="{FF2B5EF4-FFF2-40B4-BE49-F238E27FC236}">
              <a16:creationId xmlns:a16="http://schemas.microsoft.com/office/drawing/2014/main" id="{00000000-0008-0000-2000-00005E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1" name="Text Box 8">
          <a:extLst>
            <a:ext uri="{FF2B5EF4-FFF2-40B4-BE49-F238E27FC236}">
              <a16:creationId xmlns:a16="http://schemas.microsoft.com/office/drawing/2014/main" id="{00000000-0008-0000-2000-00005F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2" name="Text Box 1">
          <a:extLst>
            <a:ext uri="{FF2B5EF4-FFF2-40B4-BE49-F238E27FC236}">
              <a16:creationId xmlns:a16="http://schemas.microsoft.com/office/drawing/2014/main" id="{00000000-0008-0000-2000-000060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3" name="Text Box 2">
          <a:extLst>
            <a:ext uri="{FF2B5EF4-FFF2-40B4-BE49-F238E27FC236}">
              <a16:creationId xmlns:a16="http://schemas.microsoft.com/office/drawing/2014/main" id="{00000000-0008-0000-2000-000061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4" name="Text Box 3">
          <a:extLst>
            <a:ext uri="{FF2B5EF4-FFF2-40B4-BE49-F238E27FC236}">
              <a16:creationId xmlns:a16="http://schemas.microsoft.com/office/drawing/2014/main" id="{00000000-0008-0000-2000-000062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5" name="Text Box 4">
          <a:extLst>
            <a:ext uri="{FF2B5EF4-FFF2-40B4-BE49-F238E27FC236}">
              <a16:creationId xmlns:a16="http://schemas.microsoft.com/office/drawing/2014/main" id="{00000000-0008-0000-2000-000063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6" name="Text Box 5">
          <a:extLst>
            <a:ext uri="{FF2B5EF4-FFF2-40B4-BE49-F238E27FC236}">
              <a16:creationId xmlns:a16="http://schemas.microsoft.com/office/drawing/2014/main" id="{00000000-0008-0000-2000-000064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7" name="Text Box 6">
          <a:extLst>
            <a:ext uri="{FF2B5EF4-FFF2-40B4-BE49-F238E27FC236}">
              <a16:creationId xmlns:a16="http://schemas.microsoft.com/office/drawing/2014/main" id="{00000000-0008-0000-2000-000065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8" name="Text Box 8">
          <a:extLst>
            <a:ext uri="{FF2B5EF4-FFF2-40B4-BE49-F238E27FC236}">
              <a16:creationId xmlns:a16="http://schemas.microsoft.com/office/drawing/2014/main" id="{00000000-0008-0000-2000-000066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39" name="Text Box 9">
          <a:extLst>
            <a:ext uri="{FF2B5EF4-FFF2-40B4-BE49-F238E27FC236}">
              <a16:creationId xmlns:a16="http://schemas.microsoft.com/office/drawing/2014/main" id="{00000000-0008-0000-2000-000067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0" name="Text Box 10">
          <a:extLst>
            <a:ext uri="{FF2B5EF4-FFF2-40B4-BE49-F238E27FC236}">
              <a16:creationId xmlns:a16="http://schemas.microsoft.com/office/drawing/2014/main" id="{00000000-0008-0000-2000-000068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1" name="Text Box 1">
          <a:extLst>
            <a:ext uri="{FF2B5EF4-FFF2-40B4-BE49-F238E27FC236}">
              <a16:creationId xmlns:a16="http://schemas.microsoft.com/office/drawing/2014/main" id="{00000000-0008-0000-2000-000069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2" name="Text Box 2">
          <a:extLst>
            <a:ext uri="{FF2B5EF4-FFF2-40B4-BE49-F238E27FC236}">
              <a16:creationId xmlns:a16="http://schemas.microsoft.com/office/drawing/2014/main" id="{00000000-0008-0000-2000-00006A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3" name="Text Box 8">
          <a:extLst>
            <a:ext uri="{FF2B5EF4-FFF2-40B4-BE49-F238E27FC236}">
              <a16:creationId xmlns:a16="http://schemas.microsoft.com/office/drawing/2014/main" id="{00000000-0008-0000-2000-00006B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4" name="Text Box 1">
          <a:extLst>
            <a:ext uri="{FF2B5EF4-FFF2-40B4-BE49-F238E27FC236}">
              <a16:creationId xmlns:a16="http://schemas.microsoft.com/office/drawing/2014/main" id="{00000000-0008-0000-2000-00006C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5" name="Text Box 2">
          <a:extLst>
            <a:ext uri="{FF2B5EF4-FFF2-40B4-BE49-F238E27FC236}">
              <a16:creationId xmlns:a16="http://schemas.microsoft.com/office/drawing/2014/main" id="{00000000-0008-0000-2000-00006D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6" name="Text Box 3">
          <a:extLst>
            <a:ext uri="{FF2B5EF4-FFF2-40B4-BE49-F238E27FC236}">
              <a16:creationId xmlns:a16="http://schemas.microsoft.com/office/drawing/2014/main" id="{00000000-0008-0000-2000-00006E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7" name="Text Box 4">
          <a:extLst>
            <a:ext uri="{FF2B5EF4-FFF2-40B4-BE49-F238E27FC236}">
              <a16:creationId xmlns:a16="http://schemas.microsoft.com/office/drawing/2014/main" id="{00000000-0008-0000-2000-00006F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8" name="Text Box 5">
          <a:extLst>
            <a:ext uri="{FF2B5EF4-FFF2-40B4-BE49-F238E27FC236}">
              <a16:creationId xmlns:a16="http://schemas.microsoft.com/office/drawing/2014/main" id="{00000000-0008-0000-2000-000070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49" name="Text Box 6">
          <a:extLst>
            <a:ext uri="{FF2B5EF4-FFF2-40B4-BE49-F238E27FC236}">
              <a16:creationId xmlns:a16="http://schemas.microsoft.com/office/drawing/2014/main" id="{00000000-0008-0000-2000-000071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50" name="Text Box 8">
          <a:extLst>
            <a:ext uri="{FF2B5EF4-FFF2-40B4-BE49-F238E27FC236}">
              <a16:creationId xmlns:a16="http://schemas.microsoft.com/office/drawing/2014/main" id="{00000000-0008-0000-2000-000072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51" name="Text Box 9">
          <a:extLst>
            <a:ext uri="{FF2B5EF4-FFF2-40B4-BE49-F238E27FC236}">
              <a16:creationId xmlns:a16="http://schemas.microsoft.com/office/drawing/2014/main" id="{00000000-0008-0000-2000-000073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652" name="Text Box 10">
          <a:extLst>
            <a:ext uri="{FF2B5EF4-FFF2-40B4-BE49-F238E27FC236}">
              <a16:creationId xmlns:a16="http://schemas.microsoft.com/office/drawing/2014/main" id="{00000000-0008-0000-2000-00007406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3" name="Text Box 1">
          <a:extLst>
            <a:ext uri="{FF2B5EF4-FFF2-40B4-BE49-F238E27FC236}">
              <a16:creationId xmlns:a16="http://schemas.microsoft.com/office/drawing/2014/main" id="{00000000-0008-0000-2000-00007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4" name="Text Box 2">
          <a:extLst>
            <a:ext uri="{FF2B5EF4-FFF2-40B4-BE49-F238E27FC236}">
              <a16:creationId xmlns:a16="http://schemas.microsoft.com/office/drawing/2014/main" id="{00000000-0008-0000-2000-00007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5" name="Text Box 3">
          <a:extLst>
            <a:ext uri="{FF2B5EF4-FFF2-40B4-BE49-F238E27FC236}">
              <a16:creationId xmlns:a16="http://schemas.microsoft.com/office/drawing/2014/main" id="{00000000-0008-0000-2000-00007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6" name="Text Box 4">
          <a:extLst>
            <a:ext uri="{FF2B5EF4-FFF2-40B4-BE49-F238E27FC236}">
              <a16:creationId xmlns:a16="http://schemas.microsoft.com/office/drawing/2014/main" id="{00000000-0008-0000-2000-00007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7" name="Text Box 5">
          <a:extLst>
            <a:ext uri="{FF2B5EF4-FFF2-40B4-BE49-F238E27FC236}">
              <a16:creationId xmlns:a16="http://schemas.microsoft.com/office/drawing/2014/main" id="{00000000-0008-0000-2000-00007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8" name="Text Box 6">
          <a:extLst>
            <a:ext uri="{FF2B5EF4-FFF2-40B4-BE49-F238E27FC236}">
              <a16:creationId xmlns:a16="http://schemas.microsoft.com/office/drawing/2014/main" id="{00000000-0008-0000-2000-00007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9" name="Text Box 8">
          <a:extLst>
            <a:ext uri="{FF2B5EF4-FFF2-40B4-BE49-F238E27FC236}">
              <a16:creationId xmlns:a16="http://schemas.microsoft.com/office/drawing/2014/main" id="{00000000-0008-0000-2000-00007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0" name="Text Box 9">
          <a:extLst>
            <a:ext uri="{FF2B5EF4-FFF2-40B4-BE49-F238E27FC236}">
              <a16:creationId xmlns:a16="http://schemas.microsoft.com/office/drawing/2014/main" id="{00000000-0008-0000-2000-00007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1" name="Text Box 10">
          <a:extLst>
            <a:ext uri="{FF2B5EF4-FFF2-40B4-BE49-F238E27FC236}">
              <a16:creationId xmlns:a16="http://schemas.microsoft.com/office/drawing/2014/main" id="{00000000-0008-0000-2000-00007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2" name="Text Box 1">
          <a:extLst>
            <a:ext uri="{FF2B5EF4-FFF2-40B4-BE49-F238E27FC236}">
              <a16:creationId xmlns:a16="http://schemas.microsoft.com/office/drawing/2014/main" id="{00000000-0008-0000-2000-00007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3" name="Text Box 2">
          <a:extLst>
            <a:ext uri="{FF2B5EF4-FFF2-40B4-BE49-F238E27FC236}">
              <a16:creationId xmlns:a16="http://schemas.microsoft.com/office/drawing/2014/main" id="{00000000-0008-0000-2000-00007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4" name="Text Box 1">
          <a:extLst>
            <a:ext uri="{FF2B5EF4-FFF2-40B4-BE49-F238E27FC236}">
              <a16:creationId xmlns:a16="http://schemas.microsoft.com/office/drawing/2014/main" id="{00000000-0008-0000-2000-00008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5" name="Text Box 2">
          <a:extLst>
            <a:ext uri="{FF2B5EF4-FFF2-40B4-BE49-F238E27FC236}">
              <a16:creationId xmlns:a16="http://schemas.microsoft.com/office/drawing/2014/main" id="{00000000-0008-0000-2000-00008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6" name="Text Box 3">
          <a:extLst>
            <a:ext uri="{FF2B5EF4-FFF2-40B4-BE49-F238E27FC236}">
              <a16:creationId xmlns:a16="http://schemas.microsoft.com/office/drawing/2014/main" id="{00000000-0008-0000-2000-00008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7" name="Text Box 4">
          <a:extLst>
            <a:ext uri="{FF2B5EF4-FFF2-40B4-BE49-F238E27FC236}">
              <a16:creationId xmlns:a16="http://schemas.microsoft.com/office/drawing/2014/main" id="{00000000-0008-0000-2000-00008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8" name="Text Box 5">
          <a:extLst>
            <a:ext uri="{FF2B5EF4-FFF2-40B4-BE49-F238E27FC236}">
              <a16:creationId xmlns:a16="http://schemas.microsoft.com/office/drawing/2014/main" id="{00000000-0008-0000-2000-00008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69" name="Text Box 6">
          <a:extLst>
            <a:ext uri="{FF2B5EF4-FFF2-40B4-BE49-F238E27FC236}">
              <a16:creationId xmlns:a16="http://schemas.microsoft.com/office/drawing/2014/main" id="{00000000-0008-0000-2000-00008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0" name="Text Box 8">
          <a:extLst>
            <a:ext uri="{FF2B5EF4-FFF2-40B4-BE49-F238E27FC236}">
              <a16:creationId xmlns:a16="http://schemas.microsoft.com/office/drawing/2014/main" id="{00000000-0008-0000-2000-00008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1" name="Text Box 9">
          <a:extLst>
            <a:ext uri="{FF2B5EF4-FFF2-40B4-BE49-F238E27FC236}">
              <a16:creationId xmlns:a16="http://schemas.microsoft.com/office/drawing/2014/main" id="{00000000-0008-0000-2000-00008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2" name="Text Box 10">
          <a:extLst>
            <a:ext uri="{FF2B5EF4-FFF2-40B4-BE49-F238E27FC236}">
              <a16:creationId xmlns:a16="http://schemas.microsoft.com/office/drawing/2014/main" id="{00000000-0008-0000-2000-00008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3" name="Text Box 1">
          <a:extLst>
            <a:ext uri="{FF2B5EF4-FFF2-40B4-BE49-F238E27FC236}">
              <a16:creationId xmlns:a16="http://schemas.microsoft.com/office/drawing/2014/main" id="{00000000-0008-0000-2000-00008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4" name="Text Box 2">
          <a:extLst>
            <a:ext uri="{FF2B5EF4-FFF2-40B4-BE49-F238E27FC236}">
              <a16:creationId xmlns:a16="http://schemas.microsoft.com/office/drawing/2014/main" id="{00000000-0008-0000-2000-00008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5" name="Text Box 1">
          <a:extLst>
            <a:ext uri="{FF2B5EF4-FFF2-40B4-BE49-F238E27FC236}">
              <a16:creationId xmlns:a16="http://schemas.microsoft.com/office/drawing/2014/main" id="{00000000-0008-0000-2000-00008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6" name="Text Box 2">
          <a:extLst>
            <a:ext uri="{FF2B5EF4-FFF2-40B4-BE49-F238E27FC236}">
              <a16:creationId xmlns:a16="http://schemas.microsoft.com/office/drawing/2014/main" id="{00000000-0008-0000-2000-00008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7" name="Text Box 3">
          <a:extLst>
            <a:ext uri="{FF2B5EF4-FFF2-40B4-BE49-F238E27FC236}">
              <a16:creationId xmlns:a16="http://schemas.microsoft.com/office/drawing/2014/main" id="{00000000-0008-0000-2000-00008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8" name="Text Box 4">
          <a:extLst>
            <a:ext uri="{FF2B5EF4-FFF2-40B4-BE49-F238E27FC236}">
              <a16:creationId xmlns:a16="http://schemas.microsoft.com/office/drawing/2014/main" id="{00000000-0008-0000-2000-00008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79" name="Text Box 5">
          <a:extLst>
            <a:ext uri="{FF2B5EF4-FFF2-40B4-BE49-F238E27FC236}">
              <a16:creationId xmlns:a16="http://schemas.microsoft.com/office/drawing/2014/main" id="{00000000-0008-0000-2000-00008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0" name="Text Box 6">
          <a:extLst>
            <a:ext uri="{FF2B5EF4-FFF2-40B4-BE49-F238E27FC236}">
              <a16:creationId xmlns:a16="http://schemas.microsoft.com/office/drawing/2014/main" id="{00000000-0008-0000-2000-00009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1" name="Text Box 8">
          <a:extLst>
            <a:ext uri="{FF2B5EF4-FFF2-40B4-BE49-F238E27FC236}">
              <a16:creationId xmlns:a16="http://schemas.microsoft.com/office/drawing/2014/main" id="{00000000-0008-0000-2000-00009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2" name="Text Box 9">
          <a:extLst>
            <a:ext uri="{FF2B5EF4-FFF2-40B4-BE49-F238E27FC236}">
              <a16:creationId xmlns:a16="http://schemas.microsoft.com/office/drawing/2014/main" id="{00000000-0008-0000-2000-00009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3" name="Text Box 10">
          <a:extLst>
            <a:ext uri="{FF2B5EF4-FFF2-40B4-BE49-F238E27FC236}">
              <a16:creationId xmlns:a16="http://schemas.microsoft.com/office/drawing/2014/main" id="{00000000-0008-0000-2000-00009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4" name="Text Box 1">
          <a:extLst>
            <a:ext uri="{FF2B5EF4-FFF2-40B4-BE49-F238E27FC236}">
              <a16:creationId xmlns:a16="http://schemas.microsoft.com/office/drawing/2014/main" id="{00000000-0008-0000-2000-00009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5" name="Text Box 2">
          <a:extLst>
            <a:ext uri="{FF2B5EF4-FFF2-40B4-BE49-F238E27FC236}">
              <a16:creationId xmlns:a16="http://schemas.microsoft.com/office/drawing/2014/main" id="{00000000-0008-0000-2000-00009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6" name="Text Box 1">
          <a:extLst>
            <a:ext uri="{FF2B5EF4-FFF2-40B4-BE49-F238E27FC236}">
              <a16:creationId xmlns:a16="http://schemas.microsoft.com/office/drawing/2014/main" id="{00000000-0008-0000-2000-00009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7" name="Text Box 2">
          <a:extLst>
            <a:ext uri="{FF2B5EF4-FFF2-40B4-BE49-F238E27FC236}">
              <a16:creationId xmlns:a16="http://schemas.microsoft.com/office/drawing/2014/main" id="{00000000-0008-0000-2000-00009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8" name="Text Box 3">
          <a:extLst>
            <a:ext uri="{FF2B5EF4-FFF2-40B4-BE49-F238E27FC236}">
              <a16:creationId xmlns:a16="http://schemas.microsoft.com/office/drawing/2014/main" id="{00000000-0008-0000-2000-00009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89" name="Text Box 4">
          <a:extLst>
            <a:ext uri="{FF2B5EF4-FFF2-40B4-BE49-F238E27FC236}">
              <a16:creationId xmlns:a16="http://schemas.microsoft.com/office/drawing/2014/main" id="{00000000-0008-0000-2000-00009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0" name="Text Box 5">
          <a:extLst>
            <a:ext uri="{FF2B5EF4-FFF2-40B4-BE49-F238E27FC236}">
              <a16:creationId xmlns:a16="http://schemas.microsoft.com/office/drawing/2014/main" id="{00000000-0008-0000-2000-00009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1" name="Text Box 6">
          <a:extLst>
            <a:ext uri="{FF2B5EF4-FFF2-40B4-BE49-F238E27FC236}">
              <a16:creationId xmlns:a16="http://schemas.microsoft.com/office/drawing/2014/main" id="{00000000-0008-0000-2000-00009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2" name="Text Box 8">
          <a:extLst>
            <a:ext uri="{FF2B5EF4-FFF2-40B4-BE49-F238E27FC236}">
              <a16:creationId xmlns:a16="http://schemas.microsoft.com/office/drawing/2014/main" id="{00000000-0008-0000-2000-00009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3" name="Text Box 9">
          <a:extLst>
            <a:ext uri="{FF2B5EF4-FFF2-40B4-BE49-F238E27FC236}">
              <a16:creationId xmlns:a16="http://schemas.microsoft.com/office/drawing/2014/main" id="{00000000-0008-0000-2000-00009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4" name="Text Box 10">
          <a:extLst>
            <a:ext uri="{FF2B5EF4-FFF2-40B4-BE49-F238E27FC236}">
              <a16:creationId xmlns:a16="http://schemas.microsoft.com/office/drawing/2014/main" id="{00000000-0008-0000-2000-00009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5" name="Text Box 1">
          <a:extLst>
            <a:ext uri="{FF2B5EF4-FFF2-40B4-BE49-F238E27FC236}">
              <a16:creationId xmlns:a16="http://schemas.microsoft.com/office/drawing/2014/main" id="{00000000-0008-0000-2000-00009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6" name="Text Box 2">
          <a:extLst>
            <a:ext uri="{FF2B5EF4-FFF2-40B4-BE49-F238E27FC236}">
              <a16:creationId xmlns:a16="http://schemas.microsoft.com/office/drawing/2014/main" id="{00000000-0008-0000-2000-0000A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7" name="Text Box 1">
          <a:extLst>
            <a:ext uri="{FF2B5EF4-FFF2-40B4-BE49-F238E27FC236}">
              <a16:creationId xmlns:a16="http://schemas.microsoft.com/office/drawing/2014/main" id="{00000000-0008-0000-2000-0000A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8" name="Text Box 2">
          <a:extLst>
            <a:ext uri="{FF2B5EF4-FFF2-40B4-BE49-F238E27FC236}">
              <a16:creationId xmlns:a16="http://schemas.microsoft.com/office/drawing/2014/main" id="{00000000-0008-0000-2000-0000A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99" name="Text Box 3">
          <a:extLst>
            <a:ext uri="{FF2B5EF4-FFF2-40B4-BE49-F238E27FC236}">
              <a16:creationId xmlns:a16="http://schemas.microsoft.com/office/drawing/2014/main" id="{00000000-0008-0000-2000-0000A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0" name="Text Box 4">
          <a:extLst>
            <a:ext uri="{FF2B5EF4-FFF2-40B4-BE49-F238E27FC236}">
              <a16:creationId xmlns:a16="http://schemas.microsoft.com/office/drawing/2014/main" id="{00000000-0008-0000-2000-0000A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1" name="Text Box 5">
          <a:extLst>
            <a:ext uri="{FF2B5EF4-FFF2-40B4-BE49-F238E27FC236}">
              <a16:creationId xmlns:a16="http://schemas.microsoft.com/office/drawing/2014/main" id="{00000000-0008-0000-2000-0000A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2" name="Text Box 6">
          <a:extLst>
            <a:ext uri="{FF2B5EF4-FFF2-40B4-BE49-F238E27FC236}">
              <a16:creationId xmlns:a16="http://schemas.microsoft.com/office/drawing/2014/main" id="{00000000-0008-0000-2000-0000A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3" name="Text Box 8">
          <a:extLst>
            <a:ext uri="{FF2B5EF4-FFF2-40B4-BE49-F238E27FC236}">
              <a16:creationId xmlns:a16="http://schemas.microsoft.com/office/drawing/2014/main" id="{00000000-0008-0000-2000-0000A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4" name="Text Box 9">
          <a:extLst>
            <a:ext uri="{FF2B5EF4-FFF2-40B4-BE49-F238E27FC236}">
              <a16:creationId xmlns:a16="http://schemas.microsoft.com/office/drawing/2014/main" id="{00000000-0008-0000-2000-0000A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5" name="Text Box 10">
          <a:extLst>
            <a:ext uri="{FF2B5EF4-FFF2-40B4-BE49-F238E27FC236}">
              <a16:creationId xmlns:a16="http://schemas.microsoft.com/office/drawing/2014/main" id="{00000000-0008-0000-2000-0000A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6" name="Text Box 1">
          <a:extLst>
            <a:ext uri="{FF2B5EF4-FFF2-40B4-BE49-F238E27FC236}">
              <a16:creationId xmlns:a16="http://schemas.microsoft.com/office/drawing/2014/main" id="{00000000-0008-0000-2000-0000A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7" name="Text Box 2">
          <a:extLst>
            <a:ext uri="{FF2B5EF4-FFF2-40B4-BE49-F238E27FC236}">
              <a16:creationId xmlns:a16="http://schemas.microsoft.com/office/drawing/2014/main" id="{00000000-0008-0000-2000-0000A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8" name="Text Box 1">
          <a:extLst>
            <a:ext uri="{FF2B5EF4-FFF2-40B4-BE49-F238E27FC236}">
              <a16:creationId xmlns:a16="http://schemas.microsoft.com/office/drawing/2014/main" id="{00000000-0008-0000-2000-0000A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09" name="Text Box 2">
          <a:extLst>
            <a:ext uri="{FF2B5EF4-FFF2-40B4-BE49-F238E27FC236}">
              <a16:creationId xmlns:a16="http://schemas.microsoft.com/office/drawing/2014/main" id="{00000000-0008-0000-2000-0000A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10" name="Text Box 3">
          <a:extLst>
            <a:ext uri="{FF2B5EF4-FFF2-40B4-BE49-F238E27FC236}">
              <a16:creationId xmlns:a16="http://schemas.microsoft.com/office/drawing/2014/main" id="{00000000-0008-0000-2000-0000A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11" name="Text Box 4">
          <a:extLst>
            <a:ext uri="{FF2B5EF4-FFF2-40B4-BE49-F238E27FC236}">
              <a16:creationId xmlns:a16="http://schemas.microsoft.com/office/drawing/2014/main" id="{00000000-0008-0000-2000-0000A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12" name="Text Box 5">
          <a:extLst>
            <a:ext uri="{FF2B5EF4-FFF2-40B4-BE49-F238E27FC236}">
              <a16:creationId xmlns:a16="http://schemas.microsoft.com/office/drawing/2014/main" id="{00000000-0008-0000-2000-0000B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13" name="Text Box 6">
          <a:extLst>
            <a:ext uri="{FF2B5EF4-FFF2-40B4-BE49-F238E27FC236}">
              <a16:creationId xmlns:a16="http://schemas.microsoft.com/office/drawing/2014/main" id="{00000000-0008-0000-2000-0000B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714" name="Text Box 8">
          <a:extLst>
            <a:ext uri="{FF2B5EF4-FFF2-40B4-BE49-F238E27FC236}">
              <a16:creationId xmlns:a16="http://schemas.microsoft.com/office/drawing/2014/main" id="{00000000-0008-0000-2000-0000B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45</xdr:row>
      <xdr:rowOff>114300</xdr:rowOff>
    </xdr:from>
    <xdr:ext cx="114300" cy="285750"/>
    <xdr:sp macro="" textlink="">
      <xdr:nvSpPr>
        <xdr:cNvPr id="1715" name="Text Box 9">
          <a:extLst>
            <a:ext uri="{FF2B5EF4-FFF2-40B4-BE49-F238E27FC236}">
              <a16:creationId xmlns:a16="http://schemas.microsoft.com/office/drawing/2014/main" id="{00000000-0008-0000-2000-0000B3060000}"/>
            </a:ext>
          </a:extLst>
        </xdr:cNvPr>
        <xdr:cNvSpPr txBox="1">
          <a:spLocks noChangeArrowheads="1"/>
        </xdr:cNvSpPr>
      </xdr:nvSpPr>
      <xdr:spPr bwMode="auto">
        <a:xfrm>
          <a:off x="653415" y="83439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6" name="Text Box 8">
          <a:extLst>
            <a:ext uri="{FF2B5EF4-FFF2-40B4-BE49-F238E27FC236}">
              <a16:creationId xmlns:a16="http://schemas.microsoft.com/office/drawing/2014/main" id="{00000000-0008-0000-2000-0000B4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7" name="Text Box 8">
          <a:extLst>
            <a:ext uri="{FF2B5EF4-FFF2-40B4-BE49-F238E27FC236}">
              <a16:creationId xmlns:a16="http://schemas.microsoft.com/office/drawing/2014/main" id="{00000000-0008-0000-2000-0000B5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361950</xdr:colOff>
      <xdr:row>66</xdr:row>
      <xdr:rowOff>91017</xdr:rowOff>
    </xdr:from>
    <xdr:ext cx="114300" cy="285750"/>
    <xdr:sp macro="" textlink="">
      <xdr:nvSpPr>
        <xdr:cNvPr id="1718" name="Text Box 8">
          <a:extLst>
            <a:ext uri="{FF2B5EF4-FFF2-40B4-BE49-F238E27FC236}">
              <a16:creationId xmlns:a16="http://schemas.microsoft.com/office/drawing/2014/main" id="{00000000-0008-0000-2000-0000B6060000}"/>
            </a:ext>
          </a:extLst>
        </xdr:cNvPr>
        <xdr:cNvSpPr txBox="1">
          <a:spLocks noChangeArrowheads="1"/>
        </xdr:cNvSpPr>
      </xdr:nvSpPr>
      <xdr:spPr bwMode="auto">
        <a:xfrm>
          <a:off x="2236470" y="121610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19" name="Text Box 8">
          <a:extLst>
            <a:ext uri="{FF2B5EF4-FFF2-40B4-BE49-F238E27FC236}">
              <a16:creationId xmlns:a16="http://schemas.microsoft.com/office/drawing/2014/main" id="{00000000-0008-0000-2000-0000B706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20" name="Text Box 8">
          <a:extLst>
            <a:ext uri="{FF2B5EF4-FFF2-40B4-BE49-F238E27FC236}">
              <a16:creationId xmlns:a16="http://schemas.microsoft.com/office/drawing/2014/main" id="{00000000-0008-0000-2000-0000B806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21" name="Text Box 8">
          <a:extLst>
            <a:ext uri="{FF2B5EF4-FFF2-40B4-BE49-F238E27FC236}">
              <a16:creationId xmlns:a16="http://schemas.microsoft.com/office/drawing/2014/main" id="{00000000-0008-0000-2000-0000B906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22" name="Text Box 8">
          <a:extLst>
            <a:ext uri="{FF2B5EF4-FFF2-40B4-BE49-F238E27FC236}">
              <a16:creationId xmlns:a16="http://schemas.microsoft.com/office/drawing/2014/main" id="{00000000-0008-0000-2000-0000BA06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23" name="Text Box 8">
          <a:extLst>
            <a:ext uri="{FF2B5EF4-FFF2-40B4-BE49-F238E27FC236}">
              <a16:creationId xmlns:a16="http://schemas.microsoft.com/office/drawing/2014/main" id="{00000000-0008-0000-2000-0000BB06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24" name="Text Box 8">
          <a:extLst>
            <a:ext uri="{FF2B5EF4-FFF2-40B4-BE49-F238E27FC236}">
              <a16:creationId xmlns:a16="http://schemas.microsoft.com/office/drawing/2014/main" id="{00000000-0008-0000-2000-0000BC06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64558</xdr:colOff>
      <xdr:row>48</xdr:row>
      <xdr:rowOff>117474</xdr:rowOff>
    </xdr:from>
    <xdr:ext cx="114300" cy="285750"/>
    <xdr:sp macro="" textlink="">
      <xdr:nvSpPr>
        <xdr:cNvPr id="1725" name="Text Box 1">
          <a:extLst>
            <a:ext uri="{FF2B5EF4-FFF2-40B4-BE49-F238E27FC236}">
              <a16:creationId xmlns:a16="http://schemas.microsoft.com/office/drawing/2014/main" id="{00000000-0008-0000-2000-0000BD060000}"/>
            </a:ext>
          </a:extLst>
        </xdr:cNvPr>
        <xdr:cNvSpPr txBox="1">
          <a:spLocks noChangeArrowheads="1"/>
        </xdr:cNvSpPr>
      </xdr:nvSpPr>
      <xdr:spPr bwMode="auto">
        <a:xfrm>
          <a:off x="689398" y="889571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6" name="Text Box 1">
          <a:extLst>
            <a:ext uri="{FF2B5EF4-FFF2-40B4-BE49-F238E27FC236}">
              <a16:creationId xmlns:a16="http://schemas.microsoft.com/office/drawing/2014/main" id="{00000000-0008-0000-2000-0000BE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7" name="Text Box 2">
          <a:extLst>
            <a:ext uri="{FF2B5EF4-FFF2-40B4-BE49-F238E27FC236}">
              <a16:creationId xmlns:a16="http://schemas.microsoft.com/office/drawing/2014/main" id="{00000000-0008-0000-2000-0000BF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8" name="Text Box 3">
          <a:extLst>
            <a:ext uri="{FF2B5EF4-FFF2-40B4-BE49-F238E27FC236}">
              <a16:creationId xmlns:a16="http://schemas.microsoft.com/office/drawing/2014/main" id="{00000000-0008-0000-2000-0000C0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9" name="Text Box 4">
          <a:extLst>
            <a:ext uri="{FF2B5EF4-FFF2-40B4-BE49-F238E27FC236}">
              <a16:creationId xmlns:a16="http://schemas.microsoft.com/office/drawing/2014/main" id="{00000000-0008-0000-2000-0000C1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0" name="Text Box 5">
          <a:extLst>
            <a:ext uri="{FF2B5EF4-FFF2-40B4-BE49-F238E27FC236}">
              <a16:creationId xmlns:a16="http://schemas.microsoft.com/office/drawing/2014/main" id="{00000000-0008-0000-2000-0000C2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1" name="Text Box 6">
          <a:extLst>
            <a:ext uri="{FF2B5EF4-FFF2-40B4-BE49-F238E27FC236}">
              <a16:creationId xmlns:a16="http://schemas.microsoft.com/office/drawing/2014/main" id="{00000000-0008-0000-2000-0000C3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2" name="Text Box 8">
          <a:extLst>
            <a:ext uri="{FF2B5EF4-FFF2-40B4-BE49-F238E27FC236}">
              <a16:creationId xmlns:a16="http://schemas.microsoft.com/office/drawing/2014/main" id="{00000000-0008-0000-2000-0000C4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3" name="Text Box 9">
          <a:extLst>
            <a:ext uri="{FF2B5EF4-FFF2-40B4-BE49-F238E27FC236}">
              <a16:creationId xmlns:a16="http://schemas.microsoft.com/office/drawing/2014/main" id="{00000000-0008-0000-2000-0000C5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4" name="Text Box 10">
          <a:extLst>
            <a:ext uri="{FF2B5EF4-FFF2-40B4-BE49-F238E27FC236}">
              <a16:creationId xmlns:a16="http://schemas.microsoft.com/office/drawing/2014/main" id="{00000000-0008-0000-2000-0000C6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5" name="Text Box 1">
          <a:extLst>
            <a:ext uri="{FF2B5EF4-FFF2-40B4-BE49-F238E27FC236}">
              <a16:creationId xmlns:a16="http://schemas.microsoft.com/office/drawing/2014/main" id="{00000000-0008-0000-2000-0000C7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6" name="Text Box 2">
          <a:extLst>
            <a:ext uri="{FF2B5EF4-FFF2-40B4-BE49-F238E27FC236}">
              <a16:creationId xmlns:a16="http://schemas.microsoft.com/office/drawing/2014/main" id="{00000000-0008-0000-2000-0000C8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7" name="Text Box 1">
          <a:extLst>
            <a:ext uri="{FF2B5EF4-FFF2-40B4-BE49-F238E27FC236}">
              <a16:creationId xmlns:a16="http://schemas.microsoft.com/office/drawing/2014/main" id="{00000000-0008-0000-2000-0000C9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8" name="Text Box 2">
          <a:extLst>
            <a:ext uri="{FF2B5EF4-FFF2-40B4-BE49-F238E27FC236}">
              <a16:creationId xmlns:a16="http://schemas.microsoft.com/office/drawing/2014/main" id="{00000000-0008-0000-2000-0000CA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39" name="Text Box 3">
          <a:extLst>
            <a:ext uri="{FF2B5EF4-FFF2-40B4-BE49-F238E27FC236}">
              <a16:creationId xmlns:a16="http://schemas.microsoft.com/office/drawing/2014/main" id="{00000000-0008-0000-2000-0000CB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0" name="Text Box 4">
          <a:extLst>
            <a:ext uri="{FF2B5EF4-FFF2-40B4-BE49-F238E27FC236}">
              <a16:creationId xmlns:a16="http://schemas.microsoft.com/office/drawing/2014/main" id="{00000000-0008-0000-2000-0000CC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1" name="Text Box 5">
          <a:extLst>
            <a:ext uri="{FF2B5EF4-FFF2-40B4-BE49-F238E27FC236}">
              <a16:creationId xmlns:a16="http://schemas.microsoft.com/office/drawing/2014/main" id="{00000000-0008-0000-2000-0000CD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2" name="Text Box 6">
          <a:extLst>
            <a:ext uri="{FF2B5EF4-FFF2-40B4-BE49-F238E27FC236}">
              <a16:creationId xmlns:a16="http://schemas.microsoft.com/office/drawing/2014/main" id="{00000000-0008-0000-2000-0000CE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3" name="Text Box 8">
          <a:extLst>
            <a:ext uri="{FF2B5EF4-FFF2-40B4-BE49-F238E27FC236}">
              <a16:creationId xmlns:a16="http://schemas.microsoft.com/office/drawing/2014/main" id="{00000000-0008-0000-2000-0000CF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4" name="Text Box 9">
          <a:extLst>
            <a:ext uri="{FF2B5EF4-FFF2-40B4-BE49-F238E27FC236}">
              <a16:creationId xmlns:a16="http://schemas.microsoft.com/office/drawing/2014/main" id="{00000000-0008-0000-2000-0000D0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5" name="Text Box 10">
          <a:extLst>
            <a:ext uri="{FF2B5EF4-FFF2-40B4-BE49-F238E27FC236}">
              <a16:creationId xmlns:a16="http://schemas.microsoft.com/office/drawing/2014/main" id="{00000000-0008-0000-2000-0000D1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6" name="Text Box 1">
          <a:extLst>
            <a:ext uri="{FF2B5EF4-FFF2-40B4-BE49-F238E27FC236}">
              <a16:creationId xmlns:a16="http://schemas.microsoft.com/office/drawing/2014/main" id="{00000000-0008-0000-2000-0000D2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7" name="Text Box 2">
          <a:extLst>
            <a:ext uri="{FF2B5EF4-FFF2-40B4-BE49-F238E27FC236}">
              <a16:creationId xmlns:a16="http://schemas.microsoft.com/office/drawing/2014/main" id="{00000000-0008-0000-2000-0000D3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8" name="Text Box 1">
          <a:extLst>
            <a:ext uri="{FF2B5EF4-FFF2-40B4-BE49-F238E27FC236}">
              <a16:creationId xmlns:a16="http://schemas.microsoft.com/office/drawing/2014/main" id="{00000000-0008-0000-2000-0000D4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49" name="Text Box 2">
          <a:extLst>
            <a:ext uri="{FF2B5EF4-FFF2-40B4-BE49-F238E27FC236}">
              <a16:creationId xmlns:a16="http://schemas.microsoft.com/office/drawing/2014/main" id="{00000000-0008-0000-2000-0000D5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0" name="Text Box 3">
          <a:extLst>
            <a:ext uri="{FF2B5EF4-FFF2-40B4-BE49-F238E27FC236}">
              <a16:creationId xmlns:a16="http://schemas.microsoft.com/office/drawing/2014/main" id="{00000000-0008-0000-2000-0000D6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1" name="Text Box 4">
          <a:extLst>
            <a:ext uri="{FF2B5EF4-FFF2-40B4-BE49-F238E27FC236}">
              <a16:creationId xmlns:a16="http://schemas.microsoft.com/office/drawing/2014/main" id="{00000000-0008-0000-2000-0000D7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2" name="Text Box 5">
          <a:extLst>
            <a:ext uri="{FF2B5EF4-FFF2-40B4-BE49-F238E27FC236}">
              <a16:creationId xmlns:a16="http://schemas.microsoft.com/office/drawing/2014/main" id="{00000000-0008-0000-2000-0000D8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3" name="Text Box 6">
          <a:extLst>
            <a:ext uri="{FF2B5EF4-FFF2-40B4-BE49-F238E27FC236}">
              <a16:creationId xmlns:a16="http://schemas.microsoft.com/office/drawing/2014/main" id="{00000000-0008-0000-2000-0000D9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4" name="Text Box 8">
          <a:extLst>
            <a:ext uri="{FF2B5EF4-FFF2-40B4-BE49-F238E27FC236}">
              <a16:creationId xmlns:a16="http://schemas.microsoft.com/office/drawing/2014/main" id="{00000000-0008-0000-2000-0000DA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5" name="Text Box 9">
          <a:extLst>
            <a:ext uri="{FF2B5EF4-FFF2-40B4-BE49-F238E27FC236}">
              <a16:creationId xmlns:a16="http://schemas.microsoft.com/office/drawing/2014/main" id="{00000000-0008-0000-2000-0000DB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6" name="Text Box 10">
          <a:extLst>
            <a:ext uri="{FF2B5EF4-FFF2-40B4-BE49-F238E27FC236}">
              <a16:creationId xmlns:a16="http://schemas.microsoft.com/office/drawing/2014/main" id="{00000000-0008-0000-2000-0000DC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7" name="Text Box 1">
          <a:extLst>
            <a:ext uri="{FF2B5EF4-FFF2-40B4-BE49-F238E27FC236}">
              <a16:creationId xmlns:a16="http://schemas.microsoft.com/office/drawing/2014/main" id="{00000000-0008-0000-2000-0000DD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8" name="Text Box 2">
          <a:extLst>
            <a:ext uri="{FF2B5EF4-FFF2-40B4-BE49-F238E27FC236}">
              <a16:creationId xmlns:a16="http://schemas.microsoft.com/office/drawing/2014/main" id="{00000000-0008-0000-2000-0000DE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59" name="Text Box 1">
          <a:extLst>
            <a:ext uri="{FF2B5EF4-FFF2-40B4-BE49-F238E27FC236}">
              <a16:creationId xmlns:a16="http://schemas.microsoft.com/office/drawing/2014/main" id="{00000000-0008-0000-2000-0000DF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0" name="Text Box 2">
          <a:extLst>
            <a:ext uri="{FF2B5EF4-FFF2-40B4-BE49-F238E27FC236}">
              <a16:creationId xmlns:a16="http://schemas.microsoft.com/office/drawing/2014/main" id="{00000000-0008-0000-2000-0000E0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1" name="Text Box 3">
          <a:extLst>
            <a:ext uri="{FF2B5EF4-FFF2-40B4-BE49-F238E27FC236}">
              <a16:creationId xmlns:a16="http://schemas.microsoft.com/office/drawing/2014/main" id="{00000000-0008-0000-2000-0000E1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2" name="Text Box 4">
          <a:extLst>
            <a:ext uri="{FF2B5EF4-FFF2-40B4-BE49-F238E27FC236}">
              <a16:creationId xmlns:a16="http://schemas.microsoft.com/office/drawing/2014/main" id="{00000000-0008-0000-2000-0000E2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3" name="Text Box 5">
          <a:extLst>
            <a:ext uri="{FF2B5EF4-FFF2-40B4-BE49-F238E27FC236}">
              <a16:creationId xmlns:a16="http://schemas.microsoft.com/office/drawing/2014/main" id="{00000000-0008-0000-2000-0000E3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4" name="Text Box 6">
          <a:extLst>
            <a:ext uri="{FF2B5EF4-FFF2-40B4-BE49-F238E27FC236}">
              <a16:creationId xmlns:a16="http://schemas.microsoft.com/office/drawing/2014/main" id="{00000000-0008-0000-2000-0000E4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5" name="Text Box 8">
          <a:extLst>
            <a:ext uri="{FF2B5EF4-FFF2-40B4-BE49-F238E27FC236}">
              <a16:creationId xmlns:a16="http://schemas.microsoft.com/office/drawing/2014/main" id="{00000000-0008-0000-2000-0000E5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6" name="Text Box 9">
          <a:extLst>
            <a:ext uri="{FF2B5EF4-FFF2-40B4-BE49-F238E27FC236}">
              <a16:creationId xmlns:a16="http://schemas.microsoft.com/office/drawing/2014/main" id="{00000000-0008-0000-2000-0000E6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7" name="Text Box 10">
          <a:extLst>
            <a:ext uri="{FF2B5EF4-FFF2-40B4-BE49-F238E27FC236}">
              <a16:creationId xmlns:a16="http://schemas.microsoft.com/office/drawing/2014/main" id="{00000000-0008-0000-2000-0000E7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8" name="Text Box 1">
          <a:extLst>
            <a:ext uri="{FF2B5EF4-FFF2-40B4-BE49-F238E27FC236}">
              <a16:creationId xmlns:a16="http://schemas.microsoft.com/office/drawing/2014/main" id="{00000000-0008-0000-2000-0000E8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69" name="Text Box 2">
          <a:extLst>
            <a:ext uri="{FF2B5EF4-FFF2-40B4-BE49-F238E27FC236}">
              <a16:creationId xmlns:a16="http://schemas.microsoft.com/office/drawing/2014/main" id="{00000000-0008-0000-2000-0000E9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0" name="Text Box 1">
          <a:extLst>
            <a:ext uri="{FF2B5EF4-FFF2-40B4-BE49-F238E27FC236}">
              <a16:creationId xmlns:a16="http://schemas.microsoft.com/office/drawing/2014/main" id="{00000000-0008-0000-2000-0000EA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1" name="Text Box 2">
          <a:extLst>
            <a:ext uri="{FF2B5EF4-FFF2-40B4-BE49-F238E27FC236}">
              <a16:creationId xmlns:a16="http://schemas.microsoft.com/office/drawing/2014/main" id="{00000000-0008-0000-2000-0000EB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2" name="Text Box 3">
          <a:extLst>
            <a:ext uri="{FF2B5EF4-FFF2-40B4-BE49-F238E27FC236}">
              <a16:creationId xmlns:a16="http://schemas.microsoft.com/office/drawing/2014/main" id="{00000000-0008-0000-2000-0000EC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3" name="Text Box 4">
          <a:extLst>
            <a:ext uri="{FF2B5EF4-FFF2-40B4-BE49-F238E27FC236}">
              <a16:creationId xmlns:a16="http://schemas.microsoft.com/office/drawing/2014/main" id="{00000000-0008-0000-2000-0000ED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4" name="Text Box 5">
          <a:extLst>
            <a:ext uri="{FF2B5EF4-FFF2-40B4-BE49-F238E27FC236}">
              <a16:creationId xmlns:a16="http://schemas.microsoft.com/office/drawing/2014/main" id="{00000000-0008-0000-2000-0000EE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5" name="Text Box 6">
          <a:extLst>
            <a:ext uri="{FF2B5EF4-FFF2-40B4-BE49-F238E27FC236}">
              <a16:creationId xmlns:a16="http://schemas.microsoft.com/office/drawing/2014/main" id="{00000000-0008-0000-2000-0000EF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6" name="Text Box 8">
          <a:extLst>
            <a:ext uri="{FF2B5EF4-FFF2-40B4-BE49-F238E27FC236}">
              <a16:creationId xmlns:a16="http://schemas.microsoft.com/office/drawing/2014/main" id="{00000000-0008-0000-2000-0000F0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7" name="Text Box 9">
          <a:extLst>
            <a:ext uri="{FF2B5EF4-FFF2-40B4-BE49-F238E27FC236}">
              <a16:creationId xmlns:a16="http://schemas.microsoft.com/office/drawing/2014/main" id="{00000000-0008-0000-2000-0000F1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8" name="Text Box 10">
          <a:extLst>
            <a:ext uri="{FF2B5EF4-FFF2-40B4-BE49-F238E27FC236}">
              <a16:creationId xmlns:a16="http://schemas.microsoft.com/office/drawing/2014/main" id="{00000000-0008-0000-2000-0000F2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79" name="Text Box 1">
          <a:extLst>
            <a:ext uri="{FF2B5EF4-FFF2-40B4-BE49-F238E27FC236}">
              <a16:creationId xmlns:a16="http://schemas.microsoft.com/office/drawing/2014/main" id="{00000000-0008-0000-2000-0000F3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0" name="Text Box 2">
          <a:extLst>
            <a:ext uri="{FF2B5EF4-FFF2-40B4-BE49-F238E27FC236}">
              <a16:creationId xmlns:a16="http://schemas.microsoft.com/office/drawing/2014/main" id="{00000000-0008-0000-2000-0000F4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1" name="Text Box 1">
          <a:extLst>
            <a:ext uri="{FF2B5EF4-FFF2-40B4-BE49-F238E27FC236}">
              <a16:creationId xmlns:a16="http://schemas.microsoft.com/office/drawing/2014/main" id="{00000000-0008-0000-2000-0000F5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2" name="Text Box 2">
          <a:extLst>
            <a:ext uri="{FF2B5EF4-FFF2-40B4-BE49-F238E27FC236}">
              <a16:creationId xmlns:a16="http://schemas.microsoft.com/office/drawing/2014/main" id="{00000000-0008-0000-2000-0000F6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3" name="Text Box 3">
          <a:extLst>
            <a:ext uri="{FF2B5EF4-FFF2-40B4-BE49-F238E27FC236}">
              <a16:creationId xmlns:a16="http://schemas.microsoft.com/office/drawing/2014/main" id="{00000000-0008-0000-2000-0000F7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4" name="Text Box 4">
          <a:extLst>
            <a:ext uri="{FF2B5EF4-FFF2-40B4-BE49-F238E27FC236}">
              <a16:creationId xmlns:a16="http://schemas.microsoft.com/office/drawing/2014/main" id="{00000000-0008-0000-2000-0000F8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5" name="Text Box 5">
          <a:extLst>
            <a:ext uri="{FF2B5EF4-FFF2-40B4-BE49-F238E27FC236}">
              <a16:creationId xmlns:a16="http://schemas.microsoft.com/office/drawing/2014/main" id="{00000000-0008-0000-2000-0000F9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6" name="Text Box 6">
          <a:extLst>
            <a:ext uri="{FF2B5EF4-FFF2-40B4-BE49-F238E27FC236}">
              <a16:creationId xmlns:a16="http://schemas.microsoft.com/office/drawing/2014/main" id="{00000000-0008-0000-2000-0000FA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7" name="Text Box 8">
          <a:extLst>
            <a:ext uri="{FF2B5EF4-FFF2-40B4-BE49-F238E27FC236}">
              <a16:creationId xmlns:a16="http://schemas.microsoft.com/office/drawing/2014/main" id="{00000000-0008-0000-2000-0000FB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8" name="Text Box 9">
          <a:extLst>
            <a:ext uri="{FF2B5EF4-FFF2-40B4-BE49-F238E27FC236}">
              <a16:creationId xmlns:a16="http://schemas.microsoft.com/office/drawing/2014/main" id="{00000000-0008-0000-2000-0000FC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89" name="Text Box 8">
          <a:extLst>
            <a:ext uri="{FF2B5EF4-FFF2-40B4-BE49-F238E27FC236}">
              <a16:creationId xmlns:a16="http://schemas.microsoft.com/office/drawing/2014/main" id="{00000000-0008-0000-2000-0000FD06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0" name="Text Box 1">
          <a:extLst>
            <a:ext uri="{FF2B5EF4-FFF2-40B4-BE49-F238E27FC236}">
              <a16:creationId xmlns:a16="http://schemas.microsoft.com/office/drawing/2014/main" id="{00000000-0008-0000-2000-0000FE06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1" name="Text Box 2">
          <a:extLst>
            <a:ext uri="{FF2B5EF4-FFF2-40B4-BE49-F238E27FC236}">
              <a16:creationId xmlns:a16="http://schemas.microsoft.com/office/drawing/2014/main" id="{00000000-0008-0000-2000-0000FF06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2" name="Text Box 3">
          <a:extLst>
            <a:ext uri="{FF2B5EF4-FFF2-40B4-BE49-F238E27FC236}">
              <a16:creationId xmlns:a16="http://schemas.microsoft.com/office/drawing/2014/main" id="{00000000-0008-0000-2000-000000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3" name="Text Box 4">
          <a:extLst>
            <a:ext uri="{FF2B5EF4-FFF2-40B4-BE49-F238E27FC236}">
              <a16:creationId xmlns:a16="http://schemas.microsoft.com/office/drawing/2014/main" id="{00000000-0008-0000-2000-000001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4" name="Text Box 5">
          <a:extLst>
            <a:ext uri="{FF2B5EF4-FFF2-40B4-BE49-F238E27FC236}">
              <a16:creationId xmlns:a16="http://schemas.microsoft.com/office/drawing/2014/main" id="{00000000-0008-0000-2000-000002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5" name="Text Box 6">
          <a:extLst>
            <a:ext uri="{FF2B5EF4-FFF2-40B4-BE49-F238E27FC236}">
              <a16:creationId xmlns:a16="http://schemas.microsoft.com/office/drawing/2014/main" id="{00000000-0008-0000-2000-000003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6" name="Text Box 8">
          <a:extLst>
            <a:ext uri="{FF2B5EF4-FFF2-40B4-BE49-F238E27FC236}">
              <a16:creationId xmlns:a16="http://schemas.microsoft.com/office/drawing/2014/main" id="{00000000-0008-0000-2000-000004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7" name="Text Box 9">
          <a:extLst>
            <a:ext uri="{FF2B5EF4-FFF2-40B4-BE49-F238E27FC236}">
              <a16:creationId xmlns:a16="http://schemas.microsoft.com/office/drawing/2014/main" id="{00000000-0008-0000-2000-000005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8" name="Text Box 10">
          <a:extLst>
            <a:ext uri="{FF2B5EF4-FFF2-40B4-BE49-F238E27FC236}">
              <a16:creationId xmlns:a16="http://schemas.microsoft.com/office/drawing/2014/main" id="{00000000-0008-0000-2000-000006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799" name="Text Box 1">
          <a:extLst>
            <a:ext uri="{FF2B5EF4-FFF2-40B4-BE49-F238E27FC236}">
              <a16:creationId xmlns:a16="http://schemas.microsoft.com/office/drawing/2014/main" id="{00000000-0008-0000-2000-000007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0" name="Text Box 2">
          <a:extLst>
            <a:ext uri="{FF2B5EF4-FFF2-40B4-BE49-F238E27FC236}">
              <a16:creationId xmlns:a16="http://schemas.microsoft.com/office/drawing/2014/main" id="{00000000-0008-0000-2000-000008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1" name="Text Box 8">
          <a:extLst>
            <a:ext uri="{FF2B5EF4-FFF2-40B4-BE49-F238E27FC236}">
              <a16:creationId xmlns:a16="http://schemas.microsoft.com/office/drawing/2014/main" id="{00000000-0008-0000-2000-000009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2" name="Text Box 8">
          <a:extLst>
            <a:ext uri="{FF2B5EF4-FFF2-40B4-BE49-F238E27FC236}">
              <a16:creationId xmlns:a16="http://schemas.microsoft.com/office/drawing/2014/main" id="{00000000-0008-0000-2000-00000A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3" name="Text Box 8">
          <a:extLst>
            <a:ext uri="{FF2B5EF4-FFF2-40B4-BE49-F238E27FC236}">
              <a16:creationId xmlns:a16="http://schemas.microsoft.com/office/drawing/2014/main" id="{00000000-0008-0000-2000-00000B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4" name="Text Box 8">
          <a:extLst>
            <a:ext uri="{FF2B5EF4-FFF2-40B4-BE49-F238E27FC236}">
              <a16:creationId xmlns:a16="http://schemas.microsoft.com/office/drawing/2014/main" id="{00000000-0008-0000-2000-00000C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5" name="Text Box 8">
          <a:extLst>
            <a:ext uri="{FF2B5EF4-FFF2-40B4-BE49-F238E27FC236}">
              <a16:creationId xmlns:a16="http://schemas.microsoft.com/office/drawing/2014/main" id="{00000000-0008-0000-2000-00000D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6" name="Text Box 1">
          <a:extLst>
            <a:ext uri="{FF2B5EF4-FFF2-40B4-BE49-F238E27FC236}">
              <a16:creationId xmlns:a16="http://schemas.microsoft.com/office/drawing/2014/main" id="{00000000-0008-0000-2000-00000E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7" name="Text Box 2">
          <a:extLst>
            <a:ext uri="{FF2B5EF4-FFF2-40B4-BE49-F238E27FC236}">
              <a16:creationId xmlns:a16="http://schemas.microsoft.com/office/drawing/2014/main" id="{00000000-0008-0000-2000-00000F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8" name="Text Box 3">
          <a:extLst>
            <a:ext uri="{FF2B5EF4-FFF2-40B4-BE49-F238E27FC236}">
              <a16:creationId xmlns:a16="http://schemas.microsoft.com/office/drawing/2014/main" id="{00000000-0008-0000-2000-000010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09" name="Text Box 4">
          <a:extLst>
            <a:ext uri="{FF2B5EF4-FFF2-40B4-BE49-F238E27FC236}">
              <a16:creationId xmlns:a16="http://schemas.microsoft.com/office/drawing/2014/main" id="{00000000-0008-0000-2000-000011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0" name="Text Box 5">
          <a:extLst>
            <a:ext uri="{FF2B5EF4-FFF2-40B4-BE49-F238E27FC236}">
              <a16:creationId xmlns:a16="http://schemas.microsoft.com/office/drawing/2014/main" id="{00000000-0008-0000-2000-000012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1" name="Text Box 6">
          <a:extLst>
            <a:ext uri="{FF2B5EF4-FFF2-40B4-BE49-F238E27FC236}">
              <a16:creationId xmlns:a16="http://schemas.microsoft.com/office/drawing/2014/main" id="{00000000-0008-0000-2000-000013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2" name="Text Box 8">
          <a:extLst>
            <a:ext uri="{FF2B5EF4-FFF2-40B4-BE49-F238E27FC236}">
              <a16:creationId xmlns:a16="http://schemas.microsoft.com/office/drawing/2014/main" id="{00000000-0008-0000-2000-000014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3" name="Text Box 9">
          <a:extLst>
            <a:ext uri="{FF2B5EF4-FFF2-40B4-BE49-F238E27FC236}">
              <a16:creationId xmlns:a16="http://schemas.microsoft.com/office/drawing/2014/main" id="{00000000-0008-0000-2000-000015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4" name="Text Box 10">
          <a:extLst>
            <a:ext uri="{FF2B5EF4-FFF2-40B4-BE49-F238E27FC236}">
              <a16:creationId xmlns:a16="http://schemas.microsoft.com/office/drawing/2014/main" id="{00000000-0008-0000-2000-000016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5" name="Text Box 1">
          <a:extLst>
            <a:ext uri="{FF2B5EF4-FFF2-40B4-BE49-F238E27FC236}">
              <a16:creationId xmlns:a16="http://schemas.microsoft.com/office/drawing/2014/main" id="{00000000-0008-0000-2000-000017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6" name="Text Box 2">
          <a:extLst>
            <a:ext uri="{FF2B5EF4-FFF2-40B4-BE49-F238E27FC236}">
              <a16:creationId xmlns:a16="http://schemas.microsoft.com/office/drawing/2014/main" id="{00000000-0008-0000-2000-000018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7" name="Text Box 8">
          <a:extLst>
            <a:ext uri="{FF2B5EF4-FFF2-40B4-BE49-F238E27FC236}">
              <a16:creationId xmlns:a16="http://schemas.microsoft.com/office/drawing/2014/main" id="{00000000-0008-0000-2000-000019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8" name="Text Box 8">
          <a:extLst>
            <a:ext uri="{FF2B5EF4-FFF2-40B4-BE49-F238E27FC236}">
              <a16:creationId xmlns:a16="http://schemas.microsoft.com/office/drawing/2014/main" id="{00000000-0008-0000-2000-00001A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19" name="Text Box 8">
          <a:extLst>
            <a:ext uri="{FF2B5EF4-FFF2-40B4-BE49-F238E27FC236}">
              <a16:creationId xmlns:a16="http://schemas.microsoft.com/office/drawing/2014/main" id="{00000000-0008-0000-2000-00001B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0" name="Text Box 1">
          <a:extLst>
            <a:ext uri="{FF2B5EF4-FFF2-40B4-BE49-F238E27FC236}">
              <a16:creationId xmlns:a16="http://schemas.microsoft.com/office/drawing/2014/main" id="{00000000-0008-0000-2000-00001C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1" name="Text Box 2">
          <a:extLst>
            <a:ext uri="{FF2B5EF4-FFF2-40B4-BE49-F238E27FC236}">
              <a16:creationId xmlns:a16="http://schemas.microsoft.com/office/drawing/2014/main" id="{00000000-0008-0000-2000-00001D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2" name="Text Box 3">
          <a:extLst>
            <a:ext uri="{FF2B5EF4-FFF2-40B4-BE49-F238E27FC236}">
              <a16:creationId xmlns:a16="http://schemas.microsoft.com/office/drawing/2014/main" id="{00000000-0008-0000-2000-00001E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3" name="Text Box 4">
          <a:extLst>
            <a:ext uri="{FF2B5EF4-FFF2-40B4-BE49-F238E27FC236}">
              <a16:creationId xmlns:a16="http://schemas.microsoft.com/office/drawing/2014/main" id="{00000000-0008-0000-2000-00001F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4" name="Text Box 5">
          <a:extLst>
            <a:ext uri="{FF2B5EF4-FFF2-40B4-BE49-F238E27FC236}">
              <a16:creationId xmlns:a16="http://schemas.microsoft.com/office/drawing/2014/main" id="{00000000-0008-0000-2000-000020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5" name="Text Box 6">
          <a:extLst>
            <a:ext uri="{FF2B5EF4-FFF2-40B4-BE49-F238E27FC236}">
              <a16:creationId xmlns:a16="http://schemas.microsoft.com/office/drawing/2014/main" id="{00000000-0008-0000-2000-000021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6" name="Text Box 8">
          <a:extLst>
            <a:ext uri="{FF2B5EF4-FFF2-40B4-BE49-F238E27FC236}">
              <a16:creationId xmlns:a16="http://schemas.microsoft.com/office/drawing/2014/main" id="{00000000-0008-0000-2000-000022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7" name="Text Box 9">
          <a:extLst>
            <a:ext uri="{FF2B5EF4-FFF2-40B4-BE49-F238E27FC236}">
              <a16:creationId xmlns:a16="http://schemas.microsoft.com/office/drawing/2014/main" id="{00000000-0008-0000-2000-000023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8" name="Text Box 10">
          <a:extLst>
            <a:ext uri="{FF2B5EF4-FFF2-40B4-BE49-F238E27FC236}">
              <a16:creationId xmlns:a16="http://schemas.microsoft.com/office/drawing/2014/main" id="{00000000-0008-0000-2000-000024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29" name="Text Box 1">
          <a:extLst>
            <a:ext uri="{FF2B5EF4-FFF2-40B4-BE49-F238E27FC236}">
              <a16:creationId xmlns:a16="http://schemas.microsoft.com/office/drawing/2014/main" id="{00000000-0008-0000-2000-000025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0" name="Text Box 2">
          <a:extLst>
            <a:ext uri="{FF2B5EF4-FFF2-40B4-BE49-F238E27FC236}">
              <a16:creationId xmlns:a16="http://schemas.microsoft.com/office/drawing/2014/main" id="{00000000-0008-0000-2000-000026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1" name="Text Box 8">
          <a:extLst>
            <a:ext uri="{FF2B5EF4-FFF2-40B4-BE49-F238E27FC236}">
              <a16:creationId xmlns:a16="http://schemas.microsoft.com/office/drawing/2014/main" id="{00000000-0008-0000-2000-000027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2" name="Text Box 1">
          <a:extLst>
            <a:ext uri="{FF2B5EF4-FFF2-40B4-BE49-F238E27FC236}">
              <a16:creationId xmlns:a16="http://schemas.microsoft.com/office/drawing/2014/main" id="{00000000-0008-0000-2000-000028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3" name="Text Box 2">
          <a:extLst>
            <a:ext uri="{FF2B5EF4-FFF2-40B4-BE49-F238E27FC236}">
              <a16:creationId xmlns:a16="http://schemas.microsoft.com/office/drawing/2014/main" id="{00000000-0008-0000-2000-000029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4" name="Text Box 3">
          <a:extLst>
            <a:ext uri="{FF2B5EF4-FFF2-40B4-BE49-F238E27FC236}">
              <a16:creationId xmlns:a16="http://schemas.microsoft.com/office/drawing/2014/main" id="{00000000-0008-0000-2000-00002A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5" name="Text Box 4">
          <a:extLst>
            <a:ext uri="{FF2B5EF4-FFF2-40B4-BE49-F238E27FC236}">
              <a16:creationId xmlns:a16="http://schemas.microsoft.com/office/drawing/2014/main" id="{00000000-0008-0000-2000-00002B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6" name="Text Box 5">
          <a:extLst>
            <a:ext uri="{FF2B5EF4-FFF2-40B4-BE49-F238E27FC236}">
              <a16:creationId xmlns:a16="http://schemas.microsoft.com/office/drawing/2014/main" id="{00000000-0008-0000-2000-00002C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7" name="Text Box 6">
          <a:extLst>
            <a:ext uri="{FF2B5EF4-FFF2-40B4-BE49-F238E27FC236}">
              <a16:creationId xmlns:a16="http://schemas.microsoft.com/office/drawing/2014/main" id="{00000000-0008-0000-2000-00002D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8" name="Text Box 8">
          <a:extLst>
            <a:ext uri="{FF2B5EF4-FFF2-40B4-BE49-F238E27FC236}">
              <a16:creationId xmlns:a16="http://schemas.microsoft.com/office/drawing/2014/main" id="{00000000-0008-0000-2000-00002E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39" name="Text Box 9">
          <a:extLst>
            <a:ext uri="{FF2B5EF4-FFF2-40B4-BE49-F238E27FC236}">
              <a16:creationId xmlns:a16="http://schemas.microsoft.com/office/drawing/2014/main" id="{00000000-0008-0000-2000-00002F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0" name="Text Box 10">
          <a:extLst>
            <a:ext uri="{FF2B5EF4-FFF2-40B4-BE49-F238E27FC236}">
              <a16:creationId xmlns:a16="http://schemas.microsoft.com/office/drawing/2014/main" id="{00000000-0008-0000-2000-000030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1" name="Text Box 1">
          <a:extLst>
            <a:ext uri="{FF2B5EF4-FFF2-40B4-BE49-F238E27FC236}">
              <a16:creationId xmlns:a16="http://schemas.microsoft.com/office/drawing/2014/main" id="{00000000-0008-0000-2000-000031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2" name="Text Box 2">
          <a:extLst>
            <a:ext uri="{FF2B5EF4-FFF2-40B4-BE49-F238E27FC236}">
              <a16:creationId xmlns:a16="http://schemas.microsoft.com/office/drawing/2014/main" id="{00000000-0008-0000-2000-000032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3" name="Text Box 8">
          <a:extLst>
            <a:ext uri="{FF2B5EF4-FFF2-40B4-BE49-F238E27FC236}">
              <a16:creationId xmlns:a16="http://schemas.microsoft.com/office/drawing/2014/main" id="{00000000-0008-0000-2000-000033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4" name="Text Box 8">
          <a:extLst>
            <a:ext uri="{FF2B5EF4-FFF2-40B4-BE49-F238E27FC236}">
              <a16:creationId xmlns:a16="http://schemas.microsoft.com/office/drawing/2014/main" id="{00000000-0008-0000-2000-000034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5" name="Text Box 1">
          <a:extLst>
            <a:ext uri="{FF2B5EF4-FFF2-40B4-BE49-F238E27FC236}">
              <a16:creationId xmlns:a16="http://schemas.microsoft.com/office/drawing/2014/main" id="{00000000-0008-0000-2000-000035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6" name="Text Box 2">
          <a:extLst>
            <a:ext uri="{FF2B5EF4-FFF2-40B4-BE49-F238E27FC236}">
              <a16:creationId xmlns:a16="http://schemas.microsoft.com/office/drawing/2014/main" id="{00000000-0008-0000-2000-000036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7" name="Text Box 3">
          <a:extLst>
            <a:ext uri="{FF2B5EF4-FFF2-40B4-BE49-F238E27FC236}">
              <a16:creationId xmlns:a16="http://schemas.microsoft.com/office/drawing/2014/main" id="{00000000-0008-0000-2000-000037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8" name="Text Box 4">
          <a:extLst>
            <a:ext uri="{FF2B5EF4-FFF2-40B4-BE49-F238E27FC236}">
              <a16:creationId xmlns:a16="http://schemas.microsoft.com/office/drawing/2014/main" id="{00000000-0008-0000-2000-000038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49" name="Text Box 5">
          <a:extLst>
            <a:ext uri="{FF2B5EF4-FFF2-40B4-BE49-F238E27FC236}">
              <a16:creationId xmlns:a16="http://schemas.microsoft.com/office/drawing/2014/main" id="{00000000-0008-0000-2000-000039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0" name="Text Box 6">
          <a:extLst>
            <a:ext uri="{FF2B5EF4-FFF2-40B4-BE49-F238E27FC236}">
              <a16:creationId xmlns:a16="http://schemas.microsoft.com/office/drawing/2014/main" id="{00000000-0008-0000-2000-00003A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1" name="Text Box 8">
          <a:extLst>
            <a:ext uri="{FF2B5EF4-FFF2-40B4-BE49-F238E27FC236}">
              <a16:creationId xmlns:a16="http://schemas.microsoft.com/office/drawing/2014/main" id="{00000000-0008-0000-2000-00003B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2" name="Text Box 9">
          <a:extLst>
            <a:ext uri="{FF2B5EF4-FFF2-40B4-BE49-F238E27FC236}">
              <a16:creationId xmlns:a16="http://schemas.microsoft.com/office/drawing/2014/main" id="{00000000-0008-0000-2000-00003C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3" name="Text Box 10">
          <a:extLst>
            <a:ext uri="{FF2B5EF4-FFF2-40B4-BE49-F238E27FC236}">
              <a16:creationId xmlns:a16="http://schemas.microsoft.com/office/drawing/2014/main" id="{00000000-0008-0000-2000-00003D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4" name="Text Box 1">
          <a:extLst>
            <a:ext uri="{FF2B5EF4-FFF2-40B4-BE49-F238E27FC236}">
              <a16:creationId xmlns:a16="http://schemas.microsoft.com/office/drawing/2014/main" id="{00000000-0008-0000-2000-00003E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5" name="Text Box 2">
          <a:extLst>
            <a:ext uri="{FF2B5EF4-FFF2-40B4-BE49-F238E27FC236}">
              <a16:creationId xmlns:a16="http://schemas.microsoft.com/office/drawing/2014/main" id="{00000000-0008-0000-2000-00003F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6" name="Text Box 8">
          <a:extLst>
            <a:ext uri="{FF2B5EF4-FFF2-40B4-BE49-F238E27FC236}">
              <a16:creationId xmlns:a16="http://schemas.microsoft.com/office/drawing/2014/main" id="{00000000-0008-0000-2000-000040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7" name="Text Box 1">
          <a:extLst>
            <a:ext uri="{FF2B5EF4-FFF2-40B4-BE49-F238E27FC236}">
              <a16:creationId xmlns:a16="http://schemas.microsoft.com/office/drawing/2014/main" id="{00000000-0008-0000-2000-000041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8" name="Text Box 2">
          <a:extLst>
            <a:ext uri="{FF2B5EF4-FFF2-40B4-BE49-F238E27FC236}">
              <a16:creationId xmlns:a16="http://schemas.microsoft.com/office/drawing/2014/main" id="{00000000-0008-0000-2000-000042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59" name="Text Box 3">
          <a:extLst>
            <a:ext uri="{FF2B5EF4-FFF2-40B4-BE49-F238E27FC236}">
              <a16:creationId xmlns:a16="http://schemas.microsoft.com/office/drawing/2014/main" id="{00000000-0008-0000-2000-000043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60" name="Text Box 4">
          <a:extLst>
            <a:ext uri="{FF2B5EF4-FFF2-40B4-BE49-F238E27FC236}">
              <a16:creationId xmlns:a16="http://schemas.microsoft.com/office/drawing/2014/main" id="{00000000-0008-0000-2000-000044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61" name="Text Box 5">
          <a:extLst>
            <a:ext uri="{FF2B5EF4-FFF2-40B4-BE49-F238E27FC236}">
              <a16:creationId xmlns:a16="http://schemas.microsoft.com/office/drawing/2014/main" id="{00000000-0008-0000-2000-000045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62" name="Text Box 6">
          <a:extLst>
            <a:ext uri="{FF2B5EF4-FFF2-40B4-BE49-F238E27FC236}">
              <a16:creationId xmlns:a16="http://schemas.microsoft.com/office/drawing/2014/main" id="{00000000-0008-0000-2000-000046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63" name="Text Box 8">
          <a:extLst>
            <a:ext uri="{FF2B5EF4-FFF2-40B4-BE49-F238E27FC236}">
              <a16:creationId xmlns:a16="http://schemas.microsoft.com/office/drawing/2014/main" id="{00000000-0008-0000-2000-000047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64" name="Text Box 9">
          <a:extLst>
            <a:ext uri="{FF2B5EF4-FFF2-40B4-BE49-F238E27FC236}">
              <a16:creationId xmlns:a16="http://schemas.microsoft.com/office/drawing/2014/main" id="{00000000-0008-0000-2000-000048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1865" name="Text Box 10">
          <a:extLst>
            <a:ext uri="{FF2B5EF4-FFF2-40B4-BE49-F238E27FC236}">
              <a16:creationId xmlns:a16="http://schemas.microsoft.com/office/drawing/2014/main" id="{00000000-0008-0000-2000-00004907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6" name="Text Box 1">
          <a:extLst>
            <a:ext uri="{FF2B5EF4-FFF2-40B4-BE49-F238E27FC236}">
              <a16:creationId xmlns:a16="http://schemas.microsoft.com/office/drawing/2014/main" id="{00000000-0008-0000-2000-00004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7" name="Text Box 2">
          <a:extLst>
            <a:ext uri="{FF2B5EF4-FFF2-40B4-BE49-F238E27FC236}">
              <a16:creationId xmlns:a16="http://schemas.microsoft.com/office/drawing/2014/main" id="{00000000-0008-0000-2000-00004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8" name="Text Box 3">
          <a:extLst>
            <a:ext uri="{FF2B5EF4-FFF2-40B4-BE49-F238E27FC236}">
              <a16:creationId xmlns:a16="http://schemas.microsoft.com/office/drawing/2014/main" id="{00000000-0008-0000-2000-00004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9" name="Text Box 4">
          <a:extLst>
            <a:ext uri="{FF2B5EF4-FFF2-40B4-BE49-F238E27FC236}">
              <a16:creationId xmlns:a16="http://schemas.microsoft.com/office/drawing/2014/main" id="{00000000-0008-0000-2000-00004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0" name="Text Box 5">
          <a:extLst>
            <a:ext uri="{FF2B5EF4-FFF2-40B4-BE49-F238E27FC236}">
              <a16:creationId xmlns:a16="http://schemas.microsoft.com/office/drawing/2014/main" id="{00000000-0008-0000-2000-00004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1" name="Text Box 6">
          <a:extLst>
            <a:ext uri="{FF2B5EF4-FFF2-40B4-BE49-F238E27FC236}">
              <a16:creationId xmlns:a16="http://schemas.microsoft.com/office/drawing/2014/main" id="{00000000-0008-0000-2000-00004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2" name="Text Box 8">
          <a:extLst>
            <a:ext uri="{FF2B5EF4-FFF2-40B4-BE49-F238E27FC236}">
              <a16:creationId xmlns:a16="http://schemas.microsoft.com/office/drawing/2014/main" id="{00000000-0008-0000-2000-00005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3" name="Text Box 9">
          <a:extLst>
            <a:ext uri="{FF2B5EF4-FFF2-40B4-BE49-F238E27FC236}">
              <a16:creationId xmlns:a16="http://schemas.microsoft.com/office/drawing/2014/main" id="{00000000-0008-0000-2000-00005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4" name="Text Box 10">
          <a:extLst>
            <a:ext uri="{FF2B5EF4-FFF2-40B4-BE49-F238E27FC236}">
              <a16:creationId xmlns:a16="http://schemas.microsoft.com/office/drawing/2014/main" id="{00000000-0008-0000-2000-00005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5" name="Text Box 1">
          <a:extLst>
            <a:ext uri="{FF2B5EF4-FFF2-40B4-BE49-F238E27FC236}">
              <a16:creationId xmlns:a16="http://schemas.microsoft.com/office/drawing/2014/main" id="{00000000-0008-0000-2000-00005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6" name="Text Box 2">
          <a:extLst>
            <a:ext uri="{FF2B5EF4-FFF2-40B4-BE49-F238E27FC236}">
              <a16:creationId xmlns:a16="http://schemas.microsoft.com/office/drawing/2014/main" id="{00000000-0008-0000-2000-00005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7" name="Text Box 1">
          <a:extLst>
            <a:ext uri="{FF2B5EF4-FFF2-40B4-BE49-F238E27FC236}">
              <a16:creationId xmlns:a16="http://schemas.microsoft.com/office/drawing/2014/main" id="{00000000-0008-0000-2000-00005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8" name="Text Box 2">
          <a:extLst>
            <a:ext uri="{FF2B5EF4-FFF2-40B4-BE49-F238E27FC236}">
              <a16:creationId xmlns:a16="http://schemas.microsoft.com/office/drawing/2014/main" id="{00000000-0008-0000-2000-00005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79" name="Text Box 3">
          <a:extLst>
            <a:ext uri="{FF2B5EF4-FFF2-40B4-BE49-F238E27FC236}">
              <a16:creationId xmlns:a16="http://schemas.microsoft.com/office/drawing/2014/main" id="{00000000-0008-0000-2000-00005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0" name="Text Box 4">
          <a:extLst>
            <a:ext uri="{FF2B5EF4-FFF2-40B4-BE49-F238E27FC236}">
              <a16:creationId xmlns:a16="http://schemas.microsoft.com/office/drawing/2014/main" id="{00000000-0008-0000-2000-00005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1" name="Text Box 5">
          <a:extLst>
            <a:ext uri="{FF2B5EF4-FFF2-40B4-BE49-F238E27FC236}">
              <a16:creationId xmlns:a16="http://schemas.microsoft.com/office/drawing/2014/main" id="{00000000-0008-0000-2000-00005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2" name="Text Box 6">
          <a:extLst>
            <a:ext uri="{FF2B5EF4-FFF2-40B4-BE49-F238E27FC236}">
              <a16:creationId xmlns:a16="http://schemas.microsoft.com/office/drawing/2014/main" id="{00000000-0008-0000-2000-00005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3" name="Text Box 8">
          <a:extLst>
            <a:ext uri="{FF2B5EF4-FFF2-40B4-BE49-F238E27FC236}">
              <a16:creationId xmlns:a16="http://schemas.microsoft.com/office/drawing/2014/main" id="{00000000-0008-0000-2000-00005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4" name="Text Box 9">
          <a:extLst>
            <a:ext uri="{FF2B5EF4-FFF2-40B4-BE49-F238E27FC236}">
              <a16:creationId xmlns:a16="http://schemas.microsoft.com/office/drawing/2014/main" id="{00000000-0008-0000-2000-00005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5" name="Text Box 10">
          <a:extLst>
            <a:ext uri="{FF2B5EF4-FFF2-40B4-BE49-F238E27FC236}">
              <a16:creationId xmlns:a16="http://schemas.microsoft.com/office/drawing/2014/main" id="{00000000-0008-0000-2000-00005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6" name="Text Box 1">
          <a:extLst>
            <a:ext uri="{FF2B5EF4-FFF2-40B4-BE49-F238E27FC236}">
              <a16:creationId xmlns:a16="http://schemas.microsoft.com/office/drawing/2014/main" id="{00000000-0008-0000-2000-00005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7" name="Text Box 2">
          <a:extLst>
            <a:ext uri="{FF2B5EF4-FFF2-40B4-BE49-F238E27FC236}">
              <a16:creationId xmlns:a16="http://schemas.microsoft.com/office/drawing/2014/main" id="{00000000-0008-0000-2000-00005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8" name="Text Box 1">
          <a:extLst>
            <a:ext uri="{FF2B5EF4-FFF2-40B4-BE49-F238E27FC236}">
              <a16:creationId xmlns:a16="http://schemas.microsoft.com/office/drawing/2014/main" id="{00000000-0008-0000-2000-00006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89" name="Text Box 2">
          <a:extLst>
            <a:ext uri="{FF2B5EF4-FFF2-40B4-BE49-F238E27FC236}">
              <a16:creationId xmlns:a16="http://schemas.microsoft.com/office/drawing/2014/main" id="{00000000-0008-0000-2000-00006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0" name="Text Box 3">
          <a:extLst>
            <a:ext uri="{FF2B5EF4-FFF2-40B4-BE49-F238E27FC236}">
              <a16:creationId xmlns:a16="http://schemas.microsoft.com/office/drawing/2014/main" id="{00000000-0008-0000-2000-00006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1" name="Text Box 4">
          <a:extLst>
            <a:ext uri="{FF2B5EF4-FFF2-40B4-BE49-F238E27FC236}">
              <a16:creationId xmlns:a16="http://schemas.microsoft.com/office/drawing/2014/main" id="{00000000-0008-0000-2000-00006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2" name="Text Box 5">
          <a:extLst>
            <a:ext uri="{FF2B5EF4-FFF2-40B4-BE49-F238E27FC236}">
              <a16:creationId xmlns:a16="http://schemas.microsoft.com/office/drawing/2014/main" id="{00000000-0008-0000-2000-00006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3" name="Text Box 6">
          <a:extLst>
            <a:ext uri="{FF2B5EF4-FFF2-40B4-BE49-F238E27FC236}">
              <a16:creationId xmlns:a16="http://schemas.microsoft.com/office/drawing/2014/main" id="{00000000-0008-0000-2000-00006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4" name="Text Box 8">
          <a:extLst>
            <a:ext uri="{FF2B5EF4-FFF2-40B4-BE49-F238E27FC236}">
              <a16:creationId xmlns:a16="http://schemas.microsoft.com/office/drawing/2014/main" id="{00000000-0008-0000-2000-00006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5" name="Text Box 9">
          <a:extLst>
            <a:ext uri="{FF2B5EF4-FFF2-40B4-BE49-F238E27FC236}">
              <a16:creationId xmlns:a16="http://schemas.microsoft.com/office/drawing/2014/main" id="{00000000-0008-0000-2000-00006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6" name="Text Box 10">
          <a:extLst>
            <a:ext uri="{FF2B5EF4-FFF2-40B4-BE49-F238E27FC236}">
              <a16:creationId xmlns:a16="http://schemas.microsoft.com/office/drawing/2014/main" id="{00000000-0008-0000-2000-00006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7" name="Text Box 1">
          <a:extLst>
            <a:ext uri="{FF2B5EF4-FFF2-40B4-BE49-F238E27FC236}">
              <a16:creationId xmlns:a16="http://schemas.microsoft.com/office/drawing/2014/main" id="{00000000-0008-0000-2000-00006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8" name="Text Box 2">
          <a:extLst>
            <a:ext uri="{FF2B5EF4-FFF2-40B4-BE49-F238E27FC236}">
              <a16:creationId xmlns:a16="http://schemas.microsoft.com/office/drawing/2014/main" id="{00000000-0008-0000-2000-00006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99" name="Text Box 1">
          <a:extLst>
            <a:ext uri="{FF2B5EF4-FFF2-40B4-BE49-F238E27FC236}">
              <a16:creationId xmlns:a16="http://schemas.microsoft.com/office/drawing/2014/main" id="{00000000-0008-0000-2000-00006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0" name="Text Box 2">
          <a:extLst>
            <a:ext uri="{FF2B5EF4-FFF2-40B4-BE49-F238E27FC236}">
              <a16:creationId xmlns:a16="http://schemas.microsoft.com/office/drawing/2014/main" id="{00000000-0008-0000-2000-00006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1" name="Text Box 3">
          <a:extLst>
            <a:ext uri="{FF2B5EF4-FFF2-40B4-BE49-F238E27FC236}">
              <a16:creationId xmlns:a16="http://schemas.microsoft.com/office/drawing/2014/main" id="{00000000-0008-0000-2000-00006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2" name="Text Box 4">
          <a:extLst>
            <a:ext uri="{FF2B5EF4-FFF2-40B4-BE49-F238E27FC236}">
              <a16:creationId xmlns:a16="http://schemas.microsoft.com/office/drawing/2014/main" id="{00000000-0008-0000-2000-00006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3" name="Text Box 5">
          <a:extLst>
            <a:ext uri="{FF2B5EF4-FFF2-40B4-BE49-F238E27FC236}">
              <a16:creationId xmlns:a16="http://schemas.microsoft.com/office/drawing/2014/main" id="{00000000-0008-0000-2000-00006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4" name="Text Box 6">
          <a:extLst>
            <a:ext uri="{FF2B5EF4-FFF2-40B4-BE49-F238E27FC236}">
              <a16:creationId xmlns:a16="http://schemas.microsoft.com/office/drawing/2014/main" id="{00000000-0008-0000-2000-00007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5" name="Text Box 8">
          <a:extLst>
            <a:ext uri="{FF2B5EF4-FFF2-40B4-BE49-F238E27FC236}">
              <a16:creationId xmlns:a16="http://schemas.microsoft.com/office/drawing/2014/main" id="{00000000-0008-0000-2000-00007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6" name="Text Box 9">
          <a:extLst>
            <a:ext uri="{FF2B5EF4-FFF2-40B4-BE49-F238E27FC236}">
              <a16:creationId xmlns:a16="http://schemas.microsoft.com/office/drawing/2014/main" id="{00000000-0008-0000-2000-00007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7" name="Text Box 10">
          <a:extLst>
            <a:ext uri="{FF2B5EF4-FFF2-40B4-BE49-F238E27FC236}">
              <a16:creationId xmlns:a16="http://schemas.microsoft.com/office/drawing/2014/main" id="{00000000-0008-0000-2000-00007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8" name="Text Box 1">
          <a:extLst>
            <a:ext uri="{FF2B5EF4-FFF2-40B4-BE49-F238E27FC236}">
              <a16:creationId xmlns:a16="http://schemas.microsoft.com/office/drawing/2014/main" id="{00000000-0008-0000-2000-00007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09" name="Text Box 2">
          <a:extLst>
            <a:ext uri="{FF2B5EF4-FFF2-40B4-BE49-F238E27FC236}">
              <a16:creationId xmlns:a16="http://schemas.microsoft.com/office/drawing/2014/main" id="{00000000-0008-0000-2000-00007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0" name="Text Box 1">
          <a:extLst>
            <a:ext uri="{FF2B5EF4-FFF2-40B4-BE49-F238E27FC236}">
              <a16:creationId xmlns:a16="http://schemas.microsoft.com/office/drawing/2014/main" id="{00000000-0008-0000-2000-00007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1" name="Text Box 2">
          <a:extLst>
            <a:ext uri="{FF2B5EF4-FFF2-40B4-BE49-F238E27FC236}">
              <a16:creationId xmlns:a16="http://schemas.microsoft.com/office/drawing/2014/main" id="{00000000-0008-0000-2000-00007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2" name="Text Box 3">
          <a:extLst>
            <a:ext uri="{FF2B5EF4-FFF2-40B4-BE49-F238E27FC236}">
              <a16:creationId xmlns:a16="http://schemas.microsoft.com/office/drawing/2014/main" id="{00000000-0008-0000-2000-00007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3" name="Text Box 4">
          <a:extLst>
            <a:ext uri="{FF2B5EF4-FFF2-40B4-BE49-F238E27FC236}">
              <a16:creationId xmlns:a16="http://schemas.microsoft.com/office/drawing/2014/main" id="{00000000-0008-0000-2000-00007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4" name="Text Box 5">
          <a:extLst>
            <a:ext uri="{FF2B5EF4-FFF2-40B4-BE49-F238E27FC236}">
              <a16:creationId xmlns:a16="http://schemas.microsoft.com/office/drawing/2014/main" id="{00000000-0008-0000-2000-00007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5" name="Text Box 6">
          <a:extLst>
            <a:ext uri="{FF2B5EF4-FFF2-40B4-BE49-F238E27FC236}">
              <a16:creationId xmlns:a16="http://schemas.microsoft.com/office/drawing/2014/main" id="{00000000-0008-0000-2000-00007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6" name="Text Box 8">
          <a:extLst>
            <a:ext uri="{FF2B5EF4-FFF2-40B4-BE49-F238E27FC236}">
              <a16:creationId xmlns:a16="http://schemas.microsoft.com/office/drawing/2014/main" id="{00000000-0008-0000-2000-00007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7" name="Text Box 9">
          <a:extLst>
            <a:ext uri="{FF2B5EF4-FFF2-40B4-BE49-F238E27FC236}">
              <a16:creationId xmlns:a16="http://schemas.microsoft.com/office/drawing/2014/main" id="{00000000-0008-0000-2000-00007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8" name="Text Box 10">
          <a:extLst>
            <a:ext uri="{FF2B5EF4-FFF2-40B4-BE49-F238E27FC236}">
              <a16:creationId xmlns:a16="http://schemas.microsoft.com/office/drawing/2014/main" id="{00000000-0008-0000-2000-00007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19" name="Text Box 1">
          <a:extLst>
            <a:ext uri="{FF2B5EF4-FFF2-40B4-BE49-F238E27FC236}">
              <a16:creationId xmlns:a16="http://schemas.microsoft.com/office/drawing/2014/main" id="{00000000-0008-0000-2000-00007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20" name="Text Box 2">
          <a:extLst>
            <a:ext uri="{FF2B5EF4-FFF2-40B4-BE49-F238E27FC236}">
              <a16:creationId xmlns:a16="http://schemas.microsoft.com/office/drawing/2014/main" id="{00000000-0008-0000-2000-00008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21" name="Text Box 1">
          <a:extLst>
            <a:ext uri="{FF2B5EF4-FFF2-40B4-BE49-F238E27FC236}">
              <a16:creationId xmlns:a16="http://schemas.microsoft.com/office/drawing/2014/main" id="{00000000-0008-0000-2000-00008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22" name="Text Box 2">
          <a:extLst>
            <a:ext uri="{FF2B5EF4-FFF2-40B4-BE49-F238E27FC236}">
              <a16:creationId xmlns:a16="http://schemas.microsoft.com/office/drawing/2014/main" id="{00000000-0008-0000-2000-00008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23" name="Text Box 3">
          <a:extLst>
            <a:ext uri="{FF2B5EF4-FFF2-40B4-BE49-F238E27FC236}">
              <a16:creationId xmlns:a16="http://schemas.microsoft.com/office/drawing/2014/main" id="{00000000-0008-0000-2000-00008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24" name="Text Box 4">
          <a:extLst>
            <a:ext uri="{FF2B5EF4-FFF2-40B4-BE49-F238E27FC236}">
              <a16:creationId xmlns:a16="http://schemas.microsoft.com/office/drawing/2014/main" id="{00000000-0008-0000-2000-00008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25" name="Text Box 5">
          <a:extLst>
            <a:ext uri="{FF2B5EF4-FFF2-40B4-BE49-F238E27FC236}">
              <a16:creationId xmlns:a16="http://schemas.microsoft.com/office/drawing/2014/main" id="{00000000-0008-0000-2000-00008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26" name="Text Box 6">
          <a:extLst>
            <a:ext uri="{FF2B5EF4-FFF2-40B4-BE49-F238E27FC236}">
              <a16:creationId xmlns:a16="http://schemas.microsoft.com/office/drawing/2014/main" id="{00000000-0008-0000-2000-00008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927" name="Text Box 8">
          <a:extLst>
            <a:ext uri="{FF2B5EF4-FFF2-40B4-BE49-F238E27FC236}">
              <a16:creationId xmlns:a16="http://schemas.microsoft.com/office/drawing/2014/main" id="{00000000-0008-0000-2000-00008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48</xdr:row>
      <xdr:rowOff>114300</xdr:rowOff>
    </xdr:from>
    <xdr:ext cx="114300" cy="285750"/>
    <xdr:sp macro="" textlink="">
      <xdr:nvSpPr>
        <xdr:cNvPr id="1928" name="Text Box 9">
          <a:extLst>
            <a:ext uri="{FF2B5EF4-FFF2-40B4-BE49-F238E27FC236}">
              <a16:creationId xmlns:a16="http://schemas.microsoft.com/office/drawing/2014/main" id="{00000000-0008-0000-2000-000088070000}"/>
            </a:ext>
          </a:extLst>
        </xdr:cNvPr>
        <xdr:cNvSpPr txBox="1">
          <a:spLocks noChangeArrowheads="1"/>
        </xdr:cNvSpPr>
      </xdr:nvSpPr>
      <xdr:spPr bwMode="auto">
        <a:xfrm>
          <a:off x="653415" y="88925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9" name="Text Box 8">
          <a:extLst>
            <a:ext uri="{FF2B5EF4-FFF2-40B4-BE49-F238E27FC236}">
              <a16:creationId xmlns:a16="http://schemas.microsoft.com/office/drawing/2014/main" id="{00000000-0008-0000-2000-000089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30" name="Text Box 8">
          <a:extLst>
            <a:ext uri="{FF2B5EF4-FFF2-40B4-BE49-F238E27FC236}">
              <a16:creationId xmlns:a16="http://schemas.microsoft.com/office/drawing/2014/main" id="{00000000-0008-0000-2000-00008A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2047875</xdr:colOff>
      <xdr:row>47</xdr:row>
      <xdr:rowOff>14817</xdr:rowOff>
    </xdr:from>
    <xdr:ext cx="114300" cy="285750"/>
    <xdr:sp macro="" textlink="">
      <xdr:nvSpPr>
        <xdr:cNvPr id="1931" name="Text Box 8">
          <a:extLst>
            <a:ext uri="{FF2B5EF4-FFF2-40B4-BE49-F238E27FC236}">
              <a16:creationId xmlns:a16="http://schemas.microsoft.com/office/drawing/2014/main" id="{00000000-0008-0000-2000-00008B070000}"/>
            </a:ext>
          </a:extLst>
        </xdr:cNvPr>
        <xdr:cNvSpPr txBox="1">
          <a:spLocks noChangeArrowheads="1"/>
        </xdr:cNvSpPr>
      </xdr:nvSpPr>
      <xdr:spPr bwMode="auto">
        <a:xfrm>
          <a:off x="622935" y="861017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32" name="Text Box 1">
          <a:extLst>
            <a:ext uri="{FF2B5EF4-FFF2-40B4-BE49-F238E27FC236}">
              <a16:creationId xmlns:a16="http://schemas.microsoft.com/office/drawing/2014/main" id="{00000000-0008-0000-2000-00008C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33" name="Text Box 2">
          <a:extLst>
            <a:ext uri="{FF2B5EF4-FFF2-40B4-BE49-F238E27FC236}">
              <a16:creationId xmlns:a16="http://schemas.microsoft.com/office/drawing/2014/main" id="{00000000-0008-0000-2000-00008D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34" name="Text Box 3">
          <a:extLst>
            <a:ext uri="{FF2B5EF4-FFF2-40B4-BE49-F238E27FC236}">
              <a16:creationId xmlns:a16="http://schemas.microsoft.com/office/drawing/2014/main" id="{00000000-0008-0000-2000-00008E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35" name="Text Box 4">
          <a:extLst>
            <a:ext uri="{FF2B5EF4-FFF2-40B4-BE49-F238E27FC236}">
              <a16:creationId xmlns:a16="http://schemas.microsoft.com/office/drawing/2014/main" id="{00000000-0008-0000-2000-00008F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36" name="Text Box 5">
          <a:extLst>
            <a:ext uri="{FF2B5EF4-FFF2-40B4-BE49-F238E27FC236}">
              <a16:creationId xmlns:a16="http://schemas.microsoft.com/office/drawing/2014/main" id="{00000000-0008-0000-2000-000090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37" name="Text Box 6">
          <a:extLst>
            <a:ext uri="{FF2B5EF4-FFF2-40B4-BE49-F238E27FC236}">
              <a16:creationId xmlns:a16="http://schemas.microsoft.com/office/drawing/2014/main" id="{00000000-0008-0000-2000-000091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38" name="Text Box 8">
          <a:extLst>
            <a:ext uri="{FF2B5EF4-FFF2-40B4-BE49-F238E27FC236}">
              <a16:creationId xmlns:a16="http://schemas.microsoft.com/office/drawing/2014/main" id="{00000000-0008-0000-2000-000092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39" name="Text Box 9">
          <a:extLst>
            <a:ext uri="{FF2B5EF4-FFF2-40B4-BE49-F238E27FC236}">
              <a16:creationId xmlns:a16="http://schemas.microsoft.com/office/drawing/2014/main" id="{00000000-0008-0000-2000-000093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0" name="Text Box 10">
          <a:extLst>
            <a:ext uri="{FF2B5EF4-FFF2-40B4-BE49-F238E27FC236}">
              <a16:creationId xmlns:a16="http://schemas.microsoft.com/office/drawing/2014/main" id="{00000000-0008-0000-2000-000094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1" name="Text Box 1">
          <a:extLst>
            <a:ext uri="{FF2B5EF4-FFF2-40B4-BE49-F238E27FC236}">
              <a16:creationId xmlns:a16="http://schemas.microsoft.com/office/drawing/2014/main" id="{00000000-0008-0000-2000-000095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2" name="Text Box 2">
          <a:extLst>
            <a:ext uri="{FF2B5EF4-FFF2-40B4-BE49-F238E27FC236}">
              <a16:creationId xmlns:a16="http://schemas.microsoft.com/office/drawing/2014/main" id="{00000000-0008-0000-2000-000096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3" name="Text Box 1">
          <a:extLst>
            <a:ext uri="{FF2B5EF4-FFF2-40B4-BE49-F238E27FC236}">
              <a16:creationId xmlns:a16="http://schemas.microsoft.com/office/drawing/2014/main" id="{00000000-0008-0000-2000-000097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4" name="Text Box 2">
          <a:extLst>
            <a:ext uri="{FF2B5EF4-FFF2-40B4-BE49-F238E27FC236}">
              <a16:creationId xmlns:a16="http://schemas.microsoft.com/office/drawing/2014/main" id="{00000000-0008-0000-2000-000098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5" name="Text Box 3">
          <a:extLst>
            <a:ext uri="{FF2B5EF4-FFF2-40B4-BE49-F238E27FC236}">
              <a16:creationId xmlns:a16="http://schemas.microsoft.com/office/drawing/2014/main" id="{00000000-0008-0000-2000-000099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6" name="Text Box 4">
          <a:extLst>
            <a:ext uri="{FF2B5EF4-FFF2-40B4-BE49-F238E27FC236}">
              <a16:creationId xmlns:a16="http://schemas.microsoft.com/office/drawing/2014/main" id="{00000000-0008-0000-2000-00009A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7" name="Text Box 5">
          <a:extLst>
            <a:ext uri="{FF2B5EF4-FFF2-40B4-BE49-F238E27FC236}">
              <a16:creationId xmlns:a16="http://schemas.microsoft.com/office/drawing/2014/main" id="{00000000-0008-0000-2000-00009B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8" name="Text Box 6">
          <a:extLst>
            <a:ext uri="{FF2B5EF4-FFF2-40B4-BE49-F238E27FC236}">
              <a16:creationId xmlns:a16="http://schemas.microsoft.com/office/drawing/2014/main" id="{00000000-0008-0000-2000-00009C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49" name="Text Box 8">
          <a:extLst>
            <a:ext uri="{FF2B5EF4-FFF2-40B4-BE49-F238E27FC236}">
              <a16:creationId xmlns:a16="http://schemas.microsoft.com/office/drawing/2014/main" id="{00000000-0008-0000-2000-00009D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0" name="Text Box 9">
          <a:extLst>
            <a:ext uri="{FF2B5EF4-FFF2-40B4-BE49-F238E27FC236}">
              <a16:creationId xmlns:a16="http://schemas.microsoft.com/office/drawing/2014/main" id="{00000000-0008-0000-2000-00009E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1" name="Text Box 10">
          <a:extLst>
            <a:ext uri="{FF2B5EF4-FFF2-40B4-BE49-F238E27FC236}">
              <a16:creationId xmlns:a16="http://schemas.microsoft.com/office/drawing/2014/main" id="{00000000-0008-0000-2000-00009F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2" name="Text Box 1">
          <a:extLst>
            <a:ext uri="{FF2B5EF4-FFF2-40B4-BE49-F238E27FC236}">
              <a16:creationId xmlns:a16="http://schemas.microsoft.com/office/drawing/2014/main" id="{00000000-0008-0000-2000-0000A0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3" name="Text Box 2">
          <a:extLst>
            <a:ext uri="{FF2B5EF4-FFF2-40B4-BE49-F238E27FC236}">
              <a16:creationId xmlns:a16="http://schemas.microsoft.com/office/drawing/2014/main" id="{00000000-0008-0000-2000-0000A1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4" name="Text Box 1">
          <a:extLst>
            <a:ext uri="{FF2B5EF4-FFF2-40B4-BE49-F238E27FC236}">
              <a16:creationId xmlns:a16="http://schemas.microsoft.com/office/drawing/2014/main" id="{00000000-0008-0000-2000-0000A2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5" name="Text Box 2">
          <a:extLst>
            <a:ext uri="{FF2B5EF4-FFF2-40B4-BE49-F238E27FC236}">
              <a16:creationId xmlns:a16="http://schemas.microsoft.com/office/drawing/2014/main" id="{00000000-0008-0000-2000-0000A3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6" name="Text Box 3">
          <a:extLst>
            <a:ext uri="{FF2B5EF4-FFF2-40B4-BE49-F238E27FC236}">
              <a16:creationId xmlns:a16="http://schemas.microsoft.com/office/drawing/2014/main" id="{00000000-0008-0000-2000-0000A4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7" name="Text Box 4">
          <a:extLst>
            <a:ext uri="{FF2B5EF4-FFF2-40B4-BE49-F238E27FC236}">
              <a16:creationId xmlns:a16="http://schemas.microsoft.com/office/drawing/2014/main" id="{00000000-0008-0000-2000-0000A5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8" name="Text Box 5">
          <a:extLst>
            <a:ext uri="{FF2B5EF4-FFF2-40B4-BE49-F238E27FC236}">
              <a16:creationId xmlns:a16="http://schemas.microsoft.com/office/drawing/2014/main" id="{00000000-0008-0000-2000-0000A6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59" name="Text Box 6">
          <a:extLst>
            <a:ext uri="{FF2B5EF4-FFF2-40B4-BE49-F238E27FC236}">
              <a16:creationId xmlns:a16="http://schemas.microsoft.com/office/drawing/2014/main" id="{00000000-0008-0000-2000-0000A7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0" name="Text Box 8">
          <a:extLst>
            <a:ext uri="{FF2B5EF4-FFF2-40B4-BE49-F238E27FC236}">
              <a16:creationId xmlns:a16="http://schemas.microsoft.com/office/drawing/2014/main" id="{00000000-0008-0000-2000-0000A8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1" name="Text Box 9">
          <a:extLst>
            <a:ext uri="{FF2B5EF4-FFF2-40B4-BE49-F238E27FC236}">
              <a16:creationId xmlns:a16="http://schemas.microsoft.com/office/drawing/2014/main" id="{00000000-0008-0000-2000-0000A9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2" name="Text Box 10">
          <a:extLst>
            <a:ext uri="{FF2B5EF4-FFF2-40B4-BE49-F238E27FC236}">
              <a16:creationId xmlns:a16="http://schemas.microsoft.com/office/drawing/2014/main" id="{00000000-0008-0000-2000-0000AA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3" name="Text Box 1">
          <a:extLst>
            <a:ext uri="{FF2B5EF4-FFF2-40B4-BE49-F238E27FC236}">
              <a16:creationId xmlns:a16="http://schemas.microsoft.com/office/drawing/2014/main" id="{00000000-0008-0000-2000-0000AB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4" name="Text Box 2">
          <a:extLst>
            <a:ext uri="{FF2B5EF4-FFF2-40B4-BE49-F238E27FC236}">
              <a16:creationId xmlns:a16="http://schemas.microsoft.com/office/drawing/2014/main" id="{00000000-0008-0000-2000-0000AC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5" name="Text Box 1">
          <a:extLst>
            <a:ext uri="{FF2B5EF4-FFF2-40B4-BE49-F238E27FC236}">
              <a16:creationId xmlns:a16="http://schemas.microsoft.com/office/drawing/2014/main" id="{00000000-0008-0000-2000-0000AD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6" name="Text Box 2">
          <a:extLst>
            <a:ext uri="{FF2B5EF4-FFF2-40B4-BE49-F238E27FC236}">
              <a16:creationId xmlns:a16="http://schemas.microsoft.com/office/drawing/2014/main" id="{00000000-0008-0000-2000-0000AE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7" name="Text Box 3">
          <a:extLst>
            <a:ext uri="{FF2B5EF4-FFF2-40B4-BE49-F238E27FC236}">
              <a16:creationId xmlns:a16="http://schemas.microsoft.com/office/drawing/2014/main" id="{00000000-0008-0000-2000-0000AF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8" name="Text Box 4">
          <a:extLst>
            <a:ext uri="{FF2B5EF4-FFF2-40B4-BE49-F238E27FC236}">
              <a16:creationId xmlns:a16="http://schemas.microsoft.com/office/drawing/2014/main" id="{00000000-0008-0000-2000-0000B0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69" name="Text Box 5">
          <a:extLst>
            <a:ext uri="{FF2B5EF4-FFF2-40B4-BE49-F238E27FC236}">
              <a16:creationId xmlns:a16="http://schemas.microsoft.com/office/drawing/2014/main" id="{00000000-0008-0000-2000-0000B1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0" name="Text Box 6">
          <a:extLst>
            <a:ext uri="{FF2B5EF4-FFF2-40B4-BE49-F238E27FC236}">
              <a16:creationId xmlns:a16="http://schemas.microsoft.com/office/drawing/2014/main" id="{00000000-0008-0000-2000-0000B2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1" name="Text Box 8">
          <a:extLst>
            <a:ext uri="{FF2B5EF4-FFF2-40B4-BE49-F238E27FC236}">
              <a16:creationId xmlns:a16="http://schemas.microsoft.com/office/drawing/2014/main" id="{00000000-0008-0000-2000-0000B3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2" name="Text Box 9">
          <a:extLst>
            <a:ext uri="{FF2B5EF4-FFF2-40B4-BE49-F238E27FC236}">
              <a16:creationId xmlns:a16="http://schemas.microsoft.com/office/drawing/2014/main" id="{00000000-0008-0000-2000-0000B4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3" name="Text Box 10">
          <a:extLst>
            <a:ext uri="{FF2B5EF4-FFF2-40B4-BE49-F238E27FC236}">
              <a16:creationId xmlns:a16="http://schemas.microsoft.com/office/drawing/2014/main" id="{00000000-0008-0000-2000-0000B5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4" name="Text Box 1">
          <a:extLst>
            <a:ext uri="{FF2B5EF4-FFF2-40B4-BE49-F238E27FC236}">
              <a16:creationId xmlns:a16="http://schemas.microsoft.com/office/drawing/2014/main" id="{00000000-0008-0000-2000-0000B6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5" name="Text Box 2">
          <a:extLst>
            <a:ext uri="{FF2B5EF4-FFF2-40B4-BE49-F238E27FC236}">
              <a16:creationId xmlns:a16="http://schemas.microsoft.com/office/drawing/2014/main" id="{00000000-0008-0000-2000-0000B7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6" name="Text Box 1">
          <a:extLst>
            <a:ext uri="{FF2B5EF4-FFF2-40B4-BE49-F238E27FC236}">
              <a16:creationId xmlns:a16="http://schemas.microsoft.com/office/drawing/2014/main" id="{00000000-0008-0000-2000-0000B8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7" name="Text Box 2">
          <a:extLst>
            <a:ext uri="{FF2B5EF4-FFF2-40B4-BE49-F238E27FC236}">
              <a16:creationId xmlns:a16="http://schemas.microsoft.com/office/drawing/2014/main" id="{00000000-0008-0000-2000-0000B9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8" name="Text Box 3">
          <a:extLst>
            <a:ext uri="{FF2B5EF4-FFF2-40B4-BE49-F238E27FC236}">
              <a16:creationId xmlns:a16="http://schemas.microsoft.com/office/drawing/2014/main" id="{00000000-0008-0000-2000-0000BA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79" name="Text Box 4">
          <a:extLst>
            <a:ext uri="{FF2B5EF4-FFF2-40B4-BE49-F238E27FC236}">
              <a16:creationId xmlns:a16="http://schemas.microsoft.com/office/drawing/2014/main" id="{00000000-0008-0000-2000-0000BB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0" name="Text Box 5">
          <a:extLst>
            <a:ext uri="{FF2B5EF4-FFF2-40B4-BE49-F238E27FC236}">
              <a16:creationId xmlns:a16="http://schemas.microsoft.com/office/drawing/2014/main" id="{00000000-0008-0000-2000-0000BC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1" name="Text Box 6">
          <a:extLst>
            <a:ext uri="{FF2B5EF4-FFF2-40B4-BE49-F238E27FC236}">
              <a16:creationId xmlns:a16="http://schemas.microsoft.com/office/drawing/2014/main" id="{00000000-0008-0000-2000-0000BD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2" name="Text Box 8">
          <a:extLst>
            <a:ext uri="{FF2B5EF4-FFF2-40B4-BE49-F238E27FC236}">
              <a16:creationId xmlns:a16="http://schemas.microsoft.com/office/drawing/2014/main" id="{00000000-0008-0000-2000-0000BE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3" name="Text Box 9">
          <a:extLst>
            <a:ext uri="{FF2B5EF4-FFF2-40B4-BE49-F238E27FC236}">
              <a16:creationId xmlns:a16="http://schemas.microsoft.com/office/drawing/2014/main" id="{00000000-0008-0000-2000-0000BF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4" name="Text Box 10">
          <a:extLst>
            <a:ext uri="{FF2B5EF4-FFF2-40B4-BE49-F238E27FC236}">
              <a16:creationId xmlns:a16="http://schemas.microsoft.com/office/drawing/2014/main" id="{00000000-0008-0000-2000-0000C0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5" name="Text Box 1">
          <a:extLst>
            <a:ext uri="{FF2B5EF4-FFF2-40B4-BE49-F238E27FC236}">
              <a16:creationId xmlns:a16="http://schemas.microsoft.com/office/drawing/2014/main" id="{00000000-0008-0000-2000-0000C1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6" name="Text Box 2">
          <a:extLst>
            <a:ext uri="{FF2B5EF4-FFF2-40B4-BE49-F238E27FC236}">
              <a16:creationId xmlns:a16="http://schemas.microsoft.com/office/drawing/2014/main" id="{00000000-0008-0000-2000-0000C2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7" name="Text Box 1">
          <a:extLst>
            <a:ext uri="{FF2B5EF4-FFF2-40B4-BE49-F238E27FC236}">
              <a16:creationId xmlns:a16="http://schemas.microsoft.com/office/drawing/2014/main" id="{00000000-0008-0000-2000-0000C3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8" name="Text Box 2">
          <a:extLst>
            <a:ext uri="{FF2B5EF4-FFF2-40B4-BE49-F238E27FC236}">
              <a16:creationId xmlns:a16="http://schemas.microsoft.com/office/drawing/2014/main" id="{00000000-0008-0000-2000-0000C4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89" name="Text Box 3">
          <a:extLst>
            <a:ext uri="{FF2B5EF4-FFF2-40B4-BE49-F238E27FC236}">
              <a16:creationId xmlns:a16="http://schemas.microsoft.com/office/drawing/2014/main" id="{00000000-0008-0000-2000-0000C5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90" name="Text Box 4">
          <a:extLst>
            <a:ext uri="{FF2B5EF4-FFF2-40B4-BE49-F238E27FC236}">
              <a16:creationId xmlns:a16="http://schemas.microsoft.com/office/drawing/2014/main" id="{00000000-0008-0000-2000-0000C6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91" name="Text Box 5">
          <a:extLst>
            <a:ext uri="{FF2B5EF4-FFF2-40B4-BE49-F238E27FC236}">
              <a16:creationId xmlns:a16="http://schemas.microsoft.com/office/drawing/2014/main" id="{00000000-0008-0000-2000-0000C7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92" name="Text Box 6">
          <a:extLst>
            <a:ext uri="{FF2B5EF4-FFF2-40B4-BE49-F238E27FC236}">
              <a16:creationId xmlns:a16="http://schemas.microsoft.com/office/drawing/2014/main" id="{00000000-0008-0000-2000-0000C8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93" name="Text Box 8">
          <a:extLst>
            <a:ext uri="{FF2B5EF4-FFF2-40B4-BE49-F238E27FC236}">
              <a16:creationId xmlns:a16="http://schemas.microsoft.com/office/drawing/2014/main" id="{00000000-0008-0000-2000-0000C9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94" name="Text Box 9">
          <a:extLst>
            <a:ext uri="{FF2B5EF4-FFF2-40B4-BE49-F238E27FC236}">
              <a16:creationId xmlns:a16="http://schemas.microsoft.com/office/drawing/2014/main" id="{00000000-0008-0000-2000-0000CA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1995" name="Text Box 10">
          <a:extLst>
            <a:ext uri="{FF2B5EF4-FFF2-40B4-BE49-F238E27FC236}">
              <a16:creationId xmlns:a16="http://schemas.microsoft.com/office/drawing/2014/main" id="{00000000-0008-0000-2000-0000CB07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996" name="Text Box 1">
          <a:extLst>
            <a:ext uri="{FF2B5EF4-FFF2-40B4-BE49-F238E27FC236}">
              <a16:creationId xmlns:a16="http://schemas.microsoft.com/office/drawing/2014/main" id="{00000000-0008-0000-2000-0000CC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997" name="Text Box 2">
          <a:extLst>
            <a:ext uri="{FF2B5EF4-FFF2-40B4-BE49-F238E27FC236}">
              <a16:creationId xmlns:a16="http://schemas.microsoft.com/office/drawing/2014/main" id="{00000000-0008-0000-2000-0000CD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998" name="Text Box 3">
          <a:extLst>
            <a:ext uri="{FF2B5EF4-FFF2-40B4-BE49-F238E27FC236}">
              <a16:creationId xmlns:a16="http://schemas.microsoft.com/office/drawing/2014/main" id="{00000000-0008-0000-2000-0000CE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999" name="Text Box 4">
          <a:extLst>
            <a:ext uri="{FF2B5EF4-FFF2-40B4-BE49-F238E27FC236}">
              <a16:creationId xmlns:a16="http://schemas.microsoft.com/office/drawing/2014/main" id="{00000000-0008-0000-2000-0000CF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0" name="Text Box 5">
          <a:extLst>
            <a:ext uri="{FF2B5EF4-FFF2-40B4-BE49-F238E27FC236}">
              <a16:creationId xmlns:a16="http://schemas.microsoft.com/office/drawing/2014/main" id="{00000000-0008-0000-2000-0000D0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1" name="Text Box 6">
          <a:extLst>
            <a:ext uri="{FF2B5EF4-FFF2-40B4-BE49-F238E27FC236}">
              <a16:creationId xmlns:a16="http://schemas.microsoft.com/office/drawing/2014/main" id="{00000000-0008-0000-2000-0000D1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2" name="Text Box 8">
          <a:extLst>
            <a:ext uri="{FF2B5EF4-FFF2-40B4-BE49-F238E27FC236}">
              <a16:creationId xmlns:a16="http://schemas.microsoft.com/office/drawing/2014/main" id="{00000000-0008-0000-2000-0000D2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3" name="Text Box 9">
          <a:extLst>
            <a:ext uri="{FF2B5EF4-FFF2-40B4-BE49-F238E27FC236}">
              <a16:creationId xmlns:a16="http://schemas.microsoft.com/office/drawing/2014/main" id="{00000000-0008-0000-2000-0000D3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4" name="Text Box 10">
          <a:extLst>
            <a:ext uri="{FF2B5EF4-FFF2-40B4-BE49-F238E27FC236}">
              <a16:creationId xmlns:a16="http://schemas.microsoft.com/office/drawing/2014/main" id="{00000000-0008-0000-2000-0000D4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05" name="Text Box 11">
          <a:extLst>
            <a:ext uri="{FF2B5EF4-FFF2-40B4-BE49-F238E27FC236}">
              <a16:creationId xmlns:a16="http://schemas.microsoft.com/office/drawing/2014/main" id="{00000000-0008-0000-2000-0000D5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06" name="Text Box 12">
          <a:extLst>
            <a:ext uri="{FF2B5EF4-FFF2-40B4-BE49-F238E27FC236}">
              <a16:creationId xmlns:a16="http://schemas.microsoft.com/office/drawing/2014/main" id="{00000000-0008-0000-2000-0000D6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7" name="Text Box 1">
          <a:extLst>
            <a:ext uri="{FF2B5EF4-FFF2-40B4-BE49-F238E27FC236}">
              <a16:creationId xmlns:a16="http://schemas.microsoft.com/office/drawing/2014/main" id="{00000000-0008-0000-2000-0000D7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8" name="Text Box 2">
          <a:extLst>
            <a:ext uri="{FF2B5EF4-FFF2-40B4-BE49-F238E27FC236}">
              <a16:creationId xmlns:a16="http://schemas.microsoft.com/office/drawing/2014/main" id="{00000000-0008-0000-2000-0000D8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09" name="Text Box 1">
          <a:extLst>
            <a:ext uri="{FF2B5EF4-FFF2-40B4-BE49-F238E27FC236}">
              <a16:creationId xmlns:a16="http://schemas.microsoft.com/office/drawing/2014/main" id="{00000000-0008-0000-2000-0000D9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10" name="Text Box 2">
          <a:extLst>
            <a:ext uri="{FF2B5EF4-FFF2-40B4-BE49-F238E27FC236}">
              <a16:creationId xmlns:a16="http://schemas.microsoft.com/office/drawing/2014/main" id="{00000000-0008-0000-2000-0000DA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11" name="Text Box 3">
          <a:extLst>
            <a:ext uri="{FF2B5EF4-FFF2-40B4-BE49-F238E27FC236}">
              <a16:creationId xmlns:a16="http://schemas.microsoft.com/office/drawing/2014/main" id="{00000000-0008-0000-2000-0000DB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12" name="Text Box 4">
          <a:extLst>
            <a:ext uri="{FF2B5EF4-FFF2-40B4-BE49-F238E27FC236}">
              <a16:creationId xmlns:a16="http://schemas.microsoft.com/office/drawing/2014/main" id="{00000000-0008-0000-2000-0000DC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13" name="Text Box 5">
          <a:extLst>
            <a:ext uri="{FF2B5EF4-FFF2-40B4-BE49-F238E27FC236}">
              <a16:creationId xmlns:a16="http://schemas.microsoft.com/office/drawing/2014/main" id="{00000000-0008-0000-2000-0000DD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14" name="Text Box 6">
          <a:extLst>
            <a:ext uri="{FF2B5EF4-FFF2-40B4-BE49-F238E27FC236}">
              <a16:creationId xmlns:a16="http://schemas.microsoft.com/office/drawing/2014/main" id="{00000000-0008-0000-2000-0000DE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15" name="Text Box 8">
          <a:extLst>
            <a:ext uri="{FF2B5EF4-FFF2-40B4-BE49-F238E27FC236}">
              <a16:creationId xmlns:a16="http://schemas.microsoft.com/office/drawing/2014/main" id="{00000000-0008-0000-2000-0000DF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16" name="Text Box 9">
          <a:extLst>
            <a:ext uri="{FF2B5EF4-FFF2-40B4-BE49-F238E27FC236}">
              <a16:creationId xmlns:a16="http://schemas.microsoft.com/office/drawing/2014/main" id="{00000000-0008-0000-2000-0000E0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17" name="Text Box 10">
          <a:extLst>
            <a:ext uri="{FF2B5EF4-FFF2-40B4-BE49-F238E27FC236}">
              <a16:creationId xmlns:a16="http://schemas.microsoft.com/office/drawing/2014/main" id="{00000000-0008-0000-2000-0000E1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18" name="Text Box 11">
          <a:extLst>
            <a:ext uri="{FF2B5EF4-FFF2-40B4-BE49-F238E27FC236}">
              <a16:creationId xmlns:a16="http://schemas.microsoft.com/office/drawing/2014/main" id="{00000000-0008-0000-2000-0000E207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19" name="Text Box 12">
          <a:extLst>
            <a:ext uri="{FF2B5EF4-FFF2-40B4-BE49-F238E27FC236}">
              <a16:creationId xmlns:a16="http://schemas.microsoft.com/office/drawing/2014/main" id="{00000000-0008-0000-2000-0000E307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0" name="Text Box 1">
          <a:extLst>
            <a:ext uri="{FF2B5EF4-FFF2-40B4-BE49-F238E27FC236}">
              <a16:creationId xmlns:a16="http://schemas.microsoft.com/office/drawing/2014/main" id="{00000000-0008-0000-2000-0000E4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1" name="Text Box 2">
          <a:extLst>
            <a:ext uri="{FF2B5EF4-FFF2-40B4-BE49-F238E27FC236}">
              <a16:creationId xmlns:a16="http://schemas.microsoft.com/office/drawing/2014/main" id="{00000000-0008-0000-2000-0000E5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2" name="Text Box 1">
          <a:extLst>
            <a:ext uri="{FF2B5EF4-FFF2-40B4-BE49-F238E27FC236}">
              <a16:creationId xmlns:a16="http://schemas.microsoft.com/office/drawing/2014/main" id="{00000000-0008-0000-2000-0000E6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3" name="Text Box 2">
          <a:extLst>
            <a:ext uri="{FF2B5EF4-FFF2-40B4-BE49-F238E27FC236}">
              <a16:creationId xmlns:a16="http://schemas.microsoft.com/office/drawing/2014/main" id="{00000000-0008-0000-2000-0000E7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4" name="Text Box 3">
          <a:extLst>
            <a:ext uri="{FF2B5EF4-FFF2-40B4-BE49-F238E27FC236}">
              <a16:creationId xmlns:a16="http://schemas.microsoft.com/office/drawing/2014/main" id="{00000000-0008-0000-2000-0000E8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5" name="Text Box 4">
          <a:extLst>
            <a:ext uri="{FF2B5EF4-FFF2-40B4-BE49-F238E27FC236}">
              <a16:creationId xmlns:a16="http://schemas.microsoft.com/office/drawing/2014/main" id="{00000000-0008-0000-2000-0000E9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6" name="Text Box 5">
          <a:extLst>
            <a:ext uri="{FF2B5EF4-FFF2-40B4-BE49-F238E27FC236}">
              <a16:creationId xmlns:a16="http://schemas.microsoft.com/office/drawing/2014/main" id="{00000000-0008-0000-2000-0000EA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7" name="Text Box 6">
          <a:extLst>
            <a:ext uri="{FF2B5EF4-FFF2-40B4-BE49-F238E27FC236}">
              <a16:creationId xmlns:a16="http://schemas.microsoft.com/office/drawing/2014/main" id="{00000000-0008-0000-2000-0000EB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8" name="Text Box 8">
          <a:extLst>
            <a:ext uri="{FF2B5EF4-FFF2-40B4-BE49-F238E27FC236}">
              <a16:creationId xmlns:a16="http://schemas.microsoft.com/office/drawing/2014/main" id="{00000000-0008-0000-2000-0000EC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29" name="Text Box 9">
          <a:extLst>
            <a:ext uri="{FF2B5EF4-FFF2-40B4-BE49-F238E27FC236}">
              <a16:creationId xmlns:a16="http://schemas.microsoft.com/office/drawing/2014/main" id="{00000000-0008-0000-2000-0000ED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30" name="Text Box 10">
          <a:extLst>
            <a:ext uri="{FF2B5EF4-FFF2-40B4-BE49-F238E27FC236}">
              <a16:creationId xmlns:a16="http://schemas.microsoft.com/office/drawing/2014/main" id="{00000000-0008-0000-2000-0000EE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31" name="Text Box 11">
          <a:extLst>
            <a:ext uri="{FF2B5EF4-FFF2-40B4-BE49-F238E27FC236}">
              <a16:creationId xmlns:a16="http://schemas.microsoft.com/office/drawing/2014/main" id="{00000000-0008-0000-2000-0000EF07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32" name="Text Box 12">
          <a:extLst>
            <a:ext uri="{FF2B5EF4-FFF2-40B4-BE49-F238E27FC236}">
              <a16:creationId xmlns:a16="http://schemas.microsoft.com/office/drawing/2014/main" id="{00000000-0008-0000-2000-0000F007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33" name="Text Box 1">
          <a:extLst>
            <a:ext uri="{FF2B5EF4-FFF2-40B4-BE49-F238E27FC236}">
              <a16:creationId xmlns:a16="http://schemas.microsoft.com/office/drawing/2014/main" id="{00000000-0008-0000-2000-0000F1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34" name="Text Box 2">
          <a:extLst>
            <a:ext uri="{FF2B5EF4-FFF2-40B4-BE49-F238E27FC236}">
              <a16:creationId xmlns:a16="http://schemas.microsoft.com/office/drawing/2014/main" id="{00000000-0008-0000-2000-0000F2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2035" name="Text Box 13">
          <a:extLst>
            <a:ext uri="{FF2B5EF4-FFF2-40B4-BE49-F238E27FC236}">
              <a16:creationId xmlns:a16="http://schemas.microsoft.com/office/drawing/2014/main" id="{00000000-0008-0000-2000-0000F307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2036" name="Text Box 14">
          <a:extLst>
            <a:ext uri="{FF2B5EF4-FFF2-40B4-BE49-F238E27FC236}">
              <a16:creationId xmlns:a16="http://schemas.microsoft.com/office/drawing/2014/main" id="{00000000-0008-0000-2000-0000F407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37" name="Text Box 1">
          <a:extLst>
            <a:ext uri="{FF2B5EF4-FFF2-40B4-BE49-F238E27FC236}">
              <a16:creationId xmlns:a16="http://schemas.microsoft.com/office/drawing/2014/main" id="{00000000-0008-0000-2000-0000F5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38" name="Text Box 2">
          <a:extLst>
            <a:ext uri="{FF2B5EF4-FFF2-40B4-BE49-F238E27FC236}">
              <a16:creationId xmlns:a16="http://schemas.microsoft.com/office/drawing/2014/main" id="{00000000-0008-0000-2000-0000F6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39" name="Text Box 3">
          <a:extLst>
            <a:ext uri="{FF2B5EF4-FFF2-40B4-BE49-F238E27FC236}">
              <a16:creationId xmlns:a16="http://schemas.microsoft.com/office/drawing/2014/main" id="{00000000-0008-0000-2000-0000F7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0" name="Text Box 4">
          <a:extLst>
            <a:ext uri="{FF2B5EF4-FFF2-40B4-BE49-F238E27FC236}">
              <a16:creationId xmlns:a16="http://schemas.microsoft.com/office/drawing/2014/main" id="{00000000-0008-0000-2000-0000F8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1" name="Text Box 5">
          <a:extLst>
            <a:ext uri="{FF2B5EF4-FFF2-40B4-BE49-F238E27FC236}">
              <a16:creationId xmlns:a16="http://schemas.microsoft.com/office/drawing/2014/main" id="{00000000-0008-0000-2000-0000F9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2" name="Text Box 6">
          <a:extLst>
            <a:ext uri="{FF2B5EF4-FFF2-40B4-BE49-F238E27FC236}">
              <a16:creationId xmlns:a16="http://schemas.microsoft.com/office/drawing/2014/main" id="{00000000-0008-0000-2000-0000FA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3" name="Text Box 8">
          <a:extLst>
            <a:ext uri="{FF2B5EF4-FFF2-40B4-BE49-F238E27FC236}">
              <a16:creationId xmlns:a16="http://schemas.microsoft.com/office/drawing/2014/main" id="{00000000-0008-0000-2000-0000FB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4" name="Text Box 9">
          <a:extLst>
            <a:ext uri="{FF2B5EF4-FFF2-40B4-BE49-F238E27FC236}">
              <a16:creationId xmlns:a16="http://schemas.microsoft.com/office/drawing/2014/main" id="{00000000-0008-0000-2000-0000FC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5" name="Text Box 10">
          <a:extLst>
            <a:ext uri="{FF2B5EF4-FFF2-40B4-BE49-F238E27FC236}">
              <a16:creationId xmlns:a16="http://schemas.microsoft.com/office/drawing/2014/main" id="{00000000-0008-0000-2000-0000FD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46" name="Text Box 11">
          <a:extLst>
            <a:ext uri="{FF2B5EF4-FFF2-40B4-BE49-F238E27FC236}">
              <a16:creationId xmlns:a16="http://schemas.microsoft.com/office/drawing/2014/main" id="{00000000-0008-0000-2000-0000FE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47" name="Text Box 12">
          <a:extLst>
            <a:ext uri="{FF2B5EF4-FFF2-40B4-BE49-F238E27FC236}">
              <a16:creationId xmlns:a16="http://schemas.microsoft.com/office/drawing/2014/main" id="{00000000-0008-0000-2000-0000FF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8" name="Text Box 1">
          <a:extLst>
            <a:ext uri="{FF2B5EF4-FFF2-40B4-BE49-F238E27FC236}">
              <a16:creationId xmlns:a16="http://schemas.microsoft.com/office/drawing/2014/main" id="{00000000-0008-0000-2000-000000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9" name="Text Box 2">
          <a:extLst>
            <a:ext uri="{FF2B5EF4-FFF2-40B4-BE49-F238E27FC236}">
              <a16:creationId xmlns:a16="http://schemas.microsoft.com/office/drawing/2014/main" id="{00000000-0008-0000-2000-000001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50" name="Text Box 1">
          <a:extLst>
            <a:ext uri="{FF2B5EF4-FFF2-40B4-BE49-F238E27FC236}">
              <a16:creationId xmlns:a16="http://schemas.microsoft.com/office/drawing/2014/main" id="{00000000-0008-0000-2000-000002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51" name="Text Box 2">
          <a:extLst>
            <a:ext uri="{FF2B5EF4-FFF2-40B4-BE49-F238E27FC236}">
              <a16:creationId xmlns:a16="http://schemas.microsoft.com/office/drawing/2014/main" id="{00000000-0008-0000-2000-000003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52" name="Text Box 3">
          <a:extLst>
            <a:ext uri="{FF2B5EF4-FFF2-40B4-BE49-F238E27FC236}">
              <a16:creationId xmlns:a16="http://schemas.microsoft.com/office/drawing/2014/main" id="{00000000-0008-0000-2000-000004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53" name="Text Box 4">
          <a:extLst>
            <a:ext uri="{FF2B5EF4-FFF2-40B4-BE49-F238E27FC236}">
              <a16:creationId xmlns:a16="http://schemas.microsoft.com/office/drawing/2014/main" id="{00000000-0008-0000-2000-000005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54" name="Text Box 5">
          <a:extLst>
            <a:ext uri="{FF2B5EF4-FFF2-40B4-BE49-F238E27FC236}">
              <a16:creationId xmlns:a16="http://schemas.microsoft.com/office/drawing/2014/main" id="{00000000-0008-0000-2000-000006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55" name="Text Box 6">
          <a:extLst>
            <a:ext uri="{FF2B5EF4-FFF2-40B4-BE49-F238E27FC236}">
              <a16:creationId xmlns:a16="http://schemas.microsoft.com/office/drawing/2014/main" id="{00000000-0008-0000-2000-000007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56" name="Text Box 8">
          <a:extLst>
            <a:ext uri="{FF2B5EF4-FFF2-40B4-BE49-F238E27FC236}">
              <a16:creationId xmlns:a16="http://schemas.microsoft.com/office/drawing/2014/main" id="{00000000-0008-0000-2000-000008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57" name="Text Box 9">
          <a:extLst>
            <a:ext uri="{FF2B5EF4-FFF2-40B4-BE49-F238E27FC236}">
              <a16:creationId xmlns:a16="http://schemas.microsoft.com/office/drawing/2014/main" id="{00000000-0008-0000-2000-000009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58" name="Text Box 10">
          <a:extLst>
            <a:ext uri="{FF2B5EF4-FFF2-40B4-BE49-F238E27FC236}">
              <a16:creationId xmlns:a16="http://schemas.microsoft.com/office/drawing/2014/main" id="{00000000-0008-0000-2000-00000A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59" name="Text Box 11">
          <a:extLst>
            <a:ext uri="{FF2B5EF4-FFF2-40B4-BE49-F238E27FC236}">
              <a16:creationId xmlns:a16="http://schemas.microsoft.com/office/drawing/2014/main" id="{00000000-0008-0000-2000-00000B08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60" name="Text Box 12">
          <a:extLst>
            <a:ext uri="{FF2B5EF4-FFF2-40B4-BE49-F238E27FC236}">
              <a16:creationId xmlns:a16="http://schemas.microsoft.com/office/drawing/2014/main" id="{00000000-0008-0000-2000-00000C08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61" name="Text Box 1">
          <a:extLst>
            <a:ext uri="{FF2B5EF4-FFF2-40B4-BE49-F238E27FC236}">
              <a16:creationId xmlns:a16="http://schemas.microsoft.com/office/drawing/2014/main" id="{00000000-0008-0000-2000-00000D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62" name="Text Box 2">
          <a:extLst>
            <a:ext uri="{FF2B5EF4-FFF2-40B4-BE49-F238E27FC236}">
              <a16:creationId xmlns:a16="http://schemas.microsoft.com/office/drawing/2014/main" id="{00000000-0008-0000-2000-00000E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63" name="Text Box 1">
          <a:extLst>
            <a:ext uri="{FF2B5EF4-FFF2-40B4-BE49-F238E27FC236}">
              <a16:creationId xmlns:a16="http://schemas.microsoft.com/office/drawing/2014/main" id="{00000000-0008-0000-2000-00000F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64" name="Text Box 2">
          <a:extLst>
            <a:ext uri="{FF2B5EF4-FFF2-40B4-BE49-F238E27FC236}">
              <a16:creationId xmlns:a16="http://schemas.microsoft.com/office/drawing/2014/main" id="{00000000-0008-0000-2000-000010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65" name="Text Box 3">
          <a:extLst>
            <a:ext uri="{FF2B5EF4-FFF2-40B4-BE49-F238E27FC236}">
              <a16:creationId xmlns:a16="http://schemas.microsoft.com/office/drawing/2014/main" id="{00000000-0008-0000-2000-000011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66" name="Text Box 4">
          <a:extLst>
            <a:ext uri="{FF2B5EF4-FFF2-40B4-BE49-F238E27FC236}">
              <a16:creationId xmlns:a16="http://schemas.microsoft.com/office/drawing/2014/main" id="{00000000-0008-0000-2000-000012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67" name="Text Box 5">
          <a:extLst>
            <a:ext uri="{FF2B5EF4-FFF2-40B4-BE49-F238E27FC236}">
              <a16:creationId xmlns:a16="http://schemas.microsoft.com/office/drawing/2014/main" id="{00000000-0008-0000-2000-000013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68" name="Text Box 6">
          <a:extLst>
            <a:ext uri="{FF2B5EF4-FFF2-40B4-BE49-F238E27FC236}">
              <a16:creationId xmlns:a16="http://schemas.microsoft.com/office/drawing/2014/main" id="{00000000-0008-0000-2000-000014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69" name="Text Box 8">
          <a:extLst>
            <a:ext uri="{FF2B5EF4-FFF2-40B4-BE49-F238E27FC236}">
              <a16:creationId xmlns:a16="http://schemas.microsoft.com/office/drawing/2014/main" id="{00000000-0008-0000-2000-000015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70" name="Text Box 9">
          <a:extLst>
            <a:ext uri="{FF2B5EF4-FFF2-40B4-BE49-F238E27FC236}">
              <a16:creationId xmlns:a16="http://schemas.microsoft.com/office/drawing/2014/main" id="{00000000-0008-0000-2000-000016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71" name="Text Box 10">
          <a:extLst>
            <a:ext uri="{FF2B5EF4-FFF2-40B4-BE49-F238E27FC236}">
              <a16:creationId xmlns:a16="http://schemas.microsoft.com/office/drawing/2014/main" id="{00000000-0008-0000-2000-000017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72" name="Text Box 11">
          <a:extLst>
            <a:ext uri="{FF2B5EF4-FFF2-40B4-BE49-F238E27FC236}">
              <a16:creationId xmlns:a16="http://schemas.microsoft.com/office/drawing/2014/main" id="{00000000-0008-0000-2000-00001808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73" name="Text Box 12">
          <a:extLst>
            <a:ext uri="{FF2B5EF4-FFF2-40B4-BE49-F238E27FC236}">
              <a16:creationId xmlns:a16="http://schemas.microsoft.com/office/drawing/2014/main" id="{00000000-0008-0000-2000-00001908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74" name="Text Box 1">
          <a:extLst>
            <a:ext uri="{FF2B5EF4-FFF2-40B4-BE49-F238E27FC236}">
              <a16:creationId xmlns:a16="http://schemas.microsoft.com/office/drawing/2014/main" id="{00000000-0008-0000-2000-00001A08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75" name="Text Box 1">
          <a:extLst>
            <a:ext uri="{FF2B5EF4-FFF2-40B4-BE49-F238E27FC236}">
              <a16:creationId xmlns:a16="http://schemas.microsoft.com/office/drawing/2014/main" id="{00000000-0008-0000-2000-00001B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76" name="Text Box 2">
          <a:extLst>
            <a:ext uri="{FF2B5EF4-FFF2-40B4-BE49-F238E27FC236}">
              <a16:creationId xmlns:a16="http://schemas.microsoft.com/office/drawing/2014/main" id="{00000000-0008-0000-2000-00001C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77" name="Text Box 3">
          <a:extLst>
            <a:ext uri="{FF2B5EF4-FFF2-40B4-BE49-F238E27FC236}">
              <a16:creationId xmlns:a16="http://schemas.microsoft.com/office/drawing/2014/main" id="{00000000-0008-0000-2000-00001D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78" name="Text Box 4">
          <a:extLst>
            <a:ext uri="{FF2B5EF4-FFF2-40B4-BE49-F238E27FC236}">
              <a16:creationId xmlns:a16="http://schemas.microsoft.com/office/drawing/2014/main" id="{00000000-0008-0000-2000-00001E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79" name="Text Box 5">
          <a:extLst>
            <a:ext uri="{FF2B5EF4-FFF2-40B4-BE49-F238E27FC236}">
              <a16:creationId xmlns:a16="http://schemas.microsoft.com/office/drawing/2014/main" id="{00000000-0008-0000-2000-00001F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0" name="Text Box 6">
          <a:extLst>
            <a:ext uri="{FF2B5EF4-FFF2-40B4-BE49-F238E27FC236}">
              <a16:creationId xmlns:a16="http://schemas.microsoft.com/office/drawing/2014/main" id="{00000000-0008-0000-2000-000020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1" name="Text Box 8">
          <a:extLst>
            <a:ext uri="{FF2B5EF4-FFF2-40B4-BE49-F238E27FC236}">
              <a16:creationId xmlns:a16="http://schemas.microsoft.com/office/drawing/2014/main" id="{00000000-0008-0000-2000-000021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2" name="Text Box 9">
          <a:extLst>
            <a:ext uri="{FF2B5EF4-FFF2-40B4-BE49-F238E27FC236}">
              <a16:creationId xmlns:a16="http://schemas.microsoft.com/office/drawing/2014/main" id="{00000000-0008-0000-2000-000022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3" name="Text Box 10">
          <a:extLst>
            <a:ext uri="{FF2B5EF4-FFF2-40B4-BE49-F238E27FC236}">
              <a16:creationId xmlns:a16="http://schemas.microsoft.com/office/drawing/2014/main" id="{00000000-0008-0000-2000-000023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084" name="Text Box 11">
          <a:extLst>
            <a:ext uri="{FF2B5EF4-FFF2-40B4-BE49-F238E27FC236}">
              <a16:creationId xmlns:a16="http://schemas.microsoft.com/office/drawing/2014/main" id="{00000000-0008-0000-2000-000024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085" name="Text Box 12">
          <a:extLst>
            <a:ext uri="{FF2B5EF4-FFF2-40B4-BE49-F238E27FC236}">
              <a16:creationId xmlns:a16="http://schemas.microsoft.com/office/drawing/2014/main" id="{00000000-0008-0000-2000-000025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6" name="Text Box 1">
          <a:extLst>
            <a:ext uri="{FF2B5EF4-FFF2-40B4-BE49-F238E27FC236}">
              <a16:creationId xmlns:a16="http://schemas.microsoft.com/office/drawing/2014/main" id="{00000000-0008-0000-2000-000026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7" name="Text Box 2">
          <a:extLst>
            <a:ext uri="{FF2B5EF4-FFF2-40B4-BE49-F238E27FC236}">
              <a16:creationId xmlns:a16="http://schemas.microsoft.com/office/drawing/2014/main" id="{00000000-0008-0000-2000-000027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88" name="Text Box 1">
          <a:extLst>
            <a:ext uri="{FF2B5EF4-FFF2-40B4-BE49-F238E27FC236}">
              <a16:creationId xmlns:a16="http://schemas.microsoft.com/office/drawing/2014/main" id="{00000000-0008-0000-2000-000028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89" name="Text Box 2">
          <a:extLst>
            <a:ext uri="{FF2B5EF4-FFF2-40B4-BE49-F238E27FC236}">
              <a16:creationId xmlns:a16="http://schemas.microsoft.com/office/drawing/2014/main" id="{00000000-0008-0000-2000-000029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90" name="Text Box 3">
          <a:extLst>
            <a:ext uri="{FF2B5EF4-FFF2-40B4-BE49-F238E27FC236}">
              <a16:creationId xmlns:a16="http://schemas.microsoft.com/office/drawing/2014/main" id="{00000000-0008-0000-2000-00002A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91" name="Text Box 4">
          <a:extLst>
            <a:ext uri="{FF2B5EF4-FFF2-40B4-BE49-F238E27FC236}">
              <a16:creationId xmlns:a16="http://schemas.microsoft.com/office/drawing/2014/main" id="{00000000-0008-0000-2000-00002B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92" name="Text Box 5">
          <a:extLst>
            <a:ext uri="{FF2B5EF4-FFF2-40B4-BE49-F238E27FC236}">
              <a16:creationId xmlns:a16="http://schemas.microsoft.com/office/drawing/2014/main" id="{00000000-0008-0000-2000-00002C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93" name="Text Box 6">
          <a:extLst>
            <a:ext uri="{FF2B5EF4-FFF2-40B4-BE49-F238E27FC236}">
              <a16:creationId xmlns:a16="http://schemas.microsoft.com/office/drawing/2014/main" id="{00000000-0008-0000-2000-00002D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94" name="Text Box 8">
          <a:extLst>
            <a:ext uri="{FF2B5EF4-FFF2-40B4-BE49-F238E27FC236}">
              <a16:creationId xmlns:a16="http://schemas.microsoft.com/office/drawing/2014/main" id="{00000000-0008-0000-2000-00002E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95" name="Text Box 9">
          <a:extLst>
            <a:ext uri="{FF2B5EF4-FFF2-40B4-BE49-F238E27FC236}">
              <a16:creationId xmlns:a16="http://schemas.microsoft.com/office/drawing/2014/main" id="{00000000-0008-0000-2000-00002F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96" name="Text Box 10">
          <a:extLst>
            <a:ext uri="{FF2B5EF4-FFF2-40B4-BE49-F238E27FC236}">
              <a16:creationId xmlns:a16="http://schemas.microsoft.com/office/drawing/2014/main" id="{00000000-0008-0000-2000-000030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097" name="Text Box 11">
          <a:extLst>
            <a:ext uri="{FF2B5EF4-FFF2-40B4-BE49-F238E27FC236}">
              <a16:creationId xmlns:a16="http://schemas.microsoft.com/office/drawing/2014/main" id="{00000000-0008-0000-2000-000031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098" name="Text Box 12">
          <a:extLst>
            <a:ext uri="{FF2B5EF4-FFF2-40B4-BE49-F238E27FC236}">
              <a16:creationId xmlns:a16="http://schemas.microsoft.com/office/drawing/2014/main" id="{00000000-0008-0000-2000-000032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99" name="Text Box 1">
          <a:extLst>
            <a:ext uri="{FF2B5EF4-FFF2-40B4-BE49-F238E27FC236}">
              <a16:creationId xmlns:a16="http://schemas.microsoft.com/office/drawing/2014/main" id="{00000000-0008-0000-2000-000033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0" name="Text Box 2">
          <a:extLst>
            <a:ext uri="{FF2B5EF4-FFF2-40B4-BE49-F238E27FC236}">
              <a16:creationId xmlns:a16="http://schemas.microsoft.com/office/drawing/2014/main" id="{00000000-0008-0000-2000-000034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1" name="Text Box 1">
          <a:extLst>
            <a:ext uri="{FF2B5EF4-FFF2-40B4-BE49-F238E27FC236}">
              <a16:creationId xmlns:a16="http://schemas.microsoft.com/office/drawing/2014/main" id="{00000000-0008-0000-2000-000035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2" name="Text Box 2">
          <a:extLst>
            <a:ext uri="{FF2B5EF4-FFF2-40B4-BE49-F238E27FC236}">
              <a16:creationId xmlns:a16="http://schemas.microsoft.com/office/drawing/2014/main" id="{00000000-0008-0000-2000-000036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3" name="Text Box 3">
          <a:extLst>
            <a:ext uri="{FF2B5EF4-FFF2-40B4-BE49-F238E27FC236}">
              <a16:creationId xmlns:a16="http://schemas.microsoft.com/office/drawing/2014/main" id="{00000000-0008-0000-2000-000037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4" name="Text Box 4">
          <a:extLst>
            <a:ext uri="{FF2B5EF4-FFF2-40B4-BE49-F238E27FC236}">
              <a16:creationId xmlns:a16="http://schemas.microsoft.com/office/drawing/2014/main" id="{00000000-0008-0000-2000-000038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5" name="Text Box 5">
          <a:extLst>
            <a:ext uri="{FF2B5EF4-FFF2-40B4-BE49-F238E27FC236}">
              <a16:creationId xmlns:a16="http://schemas.microsoft.com/office/drawing/2014/main" id="{00000000-0008-0000-2000-000039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6" name="Text Box 6">
          <a:extLst>
            <a:ext uri="{FF2B5EF4-FFF2-40B4-BE49-F238E27FC236}">
              <a16:creationId xmlns:a16="http://schemas.microsoft.com/office/drawing/2014/main" id="{00000000-0008-0000-2000-00003A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7" name="Text Box 8">
          <a:extLst>
            <a:ext uri="{FF2B5EF4-FFF2-40B4-BE49-F238E27FC236}">
              <a16:creationId xmlns:a16="http://schemas.microsoft.com/office/drawing/2014/main" id="{00000000-0008-0000-2000-00003B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8" name="Text Box 9">
          <a:extLst>
            <a:ext uri="{FF2B5EF4-FFF2-40B4-BE49-F238E27FC236}">
              <a16:creationId xmlns:a16="http://schemas.microsoft.com/office/drawing/2014/main" id="{00000000-0008-0000-2000-00003C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09" name="Text Box 10">
          <a:extLst>
            <a:ext uri="{FF2B5EF4-FFF2-40B4-BE49-F238E27FC236}">
              <a16:creationId xmlns:a16="http://schemas.microsoft.com/office/drawing/2014/main" id="{00000000-0008-0000-2000-00003D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10" name="Text Box 11">
          <a:extLst>
            <a:ext uri="{FF2B5EF4-FFF2-40B4-BE49-F238E27FC236}">
              <a16:creationId xmlns:a16="http://schemas.microsoft.com/office/drawing/2014/main" id="{00000000-0008-0000-2000-00003E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11" name="Text Box 12">
          <a:extLst>
            <a:ext uri="{FF2B5EF4-FFF2-40B4-BE49-F238E27FC236}">
              <a16:creationId xmlns:a16="http://schemas.microsoft.com/office/drawing/2014/main" id="{00000000-0008-0000-2000-00003F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12" name="Text Box 1">
          <a:extLst>
            <a:ext uri="{FF2B5EF4-FFF2-40B4-BE49-F238E27FC236}">
              <a16:creationId xmlns:a16="http://schemas.microsoft.com/office/drawing/2014/main" id="{00000000-0008-0000-2000-000040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13" name="Text Box 2">
          <a:extLst>
            <a:ext uri="{FF2B5EF4-FFF2-40B4-BE49-F238E27FC236}">
              <a16:creationId xmlns:a16="http://schemas.microsoft.com/office/drawing/2014/main" id="{00000000-0008-0000-2000-000041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2114" name="Text Box 13">
          <a:extLst>
            <a:ext uri="{FF2B5EF4-FFF2-40B4-BE49-F238E27FC236}">
              <a16:creationId xmlns:a16="http://schemas.microsoft.com/office/drawing/2014/main" id="{00000000-0008-0000-2000-00004208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2115" name="Text Box 14">
          <a:extLst>
            <a:ext uri="{FF2B5EF4-FFF2-40B4-BE49-F238E27FC236}">
              <a16:creationId xmlns:a16="http://schemas.microsoft.com/office/drawing/2014/main" id="{00000000-0008-0000-2000-00004308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16" name="Text Box 1">
          <a:extLst>
            <a:ext uri="{FF2B5EF4-FFF2-40B4-BE49-F238E27FC236}">
              <a16:creationId xmlns:a16="http://schemas.microsoft.com/office/drawing/2014/main" id="{00000000-0008-0000-2000-000044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17" name="Text Box 2">
          <a:extLst>
            <a:ext uri="{FF2B5EF4-FFF2-40B4-BE49-F238E27FC236}">
              <a16:creationId xmlns:a16="http://schemas.microsoft.com/office/drawing/2014/main" id="{00000000-0008-0000-2000-000045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18" name="Text Box 3">
          <a:extLst>
            <a:ext uri="{FF2B5EF4-FFF2-40B4-BE49-F238E27FC236}">
              <a16:creationId xmlns:a16="http://schemas.microsoft.com/office/drawing/2014/main" id="{00000000-0008-0000-2000-000046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19" name="Text Box 4">
          <a:extLst>
            <a:ext uri="{FF2B5EF4-FFF2-40B4-BE49-F238E27FC236}">
              <a16:creationId xmlns:a16="http://schemas.microsoft.com/office/drawing/2014/main" id="{00000000-0008-0000-2000-000047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0" name="Text Box 5">
          <a:extLst>
            <a:ext uri="{FF2B5EF4-FFF2-40B4-BE49-F238E27FC236}">
              <a16:creationId xmlns:a16="http://schemas.microsoft.com/office/drawing/2014/main" id="{00000000-0008-0000-2000-000048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1" name="Text Box 6">
          <a:extLst>
            <a:ext uri="{FF2B5EF4-FFF2-40B4-BE49-F238E27FC236}">
              <a16:creationId xmlns:a16="http://schemas.microsoft.com/office/drawing/2014/main" id="{00000000-0008-0000-2000-000049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2" name="Text Box 8">
          <a:extLst>
            <a:ext uri="{FF2B5EF4-FFF2-40B4-BE49-F238E27FC236}">
              <a16:creationId xmlns:a16="http://schemas.microsoft.com/office/drawing/2014/main" id="{00000000-0008-0000-2000-00004A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3" name="Text Box 9">
          <a:extLst>
            <a:ext uri="{FF2B5EF4-FFF2-40B4-BE49-F238E27FC236}">
              <a16:creationId xmlns:a16="http://schemas.microsoft.com/office/drawing/2014/main" id="{00000000-0008-0000-2000-00004B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4" name="Text Box 10">
          <a:extLst>
            <a:ext uri="{FF2B5EF4-FFF2-40B4-BE49-F238E27FC236}">
              <a16:creationId xmlns:a16="http://schemas.microsoft.com/office/drawing/2014/main" id="{00000000-0008-0000-2000-00004C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25" name="Text Box 11">
          <a:extLst>
            <a:ext uri="{FF2B5EF4-FFF2-40B4-BE49-F238E27FC236}">
              <a16:creationId xmlns:a16="http://schemas.microsoft.com/office/drawing/2014/main" id="{00000000-0008-0000-2000-00004D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26" name="Text Box 12">
          <a:extLst>
            <a:ext uri="{FF2B5EF4-FFF2-40B4-BE49-F238E27FC236}">
              <a16:creationId xmlns:a16="http://schemas.microsoft.com/office/drawing/2014/main" id="{00000000-0008-0000-2000-00004E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7" name="Text Box 1">
          <a:extLst>
            <a:ext uri="{FF2B5EF4-FFF2-40B4-BE49-F238E27FC236}">
              <a16:creationId xmlns:a16="http://schemas.microsoft.com/office/drawing/2014/main" id="{00000000-0008-0000-2000-00004F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29" name="Text Box 1">
          <a:extLst>
            <a:ext uri="{FF2B5EF4-FFF2-40B4-BE49-F238E27FC236}">
              <a16:creationId xmlns:a16="http://schemas.microsoft.com/office/drawing/2014/main" id="{00000000-0008-0000-2000-000051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30" name="Text Box 2">
          <a:extLst>
            <a:ext uri="{FF2B5EF4-FFF2-40B4-BE49-F238E27FC236}">
              <a16:creationId xmlns:a16="http://schemas.microsoft.com/office/drawing/2014/main" id="{00000000-0008-0000-2000-000052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31" name="Text Box 3">
          <a:extLst>
            <a:ext uri="{FF2B5EF4-FFF2-40B4-BE49-F238E27FC236}">
              <a16:creationId xmlns:a16="http://schemas.microsoft.com/office/drawing/2014/main" id="{00000000-0008-0000-2000-000053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32" name="Text Box 4">
          <a:extLst>
            <a:ext uri="{FF2B5EF4-FFF2-40B4-BE49-F238E27FC236}">
              <a16:creationId xmlns:a16="http://schemas.microsoft.com/office/drawing/2014/main" id="{00000000-0008-0000-2000-000054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33" name="Text Box 5">
          <a:extLst>
            <a:ext uri="{FF2B5EF4-FFF2-40B4-BE49-F238E27FC236}">
              <a16:creationId xmlns:a16="http://schemas.microsoft.com/office/drawing/2014/main" id="{00000000-0008-0000-2000-000055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34" name="Text Box 6">
          <a:extLst>
            <a:ext uri="{FF2B5EF4-FFF2-40B4-BE49-F238E27FC236}">
              <a16:creationId xmlns:a16="http://schemas.microsoft.com/office/drawing/2014/main" id="{00000000-0008-0000-2000-000056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35" name="Text Box 8">
          <a:extLst>
            <a:ext uri="{FF2B5EF4-FFF2-40B4-BE49-F238E27FC236}">
              <a16:creationId xmlns:a16="http://schemas.microsoft.com/office/drawing/2014/main" id="{00000000-0008-0000-2000-000057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36" name="Text Box 9">
          <a:extLst>
            <a:ext uri="{FF2B5EF4-FFF2-40B4-BE49-F238E27FC236}">
              <a16:creationId xmlns:a16="http://schemas.microsoft.com/office/drawing/2014/main" id="{00000000-0008-0000-2000-000058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37" name="Text Box 10">
          <a:extLst>
            <a:ext uri="{FF2B5EF4-FFF2-40B4-BE49-F238E27FC236}">
              <a16:creationId xmlns:a16="http://schemas.microsoft.com/office/drawing/2014/main" id="{00000000-0008-0000-2000-000059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38" name="Text Box 11">
          <a:extLst>
            <a:ext uri="{FF2B5EF4-FFF2-40B4-BE49-F238E27FC236}">
              <a16:creationId xmlns:a16="http://schemas.microsoft.com/office/drawing/2014/main" id="{00000000-0008-0000-2000-00005A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39" name="Text Box 12">
          <a:extLst>
            <a:ext uri="{FF2B5EF4-FFF2-40B4-BE49-F238E27FC236}">
              <a16:creationId xmlns:a16="http://schemas.microsoft.com/office/drawing/2014/main" id="{00000000-0008-0000-2000-00005B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0" name="Text Box 1">
          <a:extLst>
            <a:ext uri="{FF2B5EF4-FFF2-40B4-BE49-F238E27FC236}">
              <a16:creationId xmlns:a16="http://schemas.microsoft.com/office/drawing/2014/main" id="{00000000-0008-0000-2000-00005C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1" name="Text Box 2">
          <a:extLst>
            <a:ext uri="{FF2B5EF4-FFF2-40B4-BE49-F238E27FC236}">
              <a16:creationId xmlns:a16="http://schemas.microsoft.com/office/drawing/2014/main" id="{00000000-0008-0000-2000-00005D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2" name="Text Box 1">
          <a:extLst>
            <a:ext uri="{FF2B5EF4-FFF2-40B4-BE49-F238E27FC236}">
              <a16:creationId xmlns:a16="http://schemas.microsoft.com/office/drawing/2014/main" id="{00000000-0008-0000-2000-00005E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3" name="Text Box 2">
          <a:extLst>
            <a:ext uri="{FF2B5EF4-FFF2-40B4-BE49-F238E27FC236}">
              <a16:creationId xmlns:a16="http://schemas.microsoft.com/office/drawing/2014/main" id="{00000000-0008-0000-2000-00005F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4" name="Text Box 3">
          <a:extLst>
            <a:ext uri="{FF2B5EF4-FFF2-40B4-BE49-F238E27FC236}">
              <a16:creationId xmlns:a16="http://schemas.microsoft.com/office/drawing/2014/main" id="{00000000-0008-0000-2000-000060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5" name="Text Box 4">
          <a:extLst>
            <a:ext uri="{FF2B5EF4-FFF2-40B4-BE49-F238E27FC236}">
              <a16:creationId xmlns:a16="http://schemas.microsoft.com/office/drawing/2014/main" id="{00000000-0008-0000-2000-000061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6" name="Text Box 5">
          <a:extLst>
            <a:ext uri="{FF2B5EF4-FFF2-40B4-BE49-F238E27FC236}">
              <a16:creationId xmlns:a16="http://schemas.microsoft.com/office/drawing/2014/main" id="{00000000-0008-0000-2000-000062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7" name="Text Box 6">
          <a:extLst>
            <a:ext uri="{FF2B5EF4-FFF2-40B4-BE49-F238E27FC236}">
              <a16:creationId xmlns:a16="http://schemas.microsoft.com/office/drawing/2014/main" id="{00000000-0008-0000-2000-000063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8" name="Text Box 8">
          <a:extLst>
            <a:ext uri="{FF2B5EF4-FFF2-40B4-BE49-F238E27FC236}">
              <a16:creationId xmlns:a16="http://schemas.microsoft.com/office/drawing/2014/main" id="{00000000-0008-0000-2000-000064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49" name="Text Box 9">
          <a:extLst>
            <a:ext uri="{FF2B5EF4-FFF2-40B4-BE49-F238E27FC236}">
              <a16:creationId xmlns:a16="http://schemas.microsoft.com/office/drawing/2014/main" id="{00000000-0008-0000-2000-000065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50" name="Text Box 10">
          <a:extLst>
            <a:ext uri="{FF2B5EF4-FFF2-40B4-BE49-F238E27FC236}">
              <a16:creationId xmlns:a16="http://schemas.microsoft.com/office/drawing/2014/main" id="{00000000-0008-0000-2000-000066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51" name="Text Box 11">
          <a:extLst>
            <a:ext uri="{FF2B5EF4-FFF2-40B4-BE49-F238E27FC236}">
              <a16:creationId xmlns:a16="http://schemas.microsoft.com/office/drawing/2014/main" id="{00000000-0008-0000-2000-000067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52" name="Text Box 12">
          <a:extLst>
            <a:ext uri="{FF2B5EF4-FFF2-40B4-BE49-F238E27FC236}">
              <a16:creationId xmlns:a16="http://schemas.microsoft.com/office/drawing/2014/main" id="{00000000-0008-0000-2000-000068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53" name="Text Box 1">
          <a:extLst>
            <a:ext uri="{FF2B5EF4-FFF2-40B4-BE49-F238E27FC236}">
              <a16:creationId xmlns:a16="http://schemas.microsoft.com/office/drawing/2014/main" id="{00000000-0008-0000-2000-000069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0</xdr:colOff>
      <xdr:row>44</xdr:row>
      <xdr:rowOff>0</xdr:rowOff>
    </xdr:from>
    <xdr:ext cx="114300" cy="285750"/>
    <xdr:sp macro="" textlink="">
      <xdr:nvSpPr>
        <xdr:cNvPr id="2" name="Text Box 1">
          <a:extLst>
            <a:ext uri="{FF2B5EF4-FFF2-40B4-BE49-F238E27FC236}">
              <a16:creationId xmlns:a16="http://schemas.microsoft.com/office/drawing/2014/main" id="{00000000-0008-0000-2100-000002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3" name="Text Box 2">
          <a:extLst>
            <a:ext uri="{FF2B5EF4-FFF2-40B4-BE49-F238E27FC236}">
              <a16:creationId xmlns:a16="http://schemas.microsoft.com/office/drawing/2014/main" id="{00000000-0008-0000-2100-000003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4" name="Text Box 3">
          <a:extLst>
            <a:ext uri="{FF2B5EF4-FFF2-40B4-BE49-F238E27FC236}">
              <a16:creationId xmlns:a16="http://schemas.microsoft.com/office/drawing/2014/main" id="{00000000-0008-0000-2100-000004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5" name="Text Box 4">
          <a:extLst>
            <a:ext uri="{FF2B5EF4-FFF2-40B4-BE49-F238E27FC236}">
              <a16:creationId xmlns:a16="http://schemas.microsoft.com/office/drawing/2014/main" id="{00000000-0008-0000-2100-000005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6" name="Text Box 5">
          <a:extLst>
            <a:ext uri="{FF2B5EF4-FFF2-40B4-BE49-F238E27FC236}">
              <a16:creationId xmlns:a16="http://schemas.microsoft.com/office/drawing/2014/main" id="{00000000-0008-0000-2100-000006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7" name="Text Box 6">
          <a:extLst>
            <a:ext uri="{FF2B5EF4-FFF2-40B4-BE49-F238E27FC236}">
              <a16:creationId xmlns:a16="http://schemas.microsoft.com/office/drawing/2014/main" id="{00000000-0008-0000-2100-000007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8" name="Text Box 8">
          <a:extLst>
            <a:ext uri="{FF2B5EF4-FFF2-40B4-BE49-F238E27FC236}">
              <a16:creationId xmlns:a16="http://schemas.microsoft.com/office/drawing/2014/main" id="{00000000-0008-0000-2100-000008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9" name="Text Box 9">
          <a:extLst>
            <a:ext uri="{FF2B5EF4-FFF2-40B4-BE49-F238E27FC236}">
              <a16:creationId xmlns:a16="http://schemas.microsoft.com/office/drawing/2014/main" id="{00000000-0008-0000-2100-000009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0" name="Text Box 10">
          <a:extLst>
            <a:ext uri="{FF2B5EF4-FFF2-40B4-BE49-F238E27FC236}">
              <a16:creationId xmlns:a16="http://schemas.microsoft.com/office/drawing/2014/main" id="{00000000-0008-0000-2100-00000A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1" name="Text Box 11">
          <a:extLst>
            <a:ext uri="{FF2B5EF4-FFF2-40B4-BE49-F238E27FC236}">
              <a16:creationId xmlns:a16="http://schemas.microsoft.com/office/drawing/2014/main" id="{00000000-0008-0000-2100-00000B00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2" name="Text Box 12">
          <a:extLst>
            <a:ext uri="{FF2B5EF4-FFF2-40B4-BE49-F238E27FC236}">
              <a16:creationId xmlns:a16="http://schemas.microsoft.com/office/drawing/2014/main" id="{00000000-0008-0000-2100-00000C00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3" name="Text Box 13">
          <a:extLst>
            <a:ext uri="{FF2B5EF4-FFF2-40B4-BE49-F238E27FC236}">
              <a16:creationId xmlns:a16="http://schemas.microsoft.com/office/drawing/2014/main" id="{00000000-0008-0000-2100-00000D00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4" name="Text Box 14">
          <a:extLst>
            <a:ext uri="{FF2B5EF4-FFF2-40B4-BE49-F238E27FC236}">
              <a16:creationId xmlns:a16="http://schemas.microsoft.com/office/drawing/2014/main" id="{00000000-0008-0000-2100-00000E00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 name="Text Box 1">
          <a:extLst>
            <a:ext uri="{FF2B5EF4-FFF2-40B4-BE49-F238E27FC236}">
              <a16:creationId xmlns:a16="http://schemas.microsoft.com/office/drawing/2014/main" id="{00000000-0008-0000-2100-00000F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6" name="Text Box 2">
          <a:extLst>
            <a:ext uri="{FF2B5EF4-FFF2-40B4-BE49-F238E27FC236}">
              <a16:creationId xmlns:a16="http://schemas.microsoft.com/office/drawing/2014/main" id="{00000000-0008-0000-2100-00001000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19</xdr:row>
      <xdr:rowOff>0</xdr:rowOff>
    </xdr:from>
    <xdr:ext cx="114300" cy="285750"/>
    <xdr:sp macro="" textlink="">
      <xdr:nvSpPr>
        <xdr:cNvPr id="17" name="Text Box 8">
          <a:extLst>
            <a:ext uri="{FF2B5EF4-FFF2-40B4-BE49-F238E27FC236}">
              <a16:creationId xmlns:a16="http://schemas.microsoft.com/office/drawing/2014/main" id="{00000000-0008-0000-2100-000011000000}"/>
            </a:ext>
          </a:extLst>
        </xdr:cNvPr>
        <xdr:cNvSpPr txBox="1">
          <a:spLocks noChangeArrowheads="1"/>
        </xdr:cNvSpPr>
      </xdr:nvSpPr>
      <xdr:spPr bwMode="auto">
        <a:xfrm>
          <a:off x="562356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54</xdr:row>
      <xdr:rowOff>0</xdr:rowOff>
    </xdr:from>
    <xdr:ext cx="114300" cy="285750"/>
    <xdr:sp macro="" textlink="">
      <xdr:nvSpPr>
        <xdr:cNvPr id="18" name="Text Box 8">
          <a:extLst>
            <a:ext uri="{FF2B5EF4-FFF2-40B4-BE49-F238E27FC236}">
              <a16:creationId xmlns:a16="http://schemas.microsoft.com/office/drawing/2014/main" id="{00000000-0008-0000-2100-000012000000}"/>
            </a:ext>
          </a:extLst>
        </xdr:cNvPr>
        <xdr:cNvSpPr txBox="1">
          <a:spLocks noChangeArrowheads="1"/>
        </xdr:cNvSpPr>
      </xdr:nvSpPr>
      <xdr:spPr bwMode="auto">
        <a:xfrm>
          <a:off x="210312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30</xdr:row>
      <xdr:rowOff>0</xdr:rowOff>
    </xdr:from>
    <xdr:ext cx="114300" cy="285750"/>
    <xdr:sp macro="" textlink="">
      <xdr:nvSpPr>
        <xdr:cNvPr id="19" name="Text Box 8">
          <a:extLst>
            <a:ext uri="{FF2B5EF4-FFF2-40B4-BE49-F238E27FC236}">
              <a16:creationId xmlns:a16="http://schemas.microsoft.com/office/drawing/2014/main" id="{00000000-0008-0000-2100-000013000000}"/>
            </a:ext>
          </a:extLst>
        </xdr:cNvPr>
        <xdr:cNvSpPr txBox="1">
          <a:spLocks noChangeArrowheads="1"/>
        </xdr:cNvSpPr>
      </xdr:nvSpPr>
      <xdr:spPr bwMode="auto">
        <a:xfrm>
          <a:off x="562356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20" name="Text Box 8">
          <a:extLst>
            <a:ext uri="{FF2B5EF4-FFF2-40B4-BE49-F238E27FC236}">
              <a16:creationId xmlns:a16="http://schemas.microsoft.com/office/drawing/2014/main" id="{00000000-0008-0000-2100-00001400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21" name="Text Box 8">
          <a:extLst>
            <a:ext uri="{FF2B5EF4-FFF2-40B4-BE49-F238E27FC236}">
              <a16:creationId xmlns:a16="http://schemas.microsoft.com/office/drawing/2014/main" id="{00000000-0008-0000-2100-00001500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22" name="Text Box 8">
          <a:extLst>
            <a:ext uri="{FF2B5EF4-FFF2-40B4-BE49-F238E27FC236}">
              <a16:creationId xmlns:a16="http://schemas.microsoft.com/office/drawing/2014/main" id="{00000000-0008-0000-2100-00001600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23" name="Text Box 1">
          <a:extLst>
            <a:ext uri="{FF2B5EF4-FFF2-40B4-BE49-F238E27FC236}">
              <a16:creationId xmlns:a16="http://schemas.microsoft.com/office/drawing/2014/main" id="{00000000-0008-0000-2100-000017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24" name="Text Box 2">
          <a:extLst>
            <a:ext uri="{FF2B5EF4-FFF2-40B4-BE49-F238E27FC236}">
              <a16:creationId xmlns:a16="http://schemas.microsoft.com/office/drawing/2014/main" id="{00000000-0008-0000-2100-000018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25" name="Text Box 3">
          <a:extLst>
            <a:ext uri="{FF2B5EF4-FFF2-40B4-BE49-F238E27FC236}">
              <a16:creationId xmlns:a16="http://schemas.microsoft.com/office/drawing/2014/main" id="{00000000-0008-0000-2100-000019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26" name="Text Box 4">
          <a:extLst>
            <a:ext uri="{FF2B5EF4-FFF2-40B4-BE49-F238E27FC236}">
              <a16:creationId xmlns:a16="http://schemas.microsoft.com/office/drawing/2014/main" id="{00000000-0008-0000-2100-00001A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27" name="Text Box 5">
          <a:extLst>
            <a:ext uri="{FF2B5EF4-FFF2-40B4-BE49-F238E27FC236}">
              <a16:creationId xmlns:a16="http://schemas.microsoft.com/office/drawing/2014/main" id="{00000000-0008-0000-2100-00001B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28" name="Text Box 6">
          <a:extLst>
            <a:ext uri="{FF2B5EF4-FFF2-40B4-BE49-F238E27FC236}">
              <a16:creationId xmlns:a16="http://schemas.microsoft.com/office/drawing/2014/main" id="{00000000-0008-0000-2100-00001C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29" name="Text Box 8">
          <a:extLst>
            <a:ext uri="{FF2B5EF4-FFF2-40B4-BE49-F238E27FC236}">
              <a16:creationId xmlns:a16="http://schemas.microsoft.com/office/drawing/2014/main" id="{00000000-0008-0000-2100-00001D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30" name="Text Box 9">
          <a:extLst>
            <a:ext uri="{FF2B5EF4-FFF2-40B4-BE49-F238E27FC236}">
              <a16:creationId xmlns:a16="http://schemas.microsoft.com/office/drawing/2014/main" id="{00000000-0008-0000-2100-00001E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31" name="Text Box 10">
          <a:extLst>
            <a:ext uri="{FF2B5EF4-FFF2-40B4-BE49-F238E27FC236}">
              <a16:creationId xmlns:a16="http://schemas.microsoft.com/office/drawing/2014/main" id="{00000000-0008-0000-2100-00001F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32" name="Text Box 1">
          <a:extLst>
            <a:ext uri="{FF2B5EF4-FFF2-40B4-BE49-F238E27FC236}">
              <a16:creationId xmlns:a16="http://schemas.microsoft.com/office/drawing/2014/main" id="{00000000-0008-0000-2100-000020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33" name="Text Box 2">
          <a:extLst>
            <a:ext uri="{FF2B5EF4-FFF2-40B4-BE49-F238E27FC236}">
              <a16:creationId xmlns:a16="http://schemas.microsoft.com/office/drawing/2014/main" id="{00000000-0008-0000-2100-000021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0</xdr:rowOff>
    </xdr:from>
    <xdr:ext cx="114300" cy="285750"/>
    <xdr:sp macro="" textlink="">
      <xdr:nvSpPr>
        <xdr:cNvPr id="34" name="Text Box 8">
          <a:extLst>
            <a:ext uri="{FF2B5EF4-FFF2-40B4-BE49-F238E27FC236}">
              <a16:creationId xmlns:a16="http://schemas.microsoft.com/office/drawing/2014/main" id="{00000000-0008-0000-2100-000022000000}"/>
            </a:ext>
          </a:extLst>
        </xdr:cNvPr>
        <xdr:cNvSpPr txBox="1">
          <a:spLocks noChangeArrowheads="1"/>
        </xdr:cNvSpPr>
      </xdr:nvSpPr>
      <xdr:spPr bwMode="auto">
        <a:xfrm>
          <a:off x="56235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35" name="Text Box 1">
          <a:extLst>
            <a:ext uri="{FF2B5EF4-FFF2-40B4-BE49-F238E27FC236}">
              <a16:creationId xmlns:a16="http://schemas.microsoft.com/office/drawing/2014/main" id="{00000000-0008-0000-2100-000023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36" name="Text Box 2">
          <a:extLst>
            <a:ext uri="{FF2B5EF4-FFF2-40B4-BE49-F238E27FC236}">
              <a16:creationId xmlns:a16="http://schemas.microsoft.com/office/drawing/2014/main" id="{00000000-0008-0000-2100-000024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37" name="Text Box 3">
          <a:extLst>
            <a:ext uri="{FF2B5EF4-FFF2-40B4-BE49-F238E27FC236}">
              <a16:creationId xmlns:a16="http://schemas.microsoft.com/office/drawing/2014/main" id="{00000000-0008-0000-2100-000025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38" name="Text Box 4">
          <a:extLst>
            <a:ext uri="{FF2B5EF4-FFF2-40B4-BE49-F238E27FC236}">
              <a16:creationId xmlns:a16="http://schemas.microsoft.com/office/drawing/2014/main" id="{00000000-0008-0000-2100-000026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39" name="Text Box 5">
          <a:extLst>
            <a:ext uri="{FF2B5EF4-FFF2-40B4-BE49-F238E27FC236}">
              <a16:creationId xmlns:a16="http://schemas.microsoft.com/office/drawing/2014/main" id="{00000000-0008-0000-2100-000027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40" name="Text Box 6">
          <a:extLst>
            <a:ext uri="{FF2B5EF4-FFF2-40B4-BE49-F238E27FC236}">
              <a16:creationId xmlns:a16="http://schemas.microsoft.com/office/drawing/2014/main" id="{00000000-0008-0000-2100-000028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41" name="Text Box 8">
          <a:extLst>
            <a:ext uri="{FF2B5EF4-FFF2-40B4-BE49-F238E27FC236}">
              <a16:creationId xmlns:a16="http://schemas.microsoft.com/office/drawing/2014/main" id="{00000000-0008-0000-2100-000029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42" name="Text Box 9">
          <a:extLst>
            <a:ext uri="{FF2B5EF4-FFF2-40B4-BE49-F238E27FC236}">
              <a16:creationId xmlns:a16="http://schemas.microsoft.com/office/drawing/2014/main" id="{00000000-0008-0000-2100-00002A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43" name="Text Box 10">
          <a:extLst>
            <a:ext uri="{FF2B5EF4-FFF2-40B4-BE49-F238E27FC236}">
              <a16:creationId xmlns:a16="http://schemas.microsoft.com/office/drawing/2014/main" id="{00000000-0008-0000-2100-00002B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44" name="Text Box 11">
          <a:extLst>
            <a:ext uri="{FF2B5EF4-FFF2-40B4-BE49-F238E27FC236}">
              <a16:creationId xmlns:a16="http://schemas.microsoft.com/office/drawing/2014/main" id="{00000000-0008-0000-2100-00002C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45" name="Text Box 12">
          <a:extLst>
            <a:ext uri="{FF2B5EF4-FFF2-40B4-BE49-F238E27FC236}">
              <a16:creationId xmlns:a16="http://schemas.microsoft.com/office/drawing/2014/main" id="{00000000-0008-0000-2100-00002D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46" name="Text Box 13">
          <a:extLst>
            <a:ext uri="{FF2B5EF4-FFF2-40B4-BE49-F238E27FC236}">
              <a16:creationId xmlns:a16="http://schemas.microsoft.com/office/drawing/2014/main" id="{00000000-0008-0000-2100-00002E00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47" name="Text Box 14">
          <a:extLst>
            <a:ext uri="{FF2B5EF4-FFF2-40B4-BE49-F238E27FC236}">
              <a16:creationId xmlns:a16="http://schemas.microsoft.com/office/drawing/2014/main" id="{00000000-0008-0000-2100-00002F00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48" name="Text Box 1">
          <a:extLst>
            <a:ext uri="{FF2B5EF4-FFF2-40B4-BE49-F238E27FC236}">
              <a16:creationId xmlns:a16="http://schemas.microsoft.com/office/drawing/2014/main" id="{00000000-0008-0000-2100-000030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49" name="Text Box 2">
          <a:extLst>
            <a:ext uri="{FF2B5EF4-FFF2-40B4-BE49-F238E27FC236}">
              <a16:creationId xmlns:a16="http://schemas.microsoft.com/office/drawing/2014/main" id="{00000000-0008-0000-2100-000031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50" name="Text Box 8">
          <a:extLst>
            <a:ext uri="{FF2B5EF4-FFF2-40B4-BE49-F238E27FC236}">
              <a16:creationId xmlns:a16="http://schemas.microsoft.com/office/drawing/2014/main" id="{00000000-0008-0000-2100-00003200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51" name="Text Box 8">
          <a:extLst>
            <a:ext uri="{FF2B5EF4-FFF2-40B4-BE49-F238E27FC236}">
              <a16:creationId xmlns:a16="http://schemas.microsoft.com/office/drawing/2014/main" id="{00000000-0008-0000-2100-00003300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52" name="Text Box 8">
          <a:extLst>
            <a:ext uri="{FF2B5EF4-FFF2-40B4-BE49-F238E27FC236}">
              <a16:creationId xmlns:a16="http://schemas.microsoft.com/office/drawing/2014/main" id="{00000000-0008-0000-2100-00003400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53" name="Text Box 8">
          <a:extLst>
            <a:ext uri="{FF2B5EF4-FFF2-40B4-BE49-F238E27FC236}">
              <a16:creationId xmlns:a16="http://schemas.microsoft.com/office/drawing/2014/main" id="{00000000-0008-0000-2100-00003500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54" name="Text Box 8">
          <a:extLst>
            <a:ext uri="{FF2B5EF4-FFF2-40B4-BE49-F238E27FC236}">
              <a16:creationId xmlns:a16="http://schemas.microsoft.com/office/drawing/2014/main" id="{00000000-0008-0000-2100-000036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55" name="Text Box 8">
          <a:extLst>
            <a:ext uri="{FF2B5EF4-FFF2-40B4-BE49-F238E27FC236}">
              <a16:creationId xmlns:a16="http://schemas.microsoft.com/office/drawing/2014/main" id="{00000000-0008-0000-2100-000037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56" name="Text Box 1">
          <a:extLst>
            <a:ext uri="{FF2B5EF4-FFF2-40B4-BE49-F238E27FC236}">
              <a16:creationId xmlns:a16="http://schemas.microsoft.com/office/drawing/2014/main" id="{00000000-0008-0000-2100-000038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57" name="Text Box 2">
          <a:extLst>
            <a:ext uri="{FF2B5EF4-FFF2-40B4-BE49-F238E27FC236}">
              <a16:creationId xmlns:a16="http://schemas.microsoft.com/office/drawing/2014/main" id="{00000000-0008-0000-2100-000039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58" name="Text Box 3">
          <a:extLst>
            <a:ext uri="{FF2B5EF4-FFF2-40B4-BE49-F238E27FC236}">
              <a16:creationId xmlns:a16="http://schemas.microsoft.com/office/drawing/2014/main" id="{00000000-0008-0000-2100-00003A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59" name="Text Box 4">
          <a:extLst>
            <a:ext uri="{FF2B5EF4-FFF2-40B4-BE49-F238E27FC236}">
              <a16:creationId xmlns:a16="http://schemas.microsoft.com/office/drawing/2014/main" id="{00000000-0008-0000-2100-00003B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60" name="Text Box 5">
          <a:extLst>
            <a:ext uri="{FF2B5EF4-FFF2-40B4-BE49-F238E27FC236}">
              <a16:creationId xmlns:a16="http://schemas.microsoft.com/office/drawing/2014/main" id="{00000000-0008-0000-2100-00003C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61" name="Text Box 6">
          <a:extLst>
            <a:ext uri="{FF2B5EF4-FFF2-40B4-BE49-F238E27FC236}">
              <a16:creationId xmlns:a16="http://schemas.microsoft.com/office/drawing/2014/main" id="{00000000-0008-0000-2100-00003D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62" name="Text Box 8">
          <a:extLst>
            <a:ext uri="{FF2B5EF4-FFF2-40B4-BE49-F238E27FC236}">
              <a16:creationId xmlns:a16="http://schemas.microsoft.com/office/drawing/2014/main" id="{00000000-0008-0000-2100-00003E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63" name="Text Box 9">
          <a:extLst>
            <a:ext uri="{FF2B5EF4-FFF2-40B4-BE49-F238E27FC236}">
              <a16:creationId xmlns:a16="http://schemas.microsoft.com/office/drawing/2014/main" id="{00000000-0008-0000-2100-00003F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64" name="Text Box 10">
          <a:extLst>
            <a:ext uri="{FF2B5EF4-FFF2-40B4-BE49-F238E27FC236}">
              <a16:creationId xmlns:a16="http://schemas.microsoft.com/office/drawing/2014/main" id="{00000000-0008-0000-2100-000040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65" name="Text Box 1">
          <a:extLst>
            <a:ext uri="{FF2B5EF4-FFF2-40B4-BE49-F238E27FC236}">
              <a16:creationId xmlns:a16="http://schemas.microsoft.com/office/drawing/2014/main" id="{00000000-0008-0000-2100-000041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66" name="Text Box 2">
          <a:extLst>
            <a:ext uri="{FF2B5EF4-FFF2-40B4-BE49-F238E27FC236}">
              <a16:creationId xmlns:a16="http://schemas.microsoft.com/office/drawing/2014/main" id="{00000000-0008-0000-2100-000042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67" name="Text Box 8">
          <a:extLst>
            <a:ext uri="{FF2B5EF4-FFF2-40B4-BE49-F238E27FC236}">
              <a16:creationId xmlns:a16="http://schemas.microsoft.com/office/drawing/2014/main" id="{00000000-0008-0000-2100-00004300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68" name="Text Box 1">
          <a:extLst>
            <a:ext uri="{FF2B5EF4-FFF2-40B4-BE49-F238E27FC236}">
              <a16:creationId xmlns:a16="http://schemas.microsoft.com/office/drawing/2014/main" id="{00000000-0008-0000-2100-000044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69" name="Text Box 2">
          <a:extLst>
            <a:ext uri="{FF2B5EF4-FFF2-40B4-BE49-F238E27FC236}">
              <a16:creationId xmlns:a16="http://schemas.microsoft.com/office/drawing/2014/main" id="{00000000-0008-0000-2100-000045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70" name="Text Box 3">
          <a:extLst>
            <a:ext uri="{FF2B5EF4-FFF2-40B4-BE49-F238E27FC236}">
              <a16:creationId xmlns:a16="http://schemas.microsoft.com/office/drawing/2014/main" id="{00000000-0008-0000-2100-000046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71" name="Text Box 4">
          <a:extLst>
            <a:ext uri="{FF2B5EF4-FFF2-40B4-BE49-F238E27FC236}">
              <a16:creationId xmlns:a16="http://schemas.microsoft.com/office/drawing/2014/main" id="{00000000-0008-0000-2100-000047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72" name="Text Box 5">
          <a:extLst>
            <a:ext uri="{FF2B5EF4-FFF2-40B4-BE49-F238E27FC236}">
              <a16:creationId xmlns:a16="http://schemas.microsoft.com/office/drawing/2014/main" id="{00000000-0008-0000-2100-000048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73" name="Text Box 6">
          <a:extLst>
            <a:ext uri="{FF2B5EF4-FFF2-40B4-BE49-F238E27FC236}">
              <a16:creationId xmlns:a16="http://schemas.microsoft.com/office/drawing/2014/main" id="{00000000-0008-0000-2100-000049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74" name="Text Box 8">
          <a:extLst>
            <a:ext uri="{FF2B5EF4-FFF2-40B4-BE49-F238E27FC236}">
              <a16:creationId xmlns:a16="http://schemas.microsoft.com/office/drawing/2014/main" id="{00000000-0008-0000-2100-00004A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75" name="Text Box 9">
          <a:extLst>
            <a:ext uri="{FF2B5EF4-FFF2-40B4-BE49-F238E27FC236}">
              <a16:creationId xmlns:a16="http://schemas.microsoft.com/office/drawing/2014/main" id="{00000000-0008-0000-2100-00004B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76" name="Text Box 10">
          <a:extLst>
            <a:ext uri="{FF2B5EF4-FFF2-40B4-BE49-F238E27FC236}">
              <a16:creationId xmlns:a16="http://schemas.microsoft.com/office/drawing/2014/main" id="{00000000-0008-0000-2100-00004C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77" name="Text Box 11">
          <a:extLst>
            <a:ext uri="{FF2B5EF4-FFF2-40B4-BE49-F238E27FC236}">
              <a16:creationId xmlns:a16="http://schemas.microsoft.com/office/drawing/2014/main" id="{00000000-0008-0000-2100-00004D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78" name="Text Box 12">
          <a:extLst>
            <a:ext uri="{FF2B5EF4-FFF2-40B4-BE49-F238E27FC236}">
              <a16:creationId xmlns:a16="http://schemas.microsoft.com/office/drawing/2014/main" id="{00000000-0008-0000-2100-00004E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79" name="Text Box 13">
          <a:extLst>
            <a:ext uri="{FF2B5EF4-FFF2-40B4-BE49-F238E27FC236}">
              <a16:creationId xmlns:a16="http://schemas.microsoft.com/office/drawing/2014/main" id="{00000000-0008-0000-2100-00004F00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80" name="Text Box 14">
          <a:extLst>
            <a:ext uri="{FF2B5EF4-FFF2-40B4-BE49-F238E27FC236}">
              <a16:creationId xmlns:a16="http://schemas.microsoft.com/office/drawing/2014/main" id="{00000000-0008-0000-2100-00005000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81" name="Text Box 1">
          <a:extLst>
            <a:ext uri="{FF2B5EF4-FFF2-40B4-BE49-F238E27FC236}">
              <a16:creationId xmlns:a16="http://schemas.microsoft.com/office/drawing/2014/main" id="{00000000-0008-0000-2100-000051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82" name="Text Box 2">
          <a:extLst>
            <a:ext uri="{FF2B5EF4-FFF2-40B4-BE49-F238E27FC236}">
              <a16:creationId xmlns:a16="http://schemas.microsoft.com/office/drawing/2014/main" id="{00000000-0008-0000-2100-000052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83" name="Text Box 8">
          <a:extLst>
            <a:ext uri="{FF2B5EF4-FFF2-40B4-BE49-F238E27FC236}">
              <a16:creationId xmlns:a16="http://schemas.microsoft.com/office/drawing/2014/main" id="{00000000-0008-0000-2100-00005300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656166</xdr:colOff>
      <xdr:row>28</xdr:row>
      <xdr:rowOff>10583</xdr:rowOff>
    </xdr:from>
    <xdr:ext cx="114300" cy="285750"/>
    <xdr:sp macro="" textlink="">
      <xdr:nvSpPr>
        <xdr:cNvPr id="84" name="Text Box 8">
          <a:extLst>
            <a:ext uri="{FF2B5EF4-FFF2-40B4-BE49-F238E27FC236}">
              <a16:creationId xmlns:a16="http://schemas.microsoft.com/office/drawing/2014/main" id="{00000000-0008-0000-2100-000054000000}"/>
            </a:ext>
          </a:extLst>
        </xdr:cNvPr>
        <xdr:cNvSpPr txBox="1">
          <a:spLocks noChangeArrowheads="1"/>
        </xdr:cNvSpPr>
      </xdr:nvSpPr>
      <xdr:spPr bwMode="auto">
        <a:xfrm>
          <a:off x="4999566" y="513122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85" name="Text Box 8">
          <a:extLst>
            <a:ext uri="{FF2B5EF4-FFF2-40B4-BE49-F238E27FC236}">
              <a16:creationId xmlns:a16="http://schemas.microsoft.com/office/drawing/2014/main" id="{00000000-0008-0000-2100-00005500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86" name="Text Box 8">
          <a:extLst>
            <a:ext uri="{FF2B5EF4-FFF2-40B4-BE49-F238E27FC236}">
              <a16:creationId xmlns:a16="http://schemas.microsoft.com/office/drawing/2014/main" id="{00000000-0008-0000-2100-00005600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87" name="Text Box 8">
          <a:extLst>
            <a:ext uri="{FF2B5EF4-FFF2-40B4-BE49-F238E27FC236}">
              <a16:creationId xmlns:a16="http://schemas.microsoft.com/office/drawing/2014/main" id="{00000000-0008-0000-2100-000057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88" name="Text Box 8">
          <a:extLst>
            <a:ext uri="{FF2B5EF4-FFF2-40B4-BE49-F238E27FC236}">
              <a16:creationId xmlns:a16="http://schemas.microsoft.com/office/drawing/2014/main" id="{00000000-0008-0000-2100-000058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89" name="Text Box 1">
          <a:extLst>
            <a:ext uri="{FF2B5EF4-FFF2-40B4-BE49-F238E27FC236}">
              <a16:creationId xmlns:a16="http://schemas.microsoft.com/office/drawing/2014/main" id="{00000000-0008-0000-2100-000059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0" name="Text Box 2">
          <a:extLst>
            <a:ext uri="{FF2B5EF4-FFF2-40B4-BE49-F238E27FC236}">
              <a16:creationId xmlns:a16="http://schemas.microsoft.com/office/drawing/2014/main" id="{00000000-0008-0000-2100-00005A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1" name="Text Box 3">
          <a:extLst>
            <a:ext uri="{FF2B5EF4-FFF2-40B4-BE49-F238E27FC236}">
              <a16:creationId xmlns:a16="http://schemas.microsoft.com/office/drawing/2014/main" id="{00000000-0008-0000-2100-00005B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2" name="Text Box 4">
          <a:extLst>
            <a:ext uri="{FF2B5EF4-FFF2-40B4-BE49-F238E27FC236}">
              <a16:creationId xmlns:a16="http://schemas.microsoft.com/office/drawing/2014/main" id="{00000000-0008-0000-2100-00005C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3" name="Text Box 5">
          <a:extLst>
            <a:ext uri="{FF2B5EF4-FFF2-40B4-BE49-F238E27FC236}">
              <a16:creationId xmlns:a16="http://schemas.microsoft.com/office/drawing/2014/main" id="{00000000-0008-0000-2100-00005D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4" name="Text Box 6">
          <a:extLst>
            <a:ext uri="{FF2B5EF4-FFF2-40B4-BE49-F238E27FC236}">
              <a16:creationId xmlns:a16="http://schemas.microsoft.com/office/drawing/2014/main" id="{00000000-0008-0000-2100-00005E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5" name="Text Box 8">
          <a:extLst>
            <a:ext uri="{FF2B5EF4-FFF2-40B4-BE49-F238E27FC236}">
              <a16:creationId xmlns:a16="http://schemas.microsoft.com/office/drawing/2014/main" id="{00000000-0008-0000-2100-00005F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6" name="Text Box 9">
          <a:extLst>
            <a:ext uri="{FF2B5EF4-FFF2-40B4-BE49-F238E27FC236}">
              <a16:creationId xmlns:a16="http://schemas.microsoft.com/office/drawing/2014/main" id="{00000000-0008-0000-2100-000060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7" name="Text Box 10">
          <a:extLst>
            <a:ext uri="{FF2B5EF4-FFF2-40B4-BE49-F238E27FC236}">
              <a16:creationId xmlns:a16="http://schemas.microsoft.com/office/drawing/2014/main" id="{00000000-0008-0000-2100-000061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8" name="Text Box 1">
          <a:extLst>
            <a:ext uri="{FF2B5EF4-FFF2-40B4-BE49-F238E27FC236}">
              <a16:creationId xmlns:a16="http://schemas.microsoft.com/office/drawing/2014/main" id="{00000000-0008-0000-2100-000062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99" name="Text Box 2">
          <a:extLst>
            <a:ext uri="{FF2B5EF4-FFF2-40B4-BE49-F238E27FC236}">
              <a16:creationId xmlns:a16="http://schemas.microsoft.com/office/drawing/2014/main" id="{00000000-0008-0000-2100-000063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00" name="Text Box 8">
          <a:extLst>
            <a:ext uri="{FF2B5EF4-FFF2-40B4-BE49-F238E27FC236}">
              <a16:creationId xmlns:a16="http://schemas.microsoft.com/office/drawing/2014/main" id="{00000000-0008-0000-2100-00006400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01" name="Text Box 13">
          <a:extLst>
            <a:ext uri="{FF2B5EF4-FFF2-40B4-BE49-F238E27FC236}">
              <a16:creationId xmlns:a16="http://schemas.microsoft.com/office/drawing/2014/main" id="{00000000-0008-0000-2100-00006500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02" name="Text Box 14">
          <a:extLst>
            <a:ext uri="{FF2B5EF4-FFF2-40B4-BE49-F238E27FC236}">
              <a16:creationId xmlns:a16="http://schemas.microsoft.com/office/drawing/2014/main" id="{00000000-0008-0000-2100-00006600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3" name="Text Box 1">
          <a:extLst>
            <a:ext uri="{FF2B5EF4-FFF2-40B4-BE49-F238E27FC236}">
              <a16:creationId xmlns:a16="http://schemas.microsoft.com/office/drawing/2014/main" id="{00000000-0008-0000-2100-000067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4" name="Text Box 2">
          <a:extLst>
            <a:ext uri="{FF2B5EF4-FFF2-40B4-BE49-F238E27FC236}">
              <a16:creationId xmlns:a16="http://schemas.microsoft.com/office/drawing/2014/main" id="{00000000-0008-0000-2100-00006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5" name="Text Box 3">
          <a:extLst>
            <a:ext uri="{FF2B5EF4-FFF2-40B4-BE49-F238E27FC236}">
              <a16:creationId xmlns:a16="http://schemas.microsoft.com/office/drawing/2014/main" id="{00000000-0008-0000-2100-00006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6" name="Text Box 4">
          <a:extLst>
            <a:ext uri="{FF2B5EF4-FFF2-40B4-BE49-F238E27FC236}">
              <a16:creationId xmlns:a16="http://schemas.microsoft.com/office/drawing/2014/main" id="{00000000-0008-0000-2100-00006A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7" name="Text Box 5">
          <a:extLst>
            <a:ext uri="{FF2B5EF4-FFF2-40B4-BE49-F238E27FC236}">
              <a16:creationId xmlns:a16="http://schemas.microsoft.com/office/drawing/2014/main" id="{00000000-0008-0000-2100-00006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8" name="Text Box 6">
          <a:extLst>
            <a:ext uri="{FF2B5EF4-FFF2-40B4-BE49-F238E27FC236}">
              <a16:creationId xmlns:a16="http://schemas.microsoft.com/office/drawing/2014/main" id="{00000000-0008-0000-2100-00006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09" name="Text Box 8">
          <a:extLst>
            <a:ext uri="{FF2B5EF4-FFF2-40B4-BE49-F238E27FC236}">
              <a16:creationId xmlns:a16="http://schemas.microsoft.com/office/drawing/2014/main" id="{00000000-0008-0000-2100-00006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10" name="Text Box 9">
          <a:extLst>
            <a:ext uri="{FF2B5EF4-FFF2-40B4-BE49-F238E27FC236}">
              <a16:creationId xmlns:a16="http://schemas.microsoft.com/office/drawing/2014/main" id="{00000000-0008-0000-2100-00006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11" name="Text Box 10">
          <a:extLst>
            <a:ext uri="{FF2B5EF4-FFF2-40B4-BE49-F238E27FC236}">
              <a16:creationId xmlns:a16="http://schemas.microsoft.com/office/drawing/2014/main" id="{00000000-0008-0000-2100-00006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12" name="Text Box 11">
          <a:extLst>
            <a:ext uri="{FF2B5EF4-FFF2-40B4-BE49-F238E27FC236}">
              <a16:creationId xmlns:a16="http://schemas.microsoft.com/office/drawing/2014/main" id="{00000000-0008-0000-2100-000070000000}"/>
            </a:ext>
          </a:extLst>
        </xdr:cNvPr>
        <xdr:cNvSpPr txBox="1">
          <a:spLocks noChangeArrowheads="1"/>
        </xdr:cNvSpPr>
      </xdr:nvSpPr>
      <xdr:spPr bwMode="auto">
        <a:xfrm>
          <a:off x="62484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113" name="Text Box 12">
          <a:extLst>
            <a:ext uri="{FF2B5EF4-FFF2-40B4-BE49-F238E27FC236}">
              <a16:creationId xmlns:a16="http://schemas.microsoft.com/office/drawing/2014/main" id="{00000000-0008-0000-2100-000071000000}"/>
            </a:ext>
          </a:extLst>
        </xdr:cNvPr>
        <xdr:cNvSpPr txBox="1">
          <a:spLocks noChangeArrowheads="1"/>
        </xdr:cNvSpPr>
      </xdr:nvSpPr>
      <xdr:spPr bwMode="auto">
        <a:xfrm>
          <a:off x="62484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114" name="Text Box 13">
          <a:extLst>
            <a:ext uri="{FF2B5EF4-FFF2-40B4-BE49-F238E27FC236}">
              <a16:creationId xmlns:a16="http://schemas.microsoft.com/office/drawing/2014/main" id="{00000000-0008-0000-2100-000072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115" name="Text Box 14">
          <a:extLst>
            <a:ext uri="{FF2B5EF4-FFF2-40B4-BE49-F238E27FC236}">
              <a16:creationId xmlns:a16="http://schemas.microsoft.com/office/drawing/2014/main" id="{00000000-0008-0000-2100-000073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16" name="Text Box 1">
          <a:extLst>
            <a:ext uri="{FF2B5EF4-FFF2-40B4-BE49-F238E27FC236}">
              <a16:creationId xmlns:a16="http://schemas.microsoft.com/office/drawing/2014/main" id="{00000000-0008-0000-2100-000074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17" name="Text Box 2">
          <a:extLst>
            <a:ext uri="{FF2B5EF4-FFF2-40B4-BE49-F238E27FC236}">
              <a16:creationId xmlns:a16="http://schemas.microsoft.com/office/drawing/2014/main" id="{00000000-0008-0000-2100-000075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18" name="Text Box 8">
          <a:extLst>
            <a:ext uri="{FF2B5EF4-FFF2-40B4-BE49-F238E27FC236}">
              <a16:creationId xmlns:a16="http://schemas.microsoft.com/office/drawing/2014/main" id="{00000000-0008-0000-2100-000076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19" name="Text Box 8">
          <a:extLst>
            <a:ext uri="{FF2B5EF4-FFF2-40B4-BE49-F238E27FC236}">
              <a16:creationId xmlns:a16="http://schemas.microsoft.com/office/drawing/2014/main" id="{00000000-0008-0000-2100-000077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60</xdr:row>
      <xdr:rowOff>114300</xdr:rowOff>
    </xdr:from>
    <xdr:ext cx="114300" cy="285750"/>
    <xdr:sp macro="" textlink="">
      <xdr:nvSpPr>
        <xdr:cNvPr id="120" name="Text Box 8">
          <a:extLst>
            <a:ext uri="{FF2B5EF4-FFF2-40B4-BE49-F238E27FC236}">
              <a16:creationId xmlns:a16="http://schemas.microsoft.com/office/drawing/2014/main" id="{00000000-0008-0000-2100-000078000000}"/>
            </a:ext>
          </a:extLst>
        </xdr:cNvPr>
        <xdr:cNvSpPr txBox="1">
          <a:spLocks noChangeArrowheads="1"/>
        </xdr:cNvSpPr>
      </xdr:nvSpPr>
      <xdr:spPr bwMode="auto">
        <a:xfrm>
          <a:off x="1630680" y="110871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21" name="Text Box 8">
          <a:extLst>
            <a:ext uri="{FF2B5EF4-FFF2-40B4-BE49-F238E27FC236}">
              <a16:creationId xmlns:a16="http://schemas.microsoft.com/office/drawing/2014/main" id="{00000000-0008-0000-2100-000079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2" name="Text Box 8">
          <a:extLst>
            <a:ext uri="{FF2B5EF4-FFF2-40B4-BE49-F238E27FC236}">
              <a16:creationId xmlns:a16="http://schemas.microsoft.com/office/drawing/2014/main" id="{00000000-0008-0000-2100-00007A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3" name="Text Box 1">
          <a:extLst>
            <a:ext uri="{FF2B5EF4-FFF2-40B4-BE49-F238E27FC236}">
              <a16:creationId xmlns:a16="http://schemas.microsoft.com/office/drawing/2014/main" id="{00000000-0008-0000-2100-00007B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4" name="Text Box 2">
          <a:extLst>
            <a:ext uri="{FF2B5EF4-FFF2-40B4-BE49-F238E27FC236}">
              <a16:creationId xmlns:a16="http://schemas.microsoft.com/office/drawing/2014/main" id="{00000000-0008-0000-2100-00007C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5" name="Text Box 3">
          <a:extLst>
            <a:ext uri="{FF2B5EF4-FFF2-40B4-BE49-F238E27FC236}">
              <a16:creationId xmlns:a16="http://schemas.microsoft.com/office/drawing/2014/main" id="{00000000-0008-0000-2100-00007D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6" name="Text Box 4">
          <a:extLst>
            <a:ext uri="{FF2B5EF4-FFF2-40B4-BE49-F238E27FC236}">
              <a16:creationId xmlns:a16="http://schemas.microsoft.com/office/drawing/2014/main" id="{00000000-0008-0000-2100-00007E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7" name="Text Box 5">
          <a:extLst>
            <a:ext uri="{FF2B5EF4-FFF2-40B4-BE49-F238E27FC236}">
              <a16:creationId xmlns:a16="http://schemas.microsoft.com/office/drawing/2014/main" id="{00000000-0008-0000-2100-00007F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8" name="Text Box 6">
          <a:extLst>
            <a:ext uri="{FF2B5EF4-FFF2-40B4-BE49-F238E27FC236}">
              <a16:creationId xmlns:a16="http://schemas.microsoft.com/office/drawing/2014/main" id="{00000000-0008-0000-2100-000080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29" name="Text Box 8">
          <a:extLst>
            <a:ext uri="{FF2B5EF4-FFF2-40B4-BE49-F238E27FC236}">
              <a16:creationId xmlns:a16="http://schemas.microsoft.com/office/drawing/2014/main" id="{00000000-0008-0000-2100-000081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0" name="Text Box 9">
          <a:extLst>
            <a:ext uri="{FF2B5EF4-FFF2-40B4-BE49-F238E27FC236}">
              <a16:creationId xmlns:a16="http://schemas.microsoft.com/office/drawing/2014/main" id="{00000000-0008-0000-2100-000082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1" name="Text Box 10">
          <a:extLst>
            <a:ext uri="{FF2B5EF4-FFF2-40B4-BE49-F238E27FC236}">
              <a16:creationId xmlns:a16="http://schemas.microsoft.com/office/drawing/2014/main" id="{00000000-0008-0000-2100-000083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2" name="Text Box 1">
          <a:extLst>
            <a:ext uri="{FF2B5EF4-FFF2-40B4-BE49-F238E27FC236}">
              <a16:creationId xmlns:a16="http://schemas.microsoft.com/office/drawing/2014/main" id="{00000000-0008-0000-2100-000084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33" name="Text Box 2">
          <a:extLst>
            <a:ext uri="{FF2B5EF4-FFF2-40B4-BE49-F238E27FC236}">
              <a16:creationId xmlns:a16="http://schemas.microsoft.com/office/drawing/2014/main" id="{00000000-0008-0000-2100-000085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34" name="Text Box 8">
          <a:extLst>
            <a:ext uri="{FF2B5EF4-FFF2-40B4-BE49-F238E27FC236}">
              <a16:creationId xmlns:a16="http://schemas.microsoft.com/office/drawing/2014/main" id="{00000000-0008-0000-2100-000086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35" name="Text Box 1">
          <a:extLst>
            <a:ext uri="{FF2B5EF4-FFF2-40B4-BE49-F238E27FC236}">
              <a16:creationId xmlns:a16="http://schemas.microsoft.com/office/drawing/2014/main" id="{00000000-0008-0000-2100-000087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36" name="Text Box 2">
          <a:extLst>
            <a:ext uri="{FF2B5EF4-FFF2-40B4-BE49-F238E27FC236}">
              <a16:creationId xmlns:a16="http://schemas.microsoft.com/office/drawing/2014/main" id="{00000000-0008-0000-2100-000088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37" name="Text Box 3">
          <a:extLst>
            <a:ext uri="{FF2B5EF4-FFF2-40B4-BE49-F238E27FC236}">
              <a16:creationId xmlns:a16="http://schemas.microsoft.com/office/drawing/2014/main" id="{00000000-0008-0000-2100-000089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38" name="Text Box 4">
          <a:extLst>
            <a:ext uri="{FF2B5EF4-FFF2-40B4-BE49-F238E27FC236}">
              <a16:creationId xmlns:a16="http://schemas.microsoft.com/office/drawing/2014/main" id="{00000000-0008-0000-2100-00008A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39" name="Text Box 5">
          <a:extLst>
            <a:ext uri="{FF2B5EF4-FFF2-40B4-BE49-F238E27FC236}">
              <a16:creationId xmlns:a16="http://schemas.microsoft.com/office/drawing/2014/main" id="{00000000-0008-0000-2100-00008B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40" name="Text Box 6">
          <a:extLst>
            <a:ext uri="{FF2B5EF4-FFF2-40B4-BE49-F238E27FC236}">
              <a16:creationId xmlns:a16="http://schemas.microsoft.com/office/drawing/2014/main" id="{00000000-0008-0000-2100-00008C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41" name="Text Box 8">
          <a:extLst>
            <a:ext uri="{FF2B5EF4-FFF2-40B4-BE49-F238E27FC236}">
              <a16:creationId xmlns:a16="http://schemas.microsoft.com/office/drawing/2014/main" id="{00000000-0008-0000-2100-00008D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42" name="Text Box 9">
          <a:extLst>
            <a:ext uri="{FF2B5EF4-FFF2-40B4-BE49-F238E27FC236}">
              <a16:creationId xmlns:a16="http://schemas.microsoft.com/office/drawing/2014/main" id="{00000000-0008-0000-2100-00008E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43" name="Text Box 10">
          <a:extLst>
            <a:ext uri="{FF2B5EF4-FFF2-40B4-BE49-F238E27FC236}">
              <a16:creationId xmlns:a16="http://schemas.microsoft.com/office/drawing/2014/main" id="{00000000-0008-0000-2100-00008F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44" name="Text Box 11">
          <a:extLst>
            <a:ext uri="{FF2B5EF4-FFF2-40B4-BE49-F238E27FC236}">
              <a16:creationId xmlns:a16="http://schemas.microsoft.com/office/drawing/2014/main" id="{00000000-0008-0000-2100-000090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45" name="Text Box 12">
          <a:extLst>
            <a:ext uri="{FF2B5EF4-FFF2-40B4-BE49-F238E27FC236}">
              <a16:creationId xmlns:a16="http://schemas.microsoft.com/office/drawing/2014/main" id="{00000000-0008-0000-2100-000091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46" name="Text Box 13">
          <a:extLst>
            <a:ext uri="{FF2B5EF4-FFF2-40B4-BE49-F238E27FC236}">
              <a16:creationId xmlns:a16="http://schemas.microsoft.com/office/drawing/2014/main" id="{00000000-0008-0000-2100-000092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47" name="Text Box 14">
          <a:extLst>
            <a:ext uri="{FF2B5EF4-FFF2-40B4-BE49-F238E27FC236}">
              <a16:creationId xmlns:a16="http://schemas.microsoft.com/office/drawing/2014/main" id="{00000000-0008-0000-2100-000093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48" name="Text Box 1">
          <a:extLst>
            <a:ext uri="{FF2B5EF4-FFF2-40B4-BE49-F238E27FC236}">
              <a16:creationId xmlns:a16="http://schemas.microsoft.com/office/drawing/2014/main" id="{00000000-0008-0000-2100-000094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49" name="Text Box 2">
          <a:extLst>
            <a:ext uri="{FF2B5EF4-FFF2-40B4-BE49-F238E27FC236}">
              <a16:creationId xmlns:a16="http://schemas.microsoft.com/office/drawing/2014/main" id="{00000000-0008-0000-2100-000095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50" name="Text Box 8">
          <a:extLst>
            <a:ext uri="{FF2B5EF4-FFF2-40B4-BE49-F238E27FC236}">
              <a16:creationId xmlns:a16="http://schemas.microsoft.com/office/drawing/2014/main" id="{00000000-0008-0000-2100-000096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1" name="Text Box 8">
          <a:extLst>
            <a:ext uri="{FF2B5EF4-FFF2-40B4-BE49-F238E27FC236}">
              <a16:creationId xmlns:a16="http://schemas.microsoft.com/office/drawing/2014/main" id="{00000000-0008-0000-2100-000097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52" name="Text Box 8">
          <a:extLst>
            <a:ext uri="{FF2B5EF4-FFF2-40B4-BE49-F238E27FC236}">
              <a16:creationId xmlns:a16="http://schemas.microsoft.com/office/drawing/2014/main" id="{00000000-0008-0000-2100-000098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153" name="Text Box 8">
          <a:extLst>
            <a:ext uri="{FF2B5EF4-FFF2-40B4-BE49-F238E27FC236}">
              <a16:creationId xmlns:a16="http://schemas.microsoft.com/office/drawing/2014/main" id="{00000000-0008-0000-2100-00009900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54" name="Text Box 8">
          <a:extLst>
            <a:ext uri="{FF2B5EF4-FFF2-40B4-BE49-F238E27FC236}">
              <a16:creationId xmlns:a16="http://schemas.microsoft.com/office/drawing/2014/main" id="{00000000-0008-0000-2100-00009A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55" name="Text Box 8">
          <a:extLst>
            <a:ext uri="{FF2B5EF4-FFF2-40B4-BE49-F238E27FC236}">
              <a16:creationId xmlns:a16="http://schemas.microsoft.com/office/drawing/2014/main" id="{00000000-0008-0000-2100-00009B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6" name="Text Box 1">
          <a:extLst>
            <a:ext uri="{FF2B5EF4-FFF2-40B4-BE49-F238E27FC236}">
              <a16:creationId xmlns:a16="http://schemas.microsoft.com/office/drawing/2014/main" id="{00000000-0008-0000-2100-00009C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7" name="Text Box 2">
          <a:extLst>
            <a:ext uri="{FF2B5EF4-FFF2-40B4-BE49-F238E27FC236}">
              <a16:creationId xmlns:a16="http://schemas.microsoft.com/office/drawing/2014/main" id="{00000000-0008-0000-2100-00009D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8" name="Text Box 3">
          <a:extLst>
            <a:ext uri="{FF2B5EF4-FFF2-40B4-BE49-F238E27FC236}">
              <a16:creationId xmlns:a16="http://schemas.microsoft.com/office/drawing/2014/main" id="{00000000-0008-0000-2100-00009E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9" name="Text Box 4">
          <a:extLst>
            <a:ext uri="{FF2B5EF4-FFF2-40B4-BE49-F238E27FC236}">
              <a16:creationId xmlns:a16="http://schemas.microsoft.com/office/drawing/2014/main" id="{00000000-0008-0000-2100-00009F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0" name="Text Box 5">
          <a:extLst>
            <a:ext uri="{FF2B5EF4-FFF2-40B4-BE49-F238E27FC236}">
              <a16:creationId xmlns:a16="http://schemas.microsoft.com/office/drawing/2014/main" id="{00000000-0008-0000-2100-0000A0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1" name="Text Box 6">
          <a:extLst>
            <a:ext uri="{FF2B5EF4-FFF2-40B4-BE49-F238E27FC236}">
              <a16:creationId xmlns:a16="http://schemas.microsoft.com/office/drawing/2014/main" id="{00000000-0008-0000-2100-0000A1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2" name="Text Box 8">
          <a:extLst>
            <a:ext uri="{FF2B5EF4-FFF2-40B4-BE49-F238E27FC236}">
              <a16:creationId xmlns:a16="http://schemas.microsoft.com/office/drawing/2014/main" id="{00000000-0008-0000-2100-0000A2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3" name="Text Box 9">
          <a:extLst>
            <a:ext uri="{FF2B5EF4-FFF2-40B4-BE49-F238E27FC236}">
              <a16:creationId xmlns:a16="http://schemas.microsoft.com/office/drawing/2014/main" id="{00000000-0008-0000-2100-0000A3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4" name="Text Box 10">
          <a:extLst>
            <a:ext uri="{FF2B5EF4-FFF2-40B4-BE49-F238E27FC236}">
              <a16:creationId xmlns:a16="http://schemas.microsoft.com/office/drawing/2014/main" id="{00000000-0008-0000-2100-0000A4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5" name="Text Box 1">
          <a:extLst>
            <a:ext uri="{FF2B5EF4-FFF2-40B4-BE49-F238E27FC236}">
              <a16:creationId xmlns:a16="http://schemas.microsoft.com/office/drawing/2014/main" id="{00000000-0008-0000-2100-0000A5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6" name="Text Box 2">
          <a:extLst>
            <a:ext uri="{FF2B5EF4-FFF2-40B4-BE49-F238E27FC236}">
              <a16:creationId xmlns:a16="http://schemas.microsoft.com/office/drawing/2014/main" id="{00000000-0008-0000-2100-0000A6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67" name="Text Box 8">
          <a:extLst>
            <a:ext uri="{FF2B5EF4-FFF2-40B4-BE49-F238E27FC236}">
              <a16:creationId xmlns:a16="http://schemas.microsoft.com/office/drawing/2014/main" id="{00000000-0008-0000-2100-0000A7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68" name="Text Box 1">
          <a:extLst>
            <a:ext uri="{FF2B5EF4-FFF2-40B4-BE49-F238E27FC236}">
              <a16:creationId xmlns:a16="http://schemas.microsoft.com/office/drawing/2014/main" id="{00000000-0008-0000-2100-0000A8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69" name="Text Box 2">
          <a:extLst>
            <a:ext uri="{FF2B5EF4-FFF2-40B4-BE49-F238E27FC236}">
              <a16:creationId xmlns:a16="http://schemas.microsoft.com/office/drawing/2014/main" id="{00000000-0008-0000-2100-0000A9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70" name="Text Box 3">
          <a:extLst>
            <a:ext uri="{FF2B5EF4-FFF2-40B4-BE49-F238E27FC236}">
              <a16:creationId xmlns:a16="http://schemas.microsoft.com/office/drawing/2014/main" id="{00000000-0008-0000-2100-0000AA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71" name="Text Box 4">
          <a:extLst>
            <a:ext uri="{FF2B5EF4-FFF2-40B4-BE49-F238E27FC236}">
              <a16:creationId xmlns:a16="http://schemas.microsoft.com/office/drawing/2014/main" id="{00000000-0008-0000-2100-0000AB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72" name="Text Box 5">
          <a:extLst>
            <a:ext uri="{FF2B5EF4-FFF2-40B4-BE49-F238E27FC236}">
              <a16:creationId xmlns:a16="http://schemas.microsoft.com/office/drawing/2014/main" id="{00000000-0008-0000-2100-0000AC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73" name="Text Box 6">
          <a:extLst>
            <a:ext uri="{FF2B5EF4-FFF2-40B4-BE49-F238E27FC236}">
              <a16:creationId xmlns:a16="http://schemas.microsoft.com/office/drawing/2014/main" id="{00000000-0008-0000-2100-0000AD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74" name="Text Box 8">
          <a:extLst>
            <a:ext uri="{FF2B5EF4-FFF2-40B4-BE49-F238E27FC236}">
              <a16:creationId xmlns:a16="http://schemas.microsoft.com/office/drawing/2014/main" id="{00000000-0008-0000-2100-0000AE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75" name="Text Box 9">
          <a:extLst>
            <a:ext uri="{FF2B5EF4-FFF2-40B4-BE49-F238E27FC236}">
              <a16:creationId xmlns:a16="http://schemas.microsoft.com/office/drawing/2014/main" id="{00000000-0008-0000-2100-0000AF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76" name="Text Box 10">
          <a:extLst>
            <a:ext uri="{FF2B5EF4-FFF2-40B4-BE49-F238E27FC236}">
              <a16:creationId xmlns:a16="http://schemas.microsoft.com/office/drawing/2014/main" id="{00000000-0008-0000-2100-0000B0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77" name="Text Box 11">
          <a:extLst>
            <a:ext uri="{FF2B5EF4-FFF2-40B4-BE49-F238E27FC236}">
              <a16:creationId xmlns:a16="http://schemas.microsoft.com/office/drawing/2014/main" id="{00000000-0008-0000-2100-0000B1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78" name="Text Box 12">
          <a:extLst>
            <a:ext uri="{FF2B5EF4-FFF2-40B4-BE49-F238E27FC236}">
              <a16:creationId xmlns:a16="http://schemas.microsoft.com/office/drawing/2014/main" id="{00000000-0008-0000-2100-0000B2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79" name="Text Box 13">
          <a:extLst>
            <a:ext uri="{FF2B5EF4-FFF2-40B4-BE49-F238E27FC236}">
              <a16:creationId xmlns:a16="http://schemas.microsoft.com/office/drawing/2014/main" id="{00000000-0008-0000-2100-0000B3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80" name="Text Box 14">
          <a:extLst>
            <a:ext uri="{FF2B5EF4-FFF2-40B4-BE49-F238E27FC236}">
              <a16:creationId xmlns:a16="http://schemas.microsoft.com/office/drawing/2014/main" id="{00000000-0008-0000-2100-0000B4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81" name="Text Box 1">
          <a:extLst>
            <a:ext uri="{FF2B5EF4-FFF2-40B4-BE49-F238E27FC236}">
              <a16:creationId xmlns:a16="http://schemas.microsoft.com/office/drawing/2014/main" id="{00000000-0008-0000-2100-0000B5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182" name="Text Box 2">
          <a:extLst>
            <a:ext uri="{FF2B5EF4-FFF2-40B4-BE49-F238E27FC236}">
              <a16:creationId xmlns:a16="http://schemas.microsoft.com/office/drawing/2014/main" id="{00000000-0008-0000-2100-0000B6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83" name="Text Box 8">
          <a:extLst>
            <a:ext uri="{FF2B5EF4-FFF2-40B4-BE49-F238E27FC236}">
              <a16:creationId xmlns:a16="http://schemas.microsoft.com/office/drawing/2014/main" id="{00000000-0008-0000-2100-0000B7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4" name="Text Box 8">
          <a:extLst>
            <a:ext uri="{FF2B5EF4-FFF2-40B4-BE49-F238E27FC236}">
              <a16:creationId xmlns:a16="http://schemas.microsoft.com/office/drawing/2014/main" id="{00000000-0008-0000-2100-0000B8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185" name="Text Box 8">
          <a:extLst>
            <a:ext uri="{FF2B5EF4-FFF2-40B4-BE49-F238E27FC236}">
              <a16:creationId xmlns:a16="http://schemas.microsoft.com/office/drawing/2014/main" id="{00000000-0008-0000-2100-0000B9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186" name="Text Box 8">
          <a:extLst>
            <a:ext uri="{FF2B5EF4-FFF2-40B4-BE49-F238E27FC236}">
              <a16:creationId xmlns:a16="http://schemas.microsoft.com/office/drawing/2014/main" id="{00000000-0008-0000-2100-0000BA00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87" name="Text Box 8">
          <a:extLst>
            <a:ext uri="{FF2B5EF4-FFF2-40B4-BE49-F238E27FC236}">
              <a16:creationId xmlns:a16="http://schemas.microsoft.com/office/drawing/2014/main" id="{00000000-0008-0000-2100-0000BB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88" name="Text Box 8">
          <a:extLst>
            <a:ext uri="{FF2B5EF4-FFF2-40B4-BE49-F238E27FC236}">
              <a16:creationId xmlns:a16="http://schemas.microsoft.com/office/drawing/2014/main" id="{00000000-0008-0000-2100-0000BC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9" name="Text Box 1">
          <a:extLst>
            <a:ext uri="{FF2B5EF4-FFF2-40B4-BE49-F238E27FC236}">
              <a16:creationId xmlns:a16="http://schemas.microsoft.com/office/drawing/2014/main" id="{00000000-0008-0000-2100-0000BD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0" name="Text Box 2">
          <a:extLst>
            <a:ext uri="{FF2B5EF4-FFF2-40B4-BE49-F238E27FC236}">
              <a16:creationId xmlns:a16="http://schemas.microsoft.com/office/drawing/2014/main" id="{00000000-0008-0000-2100-0000BE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1" name="Text Box 3">
          <a:extLst>
            <a:ext uri="{FF2B5EF4-FFF2-40B4-BE49-F238E27FC236}">
              <a16:creationId xmlns:a16="http://schemas.microsoft.com/office/drawing/2014/main" id="{00000000-0008-0000-2100-0000BF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2" name="Text Box 4">
          <a:extLst>
            <a:ext uri="{FF2B5EF4-FFF2-40B4-BE49-F238E27FC236}">
              <a16:creationId xmlns:a16="http://schemas.microsoft.com/office/drawing/2014/main" id="{00000000-0008-0000-2100-0000C0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3" name="Text Box 5">
          <a:extLst>
            <a:ext uri="{FF2B5EF4-FFF2-40B4-BE49-F238E27FC236}">
              <a16:creationId xmlns:a16="http://schemas.microsoft.com/office/drawing/2014/main" id="{00000000-0008-0000-2100-0000C1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4" name="Text Box 6">
          <a:extLst>
            <a:ext uri="{FF2B5EF4-FFF2-40B4-BE49-F238E27FC236}">
              <a16:creationId xmlns:a16="http://schemas.microsoft.com/office/drawing/2014/main" id="{00000000-0008-0000-2100-0000C2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5" name="Text Box 8">
          <a:extLst>
            <a:ext uri="{FF2B5EF4-FFF2-40B4-BE49-F238E27FC236}">
              <a16:creationId xmlns:a16="http://schemas.microsoft.com/office/drawing/2014/main" id="{00000000-0008-0000-2100-0000C3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6" name="Text Box 9">
          <a:extLst>
            <a:ext uri="{FF2B5EF4-FFF2-40B4-BE49-F238E27FC236}">
              <a16:creationId xmlns:a16="http://schemas.microsoft.com/office/drawing/2014/main" id="{00000000-0008-0000-2100-0000C4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7" name="Text Box 10">
          <a:extLst>
            <a:ext uri="{FF2B5EF4-FFF2-40B4-BE49-F238E27FC236}">
              <a16:creationId xmlns:a16="http://schemas.microsoft.com/office/drawing/2014/main" id="{00000000-0008-0000-2100-0000C5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8" name="Text Box 1">
          <a:extLst>
            <a:ext uri="{FF2B5EF4-FFF2-40B4-BE49-F238E27FC236}">
              <a16:creationId xmlns:a16="http://schemas.microsoft.com/office/drawing/2014/main" id="{00000000-0008-0000-2100-0000C6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99" name="Text Box 2">
          <a:extLst>
            <a:ext uri="{FF2B5EF4-FFF2-40B4-BE49-F238E27FC236}">
              <a16:creationId xmlns:a16="http://schemas.microsoft.com/office/drawing/2014/main" id="{00000000-0008-0000-2100-0000C7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00" name="Text Box 8">
          <a:extLst>
            <a:ext uri="{FF2B5EF4-FFF2-40B4-BE49-F238E27FC236}">
              <a16:creationId xmlns:a16="http://schemas.microsoft.com/office/drawing/2014/main" id="{00000000-0008-0000-2100-0000C8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1" name="Text Box 13">
          <a:extLst>
            <a:ext uri="{FF2B5EF4-FFF2-40B4-BE49-F238E27FC236}">
              <a16:creationId xmlns:a16="http://schemas.microsoft.com/office/drawing/2014/main" id="{00000000-0008-0000-2100-0000C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2" name="Text Box 14">
          <a:extLst>
            <a:ext uri="{FF2B5EF4-FFF2-40B4-BE49-F238E27FC236}">
              <a16:creationId xmlns:a16="http://schemas.microsoft.com/office/drawing/2014/main" id="{00000000-0008-0000-2100-0000CA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3" name="Text Box 1">
          <a:extLst>
            <a:ext uri="{FF2B5EF4-FFF2-40B4-BE49-F238E27FC236}">
              <a16:creationId xmlns:a16="http://schemas.microsoft.com/office/drawing/2014/main" id="{00000000-0008-0000-2100-0000C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4" name="Text Box 2">
          <a:extLst>
            <a:ext uri="{FF2B5EF4-FFF2-40B4-BE49-F238E27FC236}">
              <a16:creationId xmlns:a16="http://schemas.microsoft.com/office/drawing/2014/main" id="{00000000-0008-0000-2100-0000C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5" name="Text Box 3">
          <a:extLst>
            <a:ext uri="{FF2B5EF4-FFF2-40B4-BE49-F238E27FC236}">
              <a16:creationId xmlns:a16="http://schemas.microsoft.com/office/drawing/2014/main" id="{00000000-0008-0000-2100-0000C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6" name="Text Box 4">
          <a:extLst>
            <a:ext uri="{FF2B5EF4-FFF2-40B4-BE49-F238E27FC236}">
              <a16:creationId xmlns:a16="http://schemas.microsoft.com/office/drawing/2014/main" id="{00000000-0008-0000-2100-0000C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7" name="Text Box 5">
          <a:extLst>
            <a:ext uri="{FF2B5EF4-FFF2-40B4-BE49-F238E27FC236}">
              <a16:creationId xmlns:a16="http://schemas.microsoft.com/office/drawing/2014/main" id="{00000000-0008-0000-2100-0000C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8" name="Text Box 6">
          <a:extLst>
            <a:ext uri="{FF2B5EF4-FFF2-40B4-BE49-F238E27FC236}">
              <a16:creationId xmlns:a16="http://schemas.microsoft.com/office/drawing/2014/main" id="{00000000-0008-0000-2100-0000D0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09" name="Text Box 8">
          <a:extLst>
            <a:ext uri="{FF2B5EF4-FFF2-40B4-BE49-F238E27FC236}">
              <a16:creationId xmlns:a16="http://schemas.microsoft.com/office/drawing/2014/main" id="{00000000-0008-0000-2100-0000D1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10" name="Text Box 9">
          <a:extLst>
            <a:ext uri="{FF2B5EF4-FFF2-40B4-BE49-F238E27FC236}">
              <a16:creationId xmlns:a16="http://schemas.microsoft.com/office/drawing/2014/main" id="{00000000-0008-0000-2100-0000D2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11" name="Text Box 10">
          <a:extLst>
            <a:ext uri="{FF2B5EF4-FFF2-40B4-BE49-F238E27FC236}">
              <a16:creationId xmlns:a16="http://schemas.microsoft.com/office/drawing/2014/main" id="{00000000-0008-0000-2100-0000D3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12" name="Text Box 11">
          <a:extLst>
            <a:ext uri="{FF2B5EF4-FFF2-40B4-BE49-F238E27FC236}">
              <a16:creationId xmlns:a16="http://schemas.microsoft.com/office/drawing/2014/main" id="{00000000-0008-0000-2100-0000D4000000}"/>
            </a:ext>
          </a:extLst>
        </xdr:cNvPr>
        <xdr:cNvSpPr txBox="1">
          <a:spLocks noChangeArrowheads="1"/>
        </xdr:cNvSpPr>
      </xdr:nvSpPr>
      <xdr:spPr bwMode="auto">
        <a:xfrm>
          <a:off x="62484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67</xdr:row>
      <xdr:rowOff>0</xdr:rowOff>
    </xdr:from>
    <xdr:ext cx="114300" cy="285750"/>
    <xdr:sp macro="" textlink="">
      <xdr:nvSpPr>
        <xdr:cNvPr id="213" name="Text Box 12">
          <a:extLst>
            <a:ext uri="{FF2B5EF4-FFF2-40B4-BE49-F238E27FC236}">
              <a16:creationId xmlns:a16="http://schemas.microsoft.com/office/drawing/2014/main" id="{00000000-0008-0000-2100-0000D5000000}"/>
            </a:ext>
          </a:extLst>
        </xdr:cNvPr>
        <xdr:cNvSpPr txBox="1">
          <a:spLocks noChangeArrowheads="1"/>
        </xdr:cNvSpPr>
      </xdr:nvSpPr>
      <xdr:spPr bwMode="auto">
        <a:xfrm>
          <a:off x="62484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14" name="Text Box 13">
          <a:extLst>
            <a:ext uri="{FF2B5EF4-FFF2-40B4-BE49-F238E27FC236}">
              <a16:creationId xmlns:a16="http://schemas.microsoft.com/office/drawing/2014/main" id="{00000000-0008-0000-2100-0000D6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15" name="Text Box 14">
          <a:extLst>
            <a:ext uri="{FF2B5EF4-FFF2-40B4-BE49-F238E27FC236}">
              <a16:creationId xmlns:a16="http://schemas.microsoft.com/office/drawing/2014/main" id="{00000000-0008-0000-2100-0000D7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16" name="Text Box 1">
          <a:extLst>
            <a:ext uri="{FF2B5EF4-FFF2-40B4-BE49-F238E27FC236}">
              <a16:creationId xmlns:a16="http://schemas.microsoft.com/office/drawing/2014/main" id="{00000000-0008-0000-2100-0000D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17" name="Text Box 2">
          <a:extLst>
            <a:ext uri="{FF2B5EF4-FFF2-40B4-BE49-F238E27FC236}">
              <a16:creationId xmlns:a16="http://schemas.microsoft.com/office/drawing/2014/main" id="{00000000-0008-0000-2100-0000D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152400</xdr:rowOff>
    </xdr:from>
    <xdr:ext cx="114300" cy="285750"/>
    <xdr:sp macro="" textlink="">
      <xdr:nvSpPr>
        <xdr:cNvPr id="218" name="Text Box 8">
          <a:extLst>
            <a:ext uri="{FF2B5EF4-FFF2-40B4-BE49-F238E27FC236}">
              <a16:creationId xmlns:a16="http://schemas.microsoft.com/office/drawing/2014/main" id="{00000000-0008-0000-2100-0000DA000000}"/>
            </a:ext>
          </a:extLst>
        </xdr:cNvPr>
        <xdr:cNvSpPr txBox="1">
          <a:spLocks noChangeArrowheads="1"/>
        </xdr:cNvSpPr>
      </xdr:nvSpPr>
      <xdr:spPr bwMode="auto">
        <a:xfrm>
          <a:off x="624840" y="152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19" name="Text Box 8">
          <a:extLst>
            <a:ext uri="{FF2B5EF4-FFF2-40B4-BE49-F238E27FC236}">
              <a16:creationId xmlns:a16="http://schemas.microsoft.com/office/drawing/2014/main" id="{00000000-0008-0000-2100-0000DB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61</xdr:row>
      <xdr:rowOff>38100</xdr:rowOff>
    </xdr:from>
    <xdr:ext cx="114300" cy="285750"/>
    <xdr:sp macro="" textlink="">
      <xdr:nvSpPr>
        <xdr:cNvPr id="220" name="Text Box 8">
          <a:extLst>
            <a:ext uri="{FF2B5EF4-FFF2-40B4-BE49-F238E27FC236}">
              <a16:creationId xmlns:a16="http://schemas.microsoft.com/office/drawing/2014/main" id="{00000000-0008-0000-2100-0000DC000000}"/>
            </a:ext>
          </a:extLst>
        </xdr:cNvPr>
        <xdr:cNvSpPr txBox="1">
          <a:spLocks noChangeArrowheads="1"/>
        </xdr:cNvSpPr>
      </xdr:nvSpPr>
      <xdr:spPr bwMode="auto">
        <a:xfrm>
          <a:off x="160210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219075</xdr:colOff>
      <xdr:row>21</xdr:row>
      <xdr:rowOff>0</xdr:rowOff>
    </xdr:from>
    <xdr:ext cx="114300" cy="285750"/>
    <xdr:sp macro="" textlink="">
      <xdr:nvSpPr>
        <xdr:cNvPr id="221" name="Text Box 8">
          <a:extLst>
            <a:ext uri="{FF2B5EF4-FFF2-40B4-BE49-F238E27FC236}">
              <a16:creationId xmlns:a16="http://schemas.microsoft.com/office/drawing/2014/main" id="{00000000-0008-0000-2100-0000DD000000}"/>
            </a:ext>
          </a:extLst>
        </xdr:cNvPr>
        <xdr:cNvSpPr txBox="1">
          <a:spLocks noChangeArrowheads="1"/>
        </xdr:cNvSpPr>
      </xdr:nvSpPr>
      <xdr:spPr bwMode="auto">
        <a:xfrm>
          <a:off x="146875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xdr:col>
      <xdr:colOff>0</xdr:colOff>
      <xdr:row>42</xdr:row>
      <xdr:rowOff>0</xdr:rowOff>
    </xdr:from>
    <xdr:ext cx="114300" cy="285750"/>
    <xdr:sp macro="" textlink="">
      <xdr:nvSpPr>
        <xdr:cNvPr id="222" name="Text Box 8">
          <a:extLst>
            <a:ext uri="{FF2B5EF4-FFF2-40B4-BE49-F238E27FC236}">
              <a16:creationId xmlns:a16="http://schemas.microsoft.com/office/drawing/2014/main" id="{00000000-0008-0000-2100-0000DE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3" name="Text Box 1">
          <a:extLst>
            <a:ext uri="{FF2B5EF4-FFF2-40B4-BE49-F238E27FC236}">
              <a16:creationId xmlns:a16="http://schemas.microsoft.com/office/drawing/2014/main" id="{00000000-0008-0000-2100-0000DF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4" name="Text Box 2">
          <a:extLst>
            <a:ext uri="{FF2B5EF4-FFF2-40B4-BE49-F238E27FC236}">
              <a16:creationId xmlns:a16="http://schemas.microsoft.com/office/drawing/2014/main" id="{00000000-0008-0000-2100-0000E0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5" name="Text Box 3">
          <a:extLst>
            <a:ext uri="{FF2B5EF4-FFF2-40B4-BE49-F238E27FC236}">
              <a16:creationId xmlns:a16="http://schemas.microsoft.com/office/drawing/2014/main" id="{00000000-0008-0000-2100-0000E1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6" name="Text Box 4">
          <a:extLst>
            <a:ext uri="{FF2B5EF4-FFF2-40B4-BE49-F238E27FC236}">
              <a16:creationId xmlns:a16="http://schemas.microsoft.com/office/drawing/2014/main" id="{00000000-0008-0000-2100-0000E2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7" name="Text Box 5">
          <a:extLst>
            <a:ext uri="{FF2B5EF4-FFF2-40B4-BE49-F238E27FC236}">
              <a16:creationId xmlns:a16="http://schemas.microsoft.com/office/drawing/2014/main" id="{00000000-0008-0000-2100-0000E3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8" name="Text Box 6">
          <a:extLst>
            <a:ext uri="{FF2B5EF4-FFF2-40B4-BE49-F238E27FC236}">
              <a16:creationId xmlns:a16="http://schemas.microsoft.com/office/drawing/2014/main" id="{00000000-0008-0000-2100-0000E4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29" name="Text Box 8">
          <a:extLst>
            <a:ext uri="{FF2B5EF4-FFF2-40B4-BE49-F238E27FC236}">
              <a16:creationId xmlns:a16="http://schemas.microsoft.com/office/drawing/2014/main" id="{00000000-0008-0000-2100-0000E5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0" name="Text Box 9">
          <a:extLst>
            <a:ext uri="{FF2B5EF4-FFF2-40B4-BE49-F238E27FC236}">
              <a16:creationId xmlns:a16="http://schemas.microsoft.com/office/drawing/2014/main" id="{00000000-0008-0000-2100-0000E6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1" name="Text Box 10">
          <a:extLst>
            <a:ext uri="{FF2B5EF4-FFF2-40B4-BE49-F238E27FC236}">
              <a16:creationId xmlns:a16="http://schemas.microsoft.com/office/drawing/2014/main" id="{00000000-0008-0000-2100-0000E7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2" name="Text Box 1">
          <a:extLst>
            <a:ext uri="{FF2B5EF4-FFF2-40B4-BE49-F238E27FC236}">
              <a16:creationId xmlns:a16="http://schemas.microsoft.com/office/drawing/2014/main" id="{00000000-0008-0000-2100-0000E8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33" name="Text Box 2">
          <a:extLst>
            <a:ext uri="{FF2B5EF4-FFF2-40B4-BE49-F238E27FC236}">
              <a16:creationId xmlns:a16="http://schemas.microsoft.com/office/drawing/2014/main" id="{00000000-0008-0000-2100-0000E9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34" name="Text Box 8">
          <a:extLst>
            <a:ext uri="{FF2B5EF4-FFF2-40B4-BE49-F238E27FC236}">
              <a16:creationId xmlns:a16="http://schemas.microsoft.com/office/drawing/2014/main" id="{00000000-0008-0000-2100-0000EA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35" name="Text Box 1">
          <a:extLst>
            <a:ext uri="{FF2B5EF4-FFF2-40B4-BE49-F238E27FC236}">
              <a16:creationId xmlns:a16="http://schemas.microsoft.com/office/drawing/2014/main" id="{00000000-0008-0000-2100-0000EB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36" name="Text Box 2">
          <a:extLst>
            <a:ext uri="{FF2B5EF4-FFF2-40B4-BE49-F238E27FC236}">
              <a16:creationId xmlns:a16="http://schemas.microsoft.com/office/drawing/2014/main" id="{00000000-0008-0000-2100-0000EC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37" name="Text Box 3">
          <a:extLst>
            <a:ext uri="{FF2B5EF4-FFF2-40B4-BE49-F238E27FC236}">
              <a16:creationId xmlns:a16="http://schemas.microsoft.com/office/drawing/2014/main" id="{00000000-0008-0000-2100-0000ED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38" name="Text Box 4">
          <a:extLst>
            <a:ext uri="{FF2B5EF4-FFF2-40B4-BE49-F238E27FC236}">
              <a16:creationId xmlns:a16="http://schemas.microsoft.com/office/drawing/2014/main" id="{00000000-0008-0000-2100-0000EE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39" name="Text Box 5">
          <a:extLst>
            <a:ext uri="{FF2B5EF4-FFF2-40B4-BE49-F238E27FC236}">
              <a16:creationId xmlns:a16="http://schemas.microsoft.com/office/drawing/2014/main" id="{00000000-0008-0000-2100-0000EF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40" name="Text Box 6">
          <a:extLst>
            <a:ext uri="{FF2B5EF4-FFF2-40B4-BE49-F238E27FC236}">
              <a16:creationId xmlns:a16="http://schemas.microsoft.com/office/drawing/2014/main" id="{00000000-0008-0000-2100-0000F0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41" name="Text Box 8">
          <a:extLst>
            <a:ext uri="{FF2B5EF4-FFF2-40B4-BE49-F238E27FC236}">
              <a16:creationId xmlns:a16="http://schemas.microsoft.com/office/drawing/2014/main" id="{00000000-0008-0000-2100-0000F1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42" name="Text Box 9">
          <a:extLst>
            <a:ext uri="{FF2B5EF4-FFF2-40B4-BE49-F238E27FC236}">
              <a16:creationId xmlns:a16="http://schemas.microsoft.com/office/drawing/2014/main" id="{00000000-0008-0000-2100-0000F2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43" name="Text Box 10">
          <a:extLst>
            <a:ext uri="{FF2B5EF4-FFF2-40B4-BE49-F238E27FC236}">
              <a16:creationId xmlns:a16="http://schemas.microsoft.com/office/drawing/2014/main" id="{00000000-0008-0000-2100-0000F3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44" name="Text Box 11">
          <a:extLst>
            <a:ext uri="{FF2B5EF4-FFF2-40B4-BE49-F238E27FC236}">
              <a16:creationId xmlns:a16="http://schemas.microsoft.com/office/drawing/2014/main" id="{00000000-0008-0000-2100-0000F4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45" name="Text Box 12">
          <a:extLst>
            <a:ext uri="{FF2B5EF4-FFF2-40B4-BE49-F238E27FC236}">
              <a16:creationId xmlns:a16="http://schemas.microsoft.com/office/drawing/2014/main" id="{00000000-0008-0000-2100-0000F5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46" name="Text Box 13">
          <a:extLst>
            <a:ext uri="{FF2B5EF4-FFF2-40B4-BE49-F238E27FC236}">
              <a16:creationId xmlns:a16="http://schemas.microsoft.com/office/drawing/2014/main" id="{00000000-0008-0000-2100-0000F6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47" name="Text Box 14">
          <a:extLst>
            <a:ext uri="{FF2B5EF4-FFF2-40B4-BE49-F238E27FC236}">
              <a16:creationId xmlns:a16="http://schemas.microsoft.com/office/drawing/2014/main" id="{00000000-0008-0000-2100-0000F7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48" name="Text Box 1">
          <a:extLst>
            <a:ext uri="{FF2B5EF4-FFF2-40B4-BE49-F238E27FC236}">
              <a16:creationId xmlns:a16="http://schemas.microsoft.com/office/drawing/2014/main" id="{00000000-0008-0000-2100-0000F8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49" name="Text Box 2">
          <a:extLst>
            <a:ext uri="{FF2B5EF4-FFF2-40B4-BE49-F238E27FC236}">
              <a16:creationId xmlns:a16="http://schemas.microsoft.com/office/drawing/2014/main" id="{00000000-0008-0000-2100-0000F900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50" name="Text Box 8">
          <a:extLst>
            <a:ext uri="{FF2B5EF4-FFF2-40B4-BE49-F238E27FC236}">
              <a16:creationId xmlns:a16="http://schemas.microsoft.com/office/drawing/2014/main" id="{00000000-0008-0000-2100-0000FA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1" name="Text Box 8">
          <a:extLst>
            <a:ext uri="{FF2B5EF4-FFF2-40B4-BE49-F238E27FC236}">
              <a16:creationId xmlns:a16="http://schemas.microsoft.com/office/drawing/2014/main" id="{00000000-0008-0000-2100-0000FB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52" name="Text Box 8">
          <a:extLst>
            <a:ext uri="{FF2B5EF4-FFF2-40B4-BE49-F238E27FC236}">
              <a16:creationId xmlns:a16="http://schemas.microsoft.com/office/drawing/2014/main" id="{00000000-0008-0000-2100-0000FC00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253" name="Text Box 8">
          <a:extLst>
            <a:ext uri="{FF2B5EF4-FFF2-40B4-BE49-F238E27FC236}">
              <a16:creationId xmlns:a16="http://schemas.microsoft.com/office/drawing/2014/main" id="{00000000-0008-0000-2100-0000FD00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254" name="Text Box 8">
          <a:extLst>
            <a:ext uri="{FF2B5EF4-FFF2-40B4-BE49-F238E27FC236}">
              <a16:creationId xmlns:a16="http://schemas.microsoft.com/office/drawing/2014/main" id="{00000000-0008-0000-2100-0000FE000000}"/>
            </a:ext>
          </a:extLst>
        </xdr:cNvPr>
        <xdr:cNvSpPr txBox="1">
          <a:spLocks noChangeArrowheads="1"/>
        </xdr:cNvSpPr>
      </xdr:nvSpPr>
      <xdr:spPr bwMode="auto">
        <a:xfrm>
          <a:off x="62822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255" name="Text Box 8">
          <a:extLst>
            <a:ext uri="{FF2B5EF4-FFF2-40B4-BE49-F238E27FC236}">
              <a16:creationId xmlns:a16="http://schemas.microsoft.com/office/drawing/2014/main" id="{00000000-0008-0000-2100-0000FF00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6" name="Text Box 1">
          <a:extLst>
            <a:ext uri="{FF2B5EF4-FFF2-40B4-BE49-F238E27FC236}">
              <a16:creationId xmlns:a16="http://schemas.microsoft.com/office/drawing/2014/main" id="{00000000-0008-0000-2100-00000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7" name="Text Box 2">
          <a:extLst>
            <a:ext uri="{FF2B5EF4-FFF2-40B4-BE49-F238E27FC236}">
              <a16:creationId xmlns:a16="http://schemas.microsoft.com/office/drawing/2014/main" id="{00000000-0008-0000-2100-00000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8" name="Text Box 3">
          <a:extLst>
            <a:ext uri="{FF2B5EF4-FFF2-40B4-BE49-F238E27FC236}">
              <a16:creationId xmlns:a16="http://schemas.microsoft.com/office/drawing/2014/main" id="{00000000-0008-0000-2100-00000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9" name="Text Box 4">
          <a:extLst>
            <a:ext uri="{FF2B5EF4-FFF2-40B4-BE49-F238E27FC236}">
              <a16:creationId xmlns:a16="http://schemas.microsoft.com/office/drawing/2014/main" id="{00000000-0008-0000-2100-00000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0" name="Text Box 5">
          <a:extLst>
            <a:ext uri="{FF2B5EF4-FFF2-40B4-BE49-F238E27FC236}">
              <a16:creationId xmlns:a16="http://schemas.microsoft.com/office/drawing/2014/main" id="{00000000-0008-0000-2100-00000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1" name="Text Box 6">
          <a:extLst>
            <a:ext uri="{FF2B5EF4-FFF2-40B4-BE49-F238E27FC236}">
              <a16:creationId xmlns:a16="http://schemas.microsoft.com/office/drawing/2014/main" id="{00000000-0008-0000-2100-00000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2" name="Text Box 8">
          <a:extLst>
            <a:ext uri="{FF2B5EF4-FFF2-40B4-BE49-F238E27FC236}">
              <a16:creationId xmlns:a16="http://schemas.microsoft.com/office/drawing/2014/main" id="{00000000-0008-0000-2100-00000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3" name="Text Box 9">
          <a:extLst>
            <a:ext uri="{FF2B5EF4-FFF2-40B4-BE49-F238E27FC236}">
              <a16:creationId xmlns:a16="http://schemas.microsoft.com/office/drawing/2014/main" id="{00000000-0008-0000-2100-00000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4" name="Text Box 10">
          <a:extLst>
            <a:ext uri="{FF2B5EF4-FFF2-40B4-BE49-F238E27FC236}">
              <a16:creationId xmlns:a16="http://schemas.microsoft.com/office/drawing/2014/main" id="{00000000-0008-0000-2100-000008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5" name="Text Box 1">
          <a:extLst>
            <a:ext uri="{FF2B5EF4-FFF2-40B4-BE49-F238E27FC236}">
              <a16:creationId xmlns:a16="http://schemas.microsoft.com/office/drawing/2014/main" id="{00000000-0008-0000-2100-000009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6" name="Text Box 2">
          <a:extLst>
            <a:ext uri="{FF2B5EF4-FFF2-40B4-BE49-F238E27FC236}">
              <a16:creationId xmlns:a16="http://schemas.microsoft.com/office/drawing/2014/main" id="{00000000-0008-0000-2100-00000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67" name="Text Box 8">
          <a:extLst>
            <a:ext uri="{FF2B5EF4-FFF2-40B4-BE49-F238E27FC236}">
              <a16:creationId xmlns:a16="http://schemas.microsoft.com/office/drawing/2014/main" id="{00000000-0008-0000-2100-00000B01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68" name="Text Box 1">
          <a:extLst>
            <a:ext uri="{FF2B5EF4-FFF2-40B4-BE49-F238E27FC236}">
              <a16:creationId xmlns:a16="http://schemas.microsoft.com/office/drawing/2014/main" id="{00000000-0008-0000-2100-00000C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69" name="Text Box 2">
          <a:extLst>
            <a:ext uri="{FF2B5EF4-FFF2-40B4-BE49-F238E27FC236}">
              <a16:creationId xmlns:a16="http://schemas.microsoft.com/office/drawing/2014/main" id="{00000000-0008-0000-2100-00000D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70" name="Text Box 3">
          <a:extLst>
            <a:ext uri="{FF2B5EF4-FFF2-40B4-BE49-F238E27FC236}">
              <a16:creationId xmlns:a16="http://schemas.microsoft.com/office/drawing/2014/main" id="{00000000-0008-0000-2100-00000E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71" name="Text Box 4">
          <a:extLst>
            <a:ext uri="{FF2B5EF4-FFF2-40B4-BE49-F238E27FC236}">
              <a16:creationId xmlns:a16="http://schemas.microsoft.com/office/drawing/2014/main" id="{00000000-0008-0000-2100-00000F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72" name="Text Box 5">
          <a:extLst>
            <a:ext uri="{FF2B5EF4-FFF2-40B4-BE49-F238E27FC236}">
              <a16:creationId xmlns:a16="http://schemas.microsoft.com/office/drawing/2014/main" id="{00000000-0008-0000-2100-000010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73" name="Text Box 6">
          <a:extLst>
            <a:ext uri="{FF2B5EF4-FFF2-40B4-BE49-F238E27FC236}">
              <a16:creationId xmlns:a16="http://schemas.microsoft.com/office/drawing/2014/main" id="{00000000-0008-0000-2100-000011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74" name="Text Box 8">
          <a:extLst>
            <a:ext uri="{FF2B5EF4-FFF2-40B4-BE49-F238E27FC236}">
              <a16:creationId xmlns:a16="http://schemas.microsoft.com/office/drawing/2014/main" id="{00000000-0008-0000-2100-000012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75" name="Text Box 9">
          <a:extLst>
            <a:ext uri="{FF2B5EF4-FFF2-40B4-BE49-F238E27FC236}">
              <a16:creationId xmlns:a16="http://schemas.microsoft.com/office/drawing/2014/main" id="{00000000-0008-0000-2100-000013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76" name="Text Box 10">
          <a:extLst>
            <a:ext uri="{FF2B5EF4-FFF2-40B4-BE49-F238E27FC236}">
              <a16:creationId xmlns:a16="http://schemas.microsoft.com/office/drawing/2014/main" id="{00000000-0008-0000-2100-000014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77" name="Text Box 11">
          <a:extLst>
            <a:ext uri="{FF2B5EF4-FFF2-40B4-BE49-F238E27FC236}">
              <a16:creationId xmlns:a16="http://schemas.microsoft.com/office/drawing/2014/main" id="{00000000-0008-0000-2100-00001501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78" name="Text Box 12">
          <a:extLst>
            <a:ext uri="{FF2B5EF4-FFF2-40B4-BE49-F238E27FC236}">
              <a16:creationId xmlns:a16="http://schemas.microsoft.com/office/drawing/2014/main" id="{00000000-0008-0000-2100-00001601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79" name="Text Box 13">
          <a:extLst>
            <a:ext uri="{FF2B5EF4-FFF2-40B4-BE49-F238E27FC236}">
              <a16:creationId xmlns:a16="http://schemas.microsoft.com/office/drawing/2014/main" id="{00000000-0008-0000-2100-000017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80" name="Text Box 14">
          <a:extLst>
            <a:ext uri="{FF2B5EF4-FFF2-40B4-BE49-F238E27FC236}">
              <a16:creationId xmlns:a16="http://schemas.microsoft.com/office/drawing/2014/main" id="{00000000-0008-0000-2100-000018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81" name="Text Box 1">
          <a:extLst>
            <a:ext uri="{FF2B5EF4-FFF2-40B4-BE49-F238E27FC236}">
              <a16:creationId xmlns:a16="http://schemas.microsoft.com/office/drawing/2014/main" id="{00000000-0008-0000-2100-000019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66</xdr:row>
      <xdr:rowOff>0</xdr:rowOff>
    </xdr:from>
    <xdr:ext cx="114300" cy="285750"/>
    <xdr:sp macro="" textlink="">
      <xdr:nvSpPr>
        <xdr:cNvPr id="282" name="Text Box 2">
          <a:extLst>
            <a:ext uri="{FF2B5EF4-FFF2-40B4-BE49-F238E27FC236}">
              <a16:creationId xmlns:a16="http://schemas.microsoft.com/office/drawing/2014/main" id="{00000000-0008-0000-2100-00001A010000}"/>
            </a:ext>
          </a:extLst>
        </xdr:cNvPr>
        <xdr:cNvSpPr txBox="1">
          <a:spLocks noChangeArrowheads="1"/>
        </xdr:cNvSpPr>
      </xdr:nvSpPr>
      <xdr:spPr bwMode="auto">
        <a:xfrm>
          <a:off x="6248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83" name="Text Box 8">
          <a:extLst>
            <a:ext uri="{FF2B5EF4-FFF2-40B4-BE49-F238E27FC236}">
              <a16:creationId xmlns:a16="http://schemas.microsoft.com/office/drawing/2014/main" id="{00000000-0008-0000-2100-00001B01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4" name="Text Box 8">
          <a:extLst>
            <a:ext uri="{FF2B5EF4-FFF2-40B4-BE49-F238E27FC236}">
              <a16:creationId xmlns:a16="http://schemas.microsoft.com/office/drawing/2014/main" id="{00000000-0008-0000-2100-00001C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21167</xdr:colOff>
      <xdr:row>21</xdr:row>
      <xdr:rowOff>0</xdr:rowOff>
    </xdr:from>
    <xdr:ext cx="114300" cy="285750"/>
    <xdr:sp macro="" textlink="">
      <xdr:nvSpPr>
        <xdr:cNvPr id="285" name="Text Box 8">
          <a:extLst>
            <a:ext uri="{FF2B5EF4-FFF2-40B4-BE49-F238E27FC236}">
              <a16:creationId xmlns:a16="http://schemas.microsoft.com/office/drawing/2014/main" id="{00000000-0008-0000-2100-00001D010000}"/>
            </a:ext>
          </a:extLst>
        </xdr:cNvPr>
        <xdr:cNvSpPr txBox="1">
          <a:spLocks noChangeArrowheads="1"/>
        </xdr:cNvSpPr>
      </xdr:nvSpPr>
      <xdr:spPr bwMode="auto">
        <a:xfrm>
          <a:off x="646007"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42</xdr:row>
      <xdr:rowOff>0</xdr:rowOff>
    </xdr:from>
    <xdr:ext cx="114300" cy="285750"/>
    <xdr:sp macro="" textlink="">
      <xdr:nvSpPr>
        <xdr:cNvPr id="286" name="Text Box 8">
          <a:extLst>
            <a:ext uri="{FF2B5EF4-FFF2-40B4-BE49-F238E27FC236}">
              <a16:creationId xmlns:a16="http://schemas.microsoft.com/office/drawing/2014/main" id="{00000000-0008-0000-2100-00001E010000}"/>
            </a:ext>
          </a:extLst>
        </xdr:cNvPr>
        <xdr:cNvSpPr txBox="1">
          <a:spLocks noChangeArrowheads="1"/>
        </xdr:cNvSpPr>
      </xdr:nvSpPr>
      <xdr:spPr bwMode="auto">
        <a:xfrm>
          <a:off x="126026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664633</xdr:colOff>
      <xdr:row>52</xdr:row>
      <xdr:rowOff>169334</xdr:rowOff>
    </xdr:from>
    <xdr:ext cx="114300" cy="285750"/>
    <xdr:sp macro="" textlink="">
      <xdr:nvSpPr>
        <xdr:cNvPr id="287" name="Text Box 8">
          <a:extLst>
            <a:ext uri="{FF2B5EF4-FFF2-40B4-BE49-F238E27FC236}">
              <a16:creationId xmlns:a16="http://schemas.microsoft.com/office/drawing/2014/main" id="{00000000-0008-0000-2100-00001F010000}"/>
            </a:ext>
          </a:extLst>
        </xdr:cNvPr>
        <xdr:cNvSpPr txBox="1">
          <a:spLocks noChangeArrowheads="1"/>
        </xdr:cNvSpPr>
      </xdr:nvSpPr>
      <xdr:spPr bwMode="auto">
        <a:xfrm>
          <a:off x="2501053"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8" name="Text Box 1">
          <a:extLst>
            <a:ext uri="{FF2B5EF4-FFF2-40B4-BE49-F238E27FC236}">
              <a16:creationId xmlns:a16="http://schemas.microsoft.com/office/drawing/2014/main" id="{00000000-0008-0000-2100-00002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89" name="Text Box 2">
          <a:extLst>
            <a:ext uri="{FF2B5EF4-FFF2-40B4-BE49-F238E27FC236}">
              <a16:creationId xmlns:a16="http://schemas.microsoft.com/office/drawing/2014/main" id="{00000000-0008-0000-2100-00002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0" name="Text Box 3">
          <a:extLst>
            <a:ext uri="{FF2B5EF4-FFF2-40B4-BE49-F238E27FC236}">
              <a16:creationId xmlns:a16="http://schemas.microsoft.com/office/drawing/2014/main" id="{00000000-0008-0000-2100-00002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1" name="Text Box 4">
          <a:extLst>
            <a:ext uri="{FF2B5EF4-FFF2-40B4-BE49-F238E27FC236}">
              <a16:creationId xmlns:a16="http://schemas.microsoft.com/office/drawing/2014/main" id="{00000000-0008-0000-2100-00002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2" name="Text Box 5">
          <a:extLst>
            <a:ext uri="{FF2B5EF4-FFF2-40B4-BE49-F238E27FC236}">
              <a16:creationId xmlns:a16="http://schemas.microsoft.com/office/drawing/2014/main" id="{00000000-0008-0000-2100-00002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3" name="Text Box 6">
          <a:extLst>
            <a:ext uri="{FF2B5EF4-FFF2-40B4-BE49-F238E27FC236}">
              <a16:creationId xmlns:a16="http://schemas.microsoft.com/office/drawing/2014/main" id="{00000000-0008-0000-2100-00002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4" name="Text Box 8">
          <a:extLst>
            <a:ext uri="{FF2B5EF4-FFF2-40B4-BE49-F238E27FC236}">
              <a16:creationId xmlns:a16="http://schemas.microsoft.com/office/drawing/2014/main" id="{00000000-0008-0000-2100-00002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5" name="Text Box 9">
          <a:extLst>
            <a:ext uri="{FF2B5EF4-FFF2-40B4-BE49-F238E27FC236}">
              <a16:creationId xmlns:a16="http://schemas.microsoft.com/office/drawing/2014/main" id="{00000000-0008-0000-2100-00002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6" name="Text Box 10">
          <a:extLst>
            <a:ext uri="{FF2B5EF4-FFF2-40B4-BE49-F238E27FC236}">
              <a16:creationId xmlns:a16="http://schemas.microsoft.com/office/drawing/2014/main" id="{00000000-0008-0000-2100-000028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47624</xdr:colOff>
      <xdr:row>55</xdr:row>
      <xdr:rowOff>152400</xdr:rowOff>
    </xdr:from>
    <xdr:ext cx="114300" cy="285750"/>
    <xdr:sp macro="" textlink="">
      <xdr:nvSpPr>
        <xdr:cNvPr id="297" name="Text Box 1">
          <a:extLst>
            <a:ext uri="{FF2B5EF4-FFF2-40B4-BE49-F238E27FC236}">
              <a16:creationId xmlns:a16="http://schemas.microsoft.com/office/drawing/2014/main" id="{00000000-0008-0000-2100-000029010000}"/>
            </a:ext>
          </a:extLst>
        </xdr:cNvPr>
        <xdr:cNvSpPr txBox="1">
          <a:spLocks noChangeArrowheads="1"/>
        </xdr:cNvSpPr>
      </xdr:nvSpPr>
      <xdr:spPr bwMode="auto">
        <a:xfrm>
          <a:off x="672464" y="1021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269875</xdr:colOff>
      <xdr:row>54</xdr:row>
      <xdr:rowOff>171450</xdr:rowOff>
    </xdr:from>
    <xdr:ext cx="114300" cy="285750"/>
    <xdr:sp macro="" textlink="">
      <xdr:nvSpPr>
        <xdr:cNvPr id="298" name="Text Box 2">
          <a:extLst>
            <a:ext uri="{FF2B5EF4-FFF2-40B4-BE49-F238E27FC236}">
              <a16:creationId xmlns:a16="http://schemas.microsoft.com/office/drawing/2014/main" id="{00000000-0008-0000-2100-00002A010000}"/>
            </a:ext>
          </a:extLst>
        </xdr:cNvPr>
        <xdr:cNvSpPr txBox="1">
          <a:spLocks noChangeArrowheads="1"/>
        </xdr:cNvSpPr>
      </xdr:nvSpPr>
      <xdr:spPr bwMode="auto">
        <a:xfrm>
          <a:off x="1519555" y="100469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299" name="Text Box 8">
          <a:extLst>
            <a:ext uri="{FF2B5EF4-FFF2-40B4-BE49-F238E27FC236}">
              <a16:creationId xmlns:a16="http://schemas.microsoft.com/office/drawing/2014/main" id="{00000000-0008-0000-2100-00002B01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1799166</xdr:colOff>
      <xdr:row>67</xdr:row>
      <xdr:rowOff>0</xdr:rowOff>
    </xdr:from>
    <xdr:ext cx="114300" cy="285750"/>
    <xdr:sp macro="" textlink="">
      <xdr:nvSpPr>
        <xdr:cNvPr id="300" name="Text Box 13">
          <a:extLst>
            <a:ext uri="{FF2B5EF4-FFF2-40B4-BE49-F238E27FC236}">
              <a16:creationId xmlns:a16="http://schemas.microsoft.com/office/drawing/2014/main" id="{00000000-0008-0000-2100-00002C010000}"/>
            </a:ext>
          </a:extLst>
        </xdr:cNvPr>
        <xdr:cNvSpPr txBox="1">
          <a:spLocks noChangeArrowheads="1"/>
        </xdr:cNvSpPr>
      </xdr:nvSpPr>
      <xdr:spPr bwMode="auto">
        <a:xfrm>
          <a:off x="625686"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114300</xdr:colOff>
      <xdr:row>61</xdr:row>
      <xdr:rowOff>152400</xdr:rowOff>
    </xdr:from>
    <xdr:ext cx="114300" cy="285750"/>
    <xdr:sp macro="" textlink="">
      <xdr:nvSpPr>
        <xdr:cNvPr id="301" name="Text Box 14">
          <a:extLst>
            <a:ext uri="{FF2B5EF4-FFF2-40B4-BE49-F238E27FC236}">
              <a16:creationId xmlns:a16="http://schemas.microsoft.com/office/drawing/2014/main" id="{00000000-0008-0000-2100-00002D010000}"/>
            </a:ext>
          </a:extLst>
        </xdr:cNvPr>
        <xdr:cNvSpPr txBox="1">
          <a:spLocks noChangeArrowheads="1"/>
        </xdr:cNvSpPr>
      </xdr:nvSpPr>
      <xdr:spPr bwMode="auto">
        <a:xfrm>
          <a:off x="739140" y="1130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xdr:col>
      <xdr:colOff>0</xdr:colOff>
      <xdr:row>53</xdr:row>
      <xdr:rowOff>0</xdr:rowOff>
    </xdr:from>
    <xdr:ext cx="114300" cy="285750"/>
    <xdr:sp macro="" textlink="">
      <xdr:nvSpPr>
        <xdr:cNvPr id="302" name="Text Box 8">
          <a:extLst>
            <a:ext uri="{FF2B5EF4-FFF2-40B4-BE49-F238E27FC236}">
              <a16:creationId xmlns:a16="http://schemas.microsoft.com/office/drawing/2014/main" id="{00000000-0008-0000-2100-00002E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3" name="Text Box 8">
          <a:extLst>
            <a:ext uri="{FF2B5EF4-FFF2-40B4-BE49-F238E27FC236}">
              <a16:creationId xmlns:a16="http://schemas.microsoft.com/office/drawing/2014/main" id="{00000000-0008-0000-2100-00002F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4" name="Text Box 1">
          <a:extLst>
            <a:ext uri="{FF2B5EF4-FFF2-40B4-BE49-F238E27FC236}">
              <a16:creationId xmlns:a16="http://schemas.microsoft.com/office/drawing/2014/main" id="{00000000-0008-0000-2100-00003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5" name="Text Box 2">
          <a:extLst>
            <a:ext uri="{FF2B5EF4-FFF2-40B4-BE49-F238E27FC236}">
              <a16:creationId xmlns:a16="http://schemas.microsoft.com/office/drawing/2014/main" id="{00000000-0008-0000-2100-00003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6" name="Text Box 3">
          <a:extLst>
            <a:ext uri="{FF2B5EF4-FFF2-40B4-BE49-F238E27FC236}">
              <a16:creationId xmlns:a16="http://schemas.microsoft.com/office/drawing/2014/main" id="{00000000-0008-0000-2100-00003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7" name="Text Box 4">
          <a:extLst>
            <a:ext uri="{FF2B5EF4-FFF2-40B4-BE49-F238E27FC236}">
              <a16:creationId xmlns:a16="http://schemas.microsoft.com/office/drawing/2014/main" id="{00000000-0008-0000-2100-00003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8" name="Text Box 5">
          <a:extLst>
            <a:ext uri="{FF2B5EF4-FFF2-40B4-BE49-F238E27FC236}">
              <a16:creationId xmlns:a16="http://schemas.microsoft.com/office/drawing/2014/main" id="{00000000-0008-0000-2100-00003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09" name="Text Box 6">
          <a:extLst>
            <a:ext uri="{FF2B5EF4-FFF2-40B4-BE49-F238E27FC236}">
              <a16:creationId xmlns:a16="http://schemas.microsoft.com/office/drawing/2014/main" id="{00000000-0008-0000-2100-00003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0" name="Text Box 8">
          <a:extLst>
            <a:ext uri="{FF2B5EF4-FFF2-40B4-BE49-F238E27FC236}">
              <a16:creationId xmlns:a16="http://schemas.microsoft.com/office/drawing/2014/main" id="{00000000-0008-0000-2100-00003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1" name="Text Box 9">
          <a:extLst>
            <a:ext uri="{FF2B5EF4-FFF2-40B4-BE49-F238E27FC236}">
              <a16:creationId xmlns:a16="http://schemas.microsoft.com/office/drawing/2014/main" id="{00000000-0008-0000-2100-00003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2" name="Text Box 10">
          <a:extLst>
            <a:ext uri="{FF2B5EF4-FFF2-40B4-BE49-F238E27FC236}">
              <a16:creationId xmlns:a16="http://schemas.microsoft.com/office/drawing/2014/main" id="{00000000-0008-0000-2100-000038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3" name="Text Box 1">
          <a:extLst>
            <a:ext uri="{FF2B5EF4-FFF2-40B4-BE49-F238E27FC236}">
              <a16:creationId xmlns:a16="http://schemas.microsoft.com/office/drawing/2014/main" id="{00000000-0008-0000-2100-000039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4" name="Text Box 2">
          <a:extLst>
            <a:ext uri="{FF2B5EF4-FFF2-40B4-BE49-F238E27FC236}">
              <a16:creationId xmlns:a16="http://schemas.microsoft.com/office/drawing/2014/main" id="{00000000-0008-0000-2100-00003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5" name="Text Box 8">
          <a:extLst>
            <a:ext uri="{FF2B5EF4-FFF2-40B4-BE49-F238E27FC236}">
              <a16:creationId xmlns:a16="http://schemas.microsoft.com/office/drawing/2014/main" id="{00000000-0008-0000-2100-00003B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6" name="Text Box 1">
          <a:extLst>
            <a:ext uri="{FF2B5EF4-FFF2-40B4-BE49-F238E27FC236}">
              <a16:creationId xmlns:a16="http://schemas.microsoft.com/office/drawing/2014/main" id="{00000000-0008-0000-2100-00003C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7" name="Text Box 2">
          <a:extLst>
            <a:ext uri="{FF2B5EF4-FFF2-40B4-BE49-F238E27FC236}">
              <a16:creationId xmlns:a16="http://schemas.microsoft.com/office/drawing/2014/main" id="{00000000-0008-0000-2100-00003D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8" name="Text Box 3">
          <a:extLst>
            <a:ext uri="{FF2B5EF4-FFF2-40B4-BE49-F238E27FC236}">
              <a16:creationId xmlns:a16="http://schemas.microsoft.com/office/drawing/2014/main" id="{00000000-0008-0000-2100-00003E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19" name="Text Box 4">
          <a:extLst>
            <a:ext uri="{FF2B5EF4-FFF2-40B4-BE49-F238E27FC236}">
              <a16:creationId xmlns:a16="http://schemas.microsoft.com/office/drawing/2014/main" id="{00000000-0008-0000-2100-00003F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0" name="Text Box 5">
          <a:extLst>
            <a:ext uri="{FF2B5EF4-FFF2-40B4-BE49-F238E27FC236}">
              <a16:creationId xmlns:a16="http://schemas.microsoft.com/office/drawing/2014/main" id="{00000000-0008-0000-2100-00004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1" name="Text Box 6">
          <a:extLst>
            <a:ext uri="{FF2B5EF4-FFF2-40B4-BE49-F238E27FC236}">
              <a16:creationId xmlns:a16="http://schemas.microsoft.com/office/drawing/2014/main" id="{00000000-0008-0000-2100-00004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2" name="Text Box 8">
          <a:extLst>
            <a:ext uri="{FF2B5EF4-FFF2-40B4-BE49-F238E27FC236}">
              <a16:creationId xmlns:a16="http://schemas.microsoft.com/office/drawing/2014/main" id="{00000000-0008-0000-2100-00004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3" name="Text Box 9">
          <a:extLst>
            <a:ext uri="{FF2B5EF4-FFF2-40B4-BE49-F238E27FC236}">
              <a16:creationId xmlns:a16="http://schemas.microsoft.com/office/drawing/2014/main" id="{00000000-0008-0000-2100-00004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4" name="Text Box 10">
          <a:extLst>
            <a:ext uri="{FF2B5EF4-FFF2-40B4-BE49-F238E27FC236}">
              <a16:creationId xmlns:a16="http://schemas.microsoft.com/office/drawing/2014/main" id="{00000000-0008-0000-2100-00004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5" name="Text Box 1">
          <a:extLst>
            <a:ext uri="{FF2B5EF4-FFF2-40B4-BE49-F238E27FC236}">
              <a16:creationId xmlns:a16="http://schemas.microsoft.com/office/drawing/2014/main" id="{00000000-0008-0000-2100-00004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6" name="Text Box 2">
          <a:extLst>
            <a:ext uri="{FF2B5EF4-FFF2-40B4-BE49-F238E27FC236}">
              <a16:creationId xmlns:a16="http://schemas.microsoft.com/office/drawing/2014/main" id="{00000000-0008-0000-2100-00004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7" name="Text Box 8">
          <a:extLst>
            <a:ext uri="{FF2B5EF4-FFF2-40B4-BE49-F238E27FC236}">
              <a16:creationId xmlns:a16="http://schemas.microsoft.com/office/drawing/2014/main" id="{00000000-0008-0000-2100-00004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8" name="Text Box 8">
          <a:extLst>
            <a:ext uri="{FF2B5EF4-FFF2-40B4-BE49-F238E27FC236}">
              <a16:creationId xmlns:a16="http://schemas.microsoft.com/office/drawing/2014/main" id="{00000000-0008-0000-2100-000048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29" name="Text Box 1">
          <a:extLst>
            <a:ext uri="{FF2B5EF4-FFF2-40B4-BE49-F238E27FC236}">
              <a16:creationId xmlns:a16="http://schemas.microsoft.com/office/drawing/2014/main" id="{00000000-0008-0000-2100-000049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0" name="Text Box 2">
          <a:extLst>
            <a:ext uri="{FF2B5EF4-FFF2-40B4-BE49-F238E27FC236}">
              <a16:creationId xmlns:a16="http://schemas.microsoft.com/office/drawing/2014/main" id="{00000000-0008-0000-2100-00004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1" name="Text Box 3">
          <a:extLst>
            <a:ext uri="{FF2B5EF4-FFF2-40B4-BE49-F238E27FC236}">
              <a16:creationId xmlns:a16="http://schemas.microsoft.com/office/drawing/2014/main" id="{00000000-0008-0000-2100-00004B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2" name="Text Box 4">
          <a:extLst>
            <a:ext uri="{FF2B5EF4-FFF2-40B4-BE49-F238E27FC236}">
              <a16:creationId xmlns:a16="http://schemas.microsoft.com/office/drawing/2014/main" id="{00000000-0008-0000-2100-00004C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3" name="Text Box 5">
          <a:extLst>
            <a:ext uri="{FF2B5EF4-FFF2-40B4-BE49-F238E27FC236}">
              <a16:creationId xmlns:a16="http://schemas.microsoft.com/office/drawing/2014/main" id="{00000000-0008-0000-2100-00004D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4" name="Text Box 6">
          <a:extLst>
            <a:ext uri="{FF2B5EF4-FFF2-40B4-BE49-F238E27FC236}">
              <a16:creationId xmlns:a16="http://schemas.microsoft.com/office/drawing/2014/main" id="{00000000-0008-0000-2100-00004E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5" name="Text Box 8">
          <a:extLst>
            <a:ext uri="{FF2B5EF4-FFF2-40B4-BE49-F238E27FC236}">
              <a16:creationId xmlns:a16="http://schemas.microsoft.com/office/drawing/2014/main" id="{00000000-0008-0000-2100-00004F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6" name="Text Box 9">
          <a:extLst>
            <a:ext uri="{FF2B5EF4-FFF2-40B4-BE49-F238E27FC236}">
              <a16:creationId xmlns:a16="http://schemas.microsoft.com/office/drawing/2014/main" id="{00000000-0008-0000-2100-000050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7" name="Text Box 10">
          <a:extLst>
            <a:ext uri="{FF2B5EF4-FFF2-40B4-BE49-F238E27FC236}">
              <a16:creationId xmlns:a16="http://schemas.microsoft.com/office/drawing/2014/main" id="{00000000-0008-0000-2100-000051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8" name="Text Box 1">
          <a:extLst>
            <a:ext uri="{FF2B5EF4-FFF2-40B4-BE49-F238E27FC236}">
              <a16:creationId xmlns:a16="http://schemas.microsoft.com/office/drawing/2014/main" id="{00000000-0008-0000-2100-000052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39" name="Text Box 2">
          <a:extLst>
            <a:ext uri="{FF2B5EF4-FFF2-40B4-BE49-F238E27FC236}">
              <a16:creationId xmlns:a16="http://schemas.microsoft.com/office/drawing/2014/main" id="{00000000-0008-0000-2100-000053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0" name="Text Box 8">
          <a:extLst>
            <a:ext uri="{FF2B5EF4-FFF2-40B4-BE49-F238E27FC236}">
              <a16:creationId xmlns:a16="http://schemas.microsoft.com/office/drawing/2014/main" id="{00000000-0008-0000-2100-000054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1" name="Text Box 1">
          <a:extLst>
            <a:ext uri="{FF2B5EF4-FFF2-40B4-BE49-F238E27FC236}">
              <a16:creationId xmlns:a16="http://schemas.microsoft.com/office/drawing/2014/main" id="{00000000-0008-0000-2100-000055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2" name="Text Box 2">
          <a:extLst>
            <a:ext uri="{FF2B5EF4-FFF2-40B4-BE49-F238E27FC236}">
              <a16:creationId xmlns:a16="http://schemas.microsoft.com/office/drawing/2014/main" id="{00000000-0008-0000-2100-000056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3" name="Text Box 3">
          <a:extLst>
            <a:ext uri="{FF2B5EF4-FFF2-40B4-BE49-F238E27FC236}">
              <a16:creationId xmlns:a16="http://schemas.microsoft.com/office/drawing/2014/main" id="{00000000-0008-0000-2100-000057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4" name="Text Box 4">
          <a:extLst>
            <a:ext uri="{FF2B5EF4-FFF2-40B4-BE49-F238E27FC236}">
              <a16:creationId xmlns:a16="http://schemas.microsoft.com/office/drawing/2014/main" id="{00000000-0008-0000-2100-000058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5" name="Text Box 5">
          <a:extLst>
            <a:ext uri="{FF2B5EF4-FFF2-40B4-BE49-F238E27FC236}">
              <a16:creationId xmlns:a16="http://schemas.microsoft.com/office/drawing/2014/main" id="{00000000-0008-0000-2100-000059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6" name="Text Box 6">
          <a:extLst>
            <a:ext uri="{FF2B5EF4-FFF2-40B4-BE49-F238E27FC236}">
              <a16:creationId xmlns:a16="http://schemas.microsoft.com/office/drawing/2014/main" id="{00000000-0008-0000-2100-00005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7" name="Text Box 8">
          <a:extLst>
            <a:ext uri="{FF2B5EF4-FFF2-40B4-BE49-F238E27FC236}">
              <a16:creationId xmlns:a16="http://schemas.microsoft.com/office/drawing/2014/main" id="{00000000-0008-0000-2100-00005B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8" name="Text Box 9">
          <a:extLst>
            <a:ext uri="{FF2B5EF4-FFF2-40B4-BE49-F238E27FC236}">
              <a16:creationId xmlns:a16="http://schemas.microsoft.com/office/drawing/2014/main" id="{00000000-0008-0000-2100-00005C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49" name="Text Box 10">
          <a:extLst>
            <a:ext uri="{FF2B5EF4-FFF2-40B4-BE49-F238E27FC236}">
              <a16:creationId xmlns:a16="http://schemas.microsoft.com/office/drawing/2014/main" id="{00000000-0008-0000-2100-00005D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350" name="Text Box 1">
          <a:extLst>
            <a:ext uri="{FF2B5EF4-FFF2-40B4-BE49-F238E27FC236}">
              <a16:creationId xmlns:a16="http://schemas.microsoft.com/office/drawing/2014/main" id="{00000000-0008-0000-2100-00005E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38100</xdr:colOff>
      <xdr:row>53</xdr:row>
      <xdr:rowOff>0</xdr:rowOff>
    </xdr:from>
    <xdr:ext cx="114300" cy="285750"/>
    <xdr:sp macro="" textlink="">
      <xdr:nvSpPr>
        <xdr:cNvPr id="351" name="Text Box 2">
          <a:extLst>
            <a:ext uri="{FF2B5EF4-FFF2-40B4-BE49-F238E27FC236}">
              <a16:creationId xmlns:a16="http://schemas.microsoft.com/office/drawing/2014/main" id="{00000000-0008-0000-2100-00005F010000}"/>
            </a:ext>
          </a:extLst>
        </xdr:cNvPr>
        <xdr:cNvSpPr txBox="1">
          <a:spLocks noChangeArrowheads="1"/>
        </xdr:cNvSpPr>
      </xdr:nvSpPr>
      <xdr:spPr bwMode="auto">
        <a:xfrm>
          <a:off x="6629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54</xdr:row>
      <xdr:rowOff>0</xdr:rowOff>
    </xdr:from>
    <xdr:ext cx="114300" cy="285750"/>
    <xdr:sp macro="" textlink="">
      <xdr:nvSpPr>
        <xdr:cNvPr id="352" name="Text Box 8">
          <a:extLst>
            <a:ext uri="{FF2B5EF4-FFF2-40B4-BE49-F238E27FC236}">
              <a16:creationId xmlns:a16="http://schemas.microsoft.com/office/drawing/2014/main" id="{00000000-0008-0000-2100-000060010000}"/>
            </a:ext>
          </a:extLst>
        </xdr:cNvPr>
        <xdr:cNvSpPr txBox="1">
          <a:spLocks noChangeArrowheads="1"/>
        </xdr:cNvSpPr>
      </xdr:nvSpPr>
      <xdr:spPr bwMode="auto">
        <a:xfrm>
          <a:off x="37490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53" name="Text Box 8">
          <a:extLst>
            <a:ext uri="{FF2B5EF4-FFF2-40B4-BE49-F238E27FC236}">
              <a16:creationId xmlns:a16="http://schemas.microsoft.com/office/drawing/2014/main" id="{00000000-0008-0000-2100-00006101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67</xdr:row>
      <xdr:rowOff>0</xdr:rowOff>
    </xdr:from>
    <xdr:ext cx="114300" cy="285750"/>
    <xdr:sp macro="" textlink="">
      <xdr:nvSpPr>
        <xdr:cNvPr id="354" name="Text Box 11">
          <a:extLst>
            <a:ext uri="{FF2B5EF4-FFF2-40B4-BE49-F238E27FC236}">
              <a16:creationId xmlns:a16="http://schemas.microsoft.com/office/drawing/2014/main" id="{00000000-0008-0000-2100-000062010000}"/>
            </a:ext>
          </a:extLst>
        </xdr:cNvPr>
        <xdr:cNvSpPr txBox="1">
          <a:spLocks noChangeArrowheads="1"/>
        </xdr:cNvSpPr>
      </xdr:nvSpPr>
      <xdr:spPr bwMode="auto">
        <a:xfrm>
          <a:off x="124968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67</xdr:row>
      <xdr:rowOff>0</xdr:rowOff>
    </xdr:from>
    <xdr:ext cx="114300" cy="285750"/>
    <xdr:sp macro="" textlink="">
      <xdr:nvSpPr>
        <xdr:cNvPr id="355" name="Text Box 12">
          <a:extLst>
            <a:ext uri="{FF2B5EF4-FFF2-40B4-BE49-F238E27FC236}">
              <a16:creationId xmlns:a16="http://schemas.microsoft.com/office/drawing/2014/main" id="{00000000-0008-0000-2100-000063010000}"/>
            </a:ext>
          </a:extLst>
        </xdr:cNvPr>
        <xdr:cNvSpPr txBox="1">
          <a:spLocks noChangeArrowheads="1"/>
        </xdr:cNvSpPr>
      </xdr:nvSpPr>
      <xdr:spPr bwMode="auto">
        <a:xfrm>
          <a:off x="124968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56" name="Text Box 11">
          <a:extLst>
            <a:ext uri="{FF2B5EF4-FFF2-40B4-BE49-F238E27FC236}">
              <a16:creationId xmlns:a16="http://schemas.microsoft.com/office/drawing/2014/main" id="{00000000-0008-0000-2100-00006401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57" name="Text Box 12">
          <a:extLst>
            <a:ext uri="{FF2B5EF4-FFF2-40B4-BE49-F238E27FC236}">
              <a16:creationId xmlns:a16="http://schemas.microsoft.com/office/drawing/2014/main" id="{00000000-0008-0000-2100-00006501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58" name="Text Box 11">
          <a:extLst>
            <a:ext uri="{FF2B5EF4-FFF2-40B4-BE49-F238E27FC236}">
              <a16:creationId xmlns:a16="http://schemas.microsoft.com/office/drawing/2014/main" id="{00000000-0008-0000-2100-00006601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59" name="Text Box 12">
          <a:extLst>
            <a:ext uri="{FF2B5EF4-FFF2-40B4-BE49-F238E27FC236}">
              <a16:creationId xmlns:a16="http://schemas.microsoft.com/office/drawing/2014/main" id="{00000000-0008-0000-2100-00006701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60" name="Text Box 13">
          <a:extLst>
            <a:ext uri="{FF2B5EF4-FFF2-40B4-BE49-F238E27FC236}">
              <a16:creationId xmlns:a16="http://schemas.microsoft.com/office/drawing/2014/main" id="{00000000-0008-0000-2100-000068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61" name="Text Box 14">
          <a:extLst>
            <a:ext uri="{FF2B5EF4-FFF2-40B4-BE49-F238E27FC236}">
              <a16:creationId xmlns:a16="http://schemas.microsoft.com/office/drawing/2014/main" id="{00000000-0008-0000-2100-000069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67</xdr:row>
      <xdr:rowOff>0</xdr:rowOff>
    </xdr:from>
    <xdr:ext cx="114300" cy="285750"/>
    <xdr:sp macro="" textlink="">
      <xdr:nvSpPr>
        <xdr:cNvPr id="362" name="Text Box 11">
          <a:extLst>
            <a:ext uri="{FF2B5EF4-FFF2-40B4-BE49-F238E27FC236}">
              <a16:creationId xmlns:a16="http://schemas.microsoft.com/office/drawing/2014/main" id="{00000000-0008-0000-2100-00006A010000}"/>
            </a:ext>
          </a:extLst>
        </xdr:cNvPr>
        <xdr:cNvSpPr txBox="1">
          <a:spLocks noChangeArrowheads="1"/>
        </xdr:cNvSpPr>
      </xdr:nvSpPr>
      <xdr:spPr bwMode="auto">
        <a:xfrm>
          <a:off x="124968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67</xdr:row>
      <xdr:rowOff>0</xdr:rowOff>
    </xdr:from>
    <xdr:ext cx="114300" cy="285750"/>
    <xdr:sp macro="" textlink="">
      <xdr:nvSpPr>
        <xdr:cNvPr id="363" name="Text Box 12">
          <a:extLst>
            <a:ext uri="{FF2B5EF4-FFF2-40B4-BE49-F238E27FC236}">
              <a16:creationId xmlns:a16="http://schemas.microsoft.com/office/drawing/2014/main" id="{00000000-0008-0000-2100-00006B010000}"/>
            </a:ext>
          </a:extLst>
        </xdr:cNvPr>
        <xdr:cNvSpPr txBox="1">
          <a:spLocks noChangeArrowheads="1"/>
        </xdr:cNvSpPr>
      </xdr:nvSpPr>
      <xdr:spPr bwMode="auto">
        <a:xfrm>
          <a:off x="124968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64" name="Text Box 11">
          <a:extLst>
            <a:ext uri="{FF2B5EF4-FFF2-40B4-BE49-F238E27FC236}">
              <a16:creationId xmlns:a16="http://schemas.microsoft.com/office/drawing/2014/main" id="{00000000-0008-0000-2100-00006C01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65" name="Text Box 12">
          <a:extLst>
            <a:ext uri="{FF2B5EF4-FFF2-40B4-BE49-F238E27FC236}">
              <a16:creationId xmlns:a16="http://schemas.microsoft.com/office/drawing/2014/main" id="{00000000-0008-0000-2100-00006D01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66" name="Text Box 11">
          <a:extLst>
            <a:ext uri="{FF2B5EF4-FFF2-40B4-BE49-F238E27FC236}">
              <a16:creationId xmlns:a16="http://schemas.microsoft.com/office/drawing/2014/main" id="{00000000-0008-0000-2100-00006E01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68</xdr:row>
      <xdr:rowOff>0</xdr:rowOff>
    </xdr:from>
    <xdr:ext cx="114300" cy="285750"/>
    <xdr:sp macro="" textlink="">
      <xdr:nvSpPr>
        <xdr:cNvPr id="367" name="Text Box 12">
          <a:extLst>
            <a:ext uri="{FF2B5EF4-FFF2-40B4-BE49-F238E27FC236}">
              <a16:creationId xmlns:a16="http://schemas.microsoft.com/office/drawing/2014/main" id="{00000000-0008-0000-2100-00006F010000}"/>
            </a:ext>
          </a:extLst>
        </xdr:cNvPr>
        <xdr:cNvSpPr txBox="1">
          <a:spLocks noChangeArrowheads="1"/>
        </xdr:cNvSpPr>
      </xdr:nvSpPr>
      <xdr:spPr bwMode="auto">
        <a:xfrm>
          <a:off x="12496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69</xdr:row>
      <xdr:rowOff>9525</xdr:rowOff>
    </xdr:from>
    <xdr:ext cx="114300" cy="285750"/>
    <xdr:sp macro="" textlink="">
      <xdr:nvSpPr>
        <xdr:cNvPr id="368" name="Text Box 8">
          <a:extLst>
            <a:ext uri="{FF2B5EF4-FFF2-40B4-BE49-F238E27FC236}">
              <a16:creationId xmlns:a16="http://schemas.microsoft.com/office/drawing/2014/main" id="{00000000-0008-0000-2100-000070010000}"/>
            </a:ext>
          </a:extLst>
        </xdr:cNvPr>
        <xdr:cNvSpPr txBox="1">
          <a:spLocks noChangeArrowheads="1"/>
        </xdr:cNvSpPr>
      </xdr:nvSpPr>
      <xdr:spPr bwMode="auto">
        <a:xfrm>
          <a:off x="1668780" y="1262824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69</xdr:row>
      <xdr:rowOff>0</xdr:rowOff>
    </xdr:from>
    <xdr:ext cx="114300" cy="285750"/>
    <xdr:sp macro="" textlink="">
      <xdr:nvSpPr>
        <xdr:cNvPr id="369" name="Text Box 13">
          <a:extLst>
            <a:ext uri="{FF2B5EF4-FFF2-40B4-BE49-F238E27FC236}">
              <a16:creationId xmlns:a16="http://schemas.microsoft.com/office/drawing/2014/main" id="{00000000-0008-0000-2100-000071010000}"/>
            </a:ext>
          </a:extLst>
        </xdr:cNvPr>
        <xdr:cNvSpPr txBox="1">
          <a:spLocks noChangeArrowheads="1"/>
        </xdr:cNvSpPr>
      </xdr:nvSpPr>
      <xdr:spPr bwMode="auto">
        <a:xfrm>
          <a:off x="12496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67</xdr:row>
      <xdr:rowOff>0</xdr:rowOff>
    </xdr:from>
    <xdr:ext cx="114300" cy="285750"/>
    <xdr:sp macro="" textlink="">
      <xdr:nvSpPr>
        <xdr:cNvPr id="370" name="Text Box 11">
          <a:extLst>
            <a:ext uri="{FF2B5EF4-FFF2-40B4-BE49-F238E27FC236}">
              <a16:creationId xmlns:a16="http://schemas.microsoft.com/office/drawing/2014/main" id="{00000000-0008-0000-2100-000072010000}"/>
            </a:ext>
          </a:extLst>
        </xdr:cNvPr>
        <xdr:cNvSpPr txBox="1">
          <a:spLocks noChangeArrowheads="1"/>
        </xdr:cNvSpPr>
      </xdr:nvSpPr>
      <xdr:spPr bwMode="auto">
        <a:xfrm>
          <a:off x="187452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67</xdr:row>
      <xdr:rowOff>0</xdr:rowOff>
    </xdr:from>
    <xdr:ext cx="114300" cy="285750"/>
    <xdr:sp macro="" textlink="">
      <xdr:nvSpPr>
        <xdr:cNvPr id="371" name="Text Box 12">
          <a:extLst>
            <a:ext uri="{FF2B5EF4-FFF2-40B4-BE49-F238E27FC236}">
              <a16:creationId xmlns:a16="http://schemas.microsoft.com/office/drawing/2014/main" id="{00000000-0008-0000-2100-000073010000}"/>
            </a:ext>
          </a:extLst>
        </xdr:cNvPr>
        <xdr:cNvSpPr txBox="1">
          <a:spLocks noChangeArrowheads="1"/>
        </xdr:cNvSpPr>
      </xdr:nvSpPr>
      <xdr:spPr bwMode="auto">
        <a:xfrm>
          <a:off x="187452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72" name="Text Box 11">
          <a:extLst>
            <a:ext uri="{FF2B5EF4-FFF2-40B4-BE49-F238E27FC236}">
              <a16:creationId xmlns:a16="http://schemas.microsoft.com/office/drawing/2014/main" id="{00000000-0008-0000-2100-00007401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73" name="Text Box 12">
          <a:extLst>
            <a:ext uri="{FF2B5EF4-FFF2-40B4-BE49-F238E27FC236}">
              <a16:creationId xmlns:a16="http://schemas.microsoft.com/office/drawing/2014/main" id="{00000000-0008-0000-2100-00007501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74" name="Text Box 11">
          <a:extLst>
            <a:ext uri="{FF2B5EF4-FFF2-40B4-BE49-F238E27FC236}">
              <a16:creationId xmlns:a16="http://schemas.microsoft.com/office/drawing/2014/main" id="{00000000-0008-0000-2100-00007601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75" name="Text Box 12">
          <a:extLst>
            <a:ext uri="{FF2B5EF4-FFF2-40B4-BE49-F238E27FC236}">
              <a16:creationId xmlns:a16="http://schemas.microsoft.com/office/drawing/2014/main" id="{00000000-0008-0000-2100-00007701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76" name="Text Box 13">
          <a:extLst>
            <a:ext uri="{FF2B5EF4-FFF2-40B4-BE49-F238E27FC236}">
              <a16:creationId xmlns:a16="http://schemas.microsoft.com/office/drawing/2014/main" id="{00000000-0008-0000-2100-00007801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377" name="Text Box 14">
          <a:extLst>
            <a:ext uri="{FF2B5EF4-FFF2-40B4-BE49-F238E27FC236}">
              <a16:creationId xmlns:a16="http://schemas.microsoft.com/office/drawing/2014/main" id="{00000000-0008-0000-2100-00007901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67</xdr:row>
      <xdr:rowOff>0</xdr:rowOff>
    </xdr:from>
    <xdr:ext cx="114300" cy="285750"/>
    <xdr:sp macro="" textlink="">
      <xdr:nvSpPr>
        <xdr:cNvPr id="378" name="Text Box 11">
          <a:extLst>
            <a:ext uri="{FF2B5EF4-FFF2-40B4-BE49-F238E27FC236}">
              <a16:creationId xmlns:a16="http://schemas.microsoft.com/office/drawing/2014/main" id="{00000000-0008-0000-2100-00007A010000}"/>
            </a:ext>
          </a:extLst>
        </xdr:cNvPr>
        <xdr:cNvSpPr txBox="1">
          <a:spLocks noChangeArrowheads="1"/>
        </xdr:cNvSpPr>
      </xdr:nvSpPr>
      <xdr:spPr bwMode="auto">
        <a:xfrm>
          <a:off x="187452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67</xdr:row>
      <xdr:rowOff>0</xdr:rowOff>
    </xdr:from>
    <xdr:ext cx="114300" cy="285750"/>
    <xdr:sp macro="" textlink="">
      <xdr:nvSpPr>
        <xdr:cNvPr id="379" name="Text Box 12">
          <a:extLst>
            <a:ext uri="{FF2B5EF4-FFF2-40B4-BE49-F238E27FC236}">
              <a16:creationId xmlns:a16="http://schemas.microsoft.com/office/drawing/2014/main" id="{00000000-0008-0000-2100-00007B010000}"/>
            </a:ext>
          </a:extLst>
        </xdr:cNvPr>
        <xdr:cNvSpPr txBox="1">
          <a:spLocks noChangeArrowheads="1"/>
        </xdr:cNvSpPr>
      </xdr:nvSpPr>
      <xdr:spPr bwMode="auto">
        <a:xfrm>
          <a:off x="187452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80" name="Text Box 11">
          <a:extLst>
            <a:ext uri="{FF2B5EF4-FFF2-40B4-BE49-F238E27FC236}">
              <a16:creationId xmlns:a16="http://schemas.microsoft.com/office/drawing/2014/main" id="{00000000-0008-0000-2100-00007C01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81" name="Text Box 12">
          <a:extLst>
            <a:ext uri="{FF2B5EF4-FFF2-40B4-BE49-F238E27FC236}">
              <a16:creationId xmlns:a16="http://schemas.microsoft.com/office/drawing/2014/main" id="{00000000-0008-0000-2100-00007D01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82" name="Text Box 11">
          <a:extLst>
            <a:ext uri="{FF2B5EF4-FFF2-40B4-BE49-F238E27FC236}">
              <a16:creationId xmlns:a16="http://schemas.microsoft.com/office/drawing/2014/main" id="{00000000-0008-0000-2100-00007E01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383" name="Text Box 12">
          <a:extLst>
            <a:ext uri="{FF2B5EF4-FFF2-40B4-BE49-F238E27FC236}">
              <a16:creationId xmlns:a16="http://schemas.microsoft.com/office/drawing/2014/main" id="{00000000-0008-0000-2100-00007F01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0</xdr:rowOff>
    </xdr:from>
    <xdr:ext cx="114300" cy="285750"/>
    <xdr:sp macro="" textlink="">
      <xdr:nvSpPr>
        <xdr:cNvPr id="384" name="Text Box 11">
          <a:extLst>
            <a:ext uri="{FF2B5EF4-FFF2-40B4-BE49-F238E27FC236}">
              <a16:creationId xmlns:a16="http://schemas.microsoft.com/office/drawing/2014/main" id="{00000000-0008-0000-2100-000080010000}"/>
            </a:ext>
          </a:extLst>
        </xdr:cNvPr>
        <xdr:cNvSpPr txBox="1">
          <a:spLocks noChangeArrowheads="1"/>
        </xdr:cNvSpPr>
      </xdr:nvSpPr>
      <xdr:spPr bwMode="auto">
        <a:xfrm>
          <a:off x="249936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0</xdr:rowOff>
    </xdr:from>
    <xdr:ext cx="114300" cy="285750"/>
    <xdr:sp macro="" textlink="">
      <xdr:nvSpPr>
        <xdr:cNvPr id="385" name="Text Box 12">
          <a:extLst>
            <a:ext uri="{FF2B5EF4-FFF2-40B4-BE49-F238E27FC236}">
              <a16:creationId xmlns:a16="http://schemas.microsoft.com/office/drawing/2014/main" id="{00000000-0008-0000-2100-000081010000}"/>
            </a:ext>
          </a:extLst>
        </xdr:cNvPr>
        <xdr:cNvSpPr txBox="1">
          <a:spLocks noChangeArrowheads="1"/>
        </xdr:cNvSpPr>
      </xdr:nvSpPr>
      <xdr:spPr bwMode="auto">
        <a:xfrm>
          <a:off x="249936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86" name="Text Box 11">
          <a:extLst>
            <a:ext uri="{FF2B5EF4-FFF2-40B4-BE49-F238E27FC236}">
              <a16:creationId xmlns:a16="http://schemas.microsoft.com/office/drawing/2014/main" id="{00000000-0008-0000-2100-000082010000}"/>
            </a:ext>
          </a:extLst>
        </xdr:cNvPr>
        <xdr:cNvSpPr txBox="1">
          <a:spLocks noChangeArrowheads="1"/>
        </xdr:cNvSpPr>
      </xdr:nvSpPr>
      <xdr:spPr bwMode="auto">
        <a:xfrm>
          <a:off x="249936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87" name="Text Box 12">
          <a:extLst>
            <a:ext uri="{FF2B5EF4-FFF2-40B4-BE49-F238E27FC236}">
              <a16:creationId xmlns:a16="http://schemas.microsoft.com/office/drawing/2014/main" id="{00000000-0008-0000-2100-000083010000}"/>
            </a:ext>
          </a:extLst>
        </xdr:cNvPr>
        <xdr:cNvSpPr txBox="1">
          <a:spLocks noChangeArrowheads="1"/>
        </xdr:cNvSpPr>
      </xdr:nvSpPr>
      <xdr:spPr bwMode="auto">
        <a:xfrm>
          <a:off x="249936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88" name="Text Box 11">
          <a:extLst>
            <a:ext uri="{FF2B5EF4-FFF2-40B4-BE49-F238E27FC236}">
              <a16:creationId xmlns:a16="http://schemas.microsoft.com/office/drawing/2014/main" id="{00000000-0008-0000-2100-000084010000}"/>
            </a:ext>
          </a:extLst>
        </xdr:cNvPr>
        <xdr:cNvSpPr txBox="1">
          <a:spLocks noChangeArrowheads="1"/>
        </xdr:cNvSpPr>
      </xdr:nvSpPr>
      <xdr:spPr bwMode="auto">
        <a:xfrm>
          <a:off x="249936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89" name="Text Box 12">
          <a:extLst>
            <a:ext uri="{FF2B5EF4-FFF2-40B4-BE49-F238E27FC236}">
              <a16:creationId xmlns:a16="http://schemas.microsoft.com/office/drawing/2014/main" id="{00000000-0008-0000-2100-000085010000}"/>
            </a:ext>
          </a:extLst>
        </xdr:cNvPr>
        <xdr:cNvSpPr txBox="1">
          <a:spLocks noChangeArrowheads="1"/>
        </xdr:cNvSpPr>
      </xdr:nvSpPr>
      <xdr:spPr bwMode="auto">
        <a:xfrm>
          <a:off x="249936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90" name="Text Box 13">
          <a:extLst>
            <a:ext uri="{FF2B5EF4-FFF2-40B4-BE49-F238E27FC236}">
              <a16:creationId xmlns:a16="http://schemas.microsoft.com/office/drawing/2014/main" id="{00000000-0008-0000-2100-000086010000}"/>
            </a:ext>
          </a:extLst>
        </xdr:cNvPr>
        <xdr:cNvSpPr txBox="1">
          <a:spLocks noChangeArrowheads="1"/>
        </xdr:cNvSpPr>
      </xdr:nvSpPr>
      <xdr:spPr bwMode="auto">
        <a:xfrm>
          <a:off x="249936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91" name="Text Box 14">
          <a:extLst>
            <a:ext uri="{FF2B5EF4-FFF2-40B4-BE49-F238E27FC236}">
              <a16:creationId xmlns:a16="http://schemas.microsoft.com/office/drawing/2014/main" id="{00000000-0008-0000-2100-000087010000}"/>
            </a:ext>
          </a:extLst>
        </xdr:cNvPr>
        <xdr:cNvSpPr txBox="1">
          <a:spLocks noChangeArrowheads="1"/>
        </xdr:cNvSpPr>
      </xdr:nvSpPr>
      <xdr:spPr bwMode="auto">
        <a:xfrm>
          <a:off x="249936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67</xdr:row>
      <xdr:rowOff>0</xdr:rowOff>
    </xdr:from>
    <xdr:ext cx="114300" cy="285750"/>
    <xdr:sp macro="" textlink="">
      <xdr:nvSpPr>
        <xdr:cNvPr id="392" name="Text Box 11">
          <a:extLst>
            <a:ext uri="{FF2B5EF4-FFF2-40B4-BE49-F238E27FC236}">
              <a16:creationId xmlns:a16="http://schemas.microsoft.com/office/drawing/2014/main" id="{00000000-0008-0000-2100-000088010000}"/>
            </a:ext>
          </a:extLst>
        </xdr:cNvPr>
        <xdr:cNvSpPr txBox="1">
          <a:spLocks noChangeArrowheads="1"/>
        </xdr:cNvSpPr>
      </xdr:nvSpPr>
      <xdr:spPr bwMode="auto">
        <a:xfrm>
          <a:off x="249936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264583</xdr:colOff>
      <xdr:row>66</xdr:row>
      <xdr:rowOff>158750</xdr:rowOff>
    </xdr:from>
    <xdr:ext cx="114300" cy="285750"/>
    <xdr:sp macro="" textlink="">
      <xdr:nvSpPr>
        <xdr:cNvPr id="393" name="Text Box 12">
          <a:extLst>
            <a:ext uri="{FF2B5EF4-FFF2-40B4-BE49-F238E27FC236}">
              <a16:creationId xmlns:a16="http://schemas.microsoft.com/office/drawing/2014/main" id="{00000000-0008-0000-2100-000089010000}"/>
            </a:ext>
          </a:extLst>
        </xdr:cNvPr>
        <xdr:cNvSpPr txBox="1">
          <a:spLocks noChangeArrowheads="1"/>
        </xdr:cNvSpPr>
      </xdr:nvSpPr>
      <xdr:spPr bwMode="auto">
        <a:xfrm>
          <a:off x="3388783" y="122288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94" name="Text Box 11">
          <a:extLst>
            <a:ext uri="{FF2B5EF4-FFF2-40B4-BE49-F238E27FC236}">
              <a16:creationId xmlns:a16="http://schemas.microsoft.com/office/drawing/2014/main" id="{00000000-0008-0000-2100-00008A010000}"/>
            </a:ext>
          </a:extLst>
        </xdr:cNvPr>
        <xdr:cNvSpPr txBox="1">
          <a:spLocks noChangeArrowheads="1"/>
        </xdr:cNvSpPr>
      </xdr:nvSpPr>
      <xdr:spPr bwMode="auto">
        <a:xfrm>
          <a:off x="249936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95" name="Text Box 12">
          <a:extLst>
            <a:ext uri="{FF2B5EF4-FFF2-40B4-BE49-F238E27FC236}">
              <a16:creationId xmlns:a16="http://schemas.microsoft.com/office/drawing/2014/main" id="{00000000-0008-0000-2100-00008B010000}"/>
            </a:ext>
          </a:extLst>
        </xdr:cNvPr>
        <xdr:cNvSpPr txBox="1">
          <a:spLocks noChangeArrowheads="1"/>
        </xdr:cNvSpPr>
      </xdr:nvSpPr>
      <xdr:spPr bwMode="auto">
        <a:xfrm>
          <a:off x="249936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96" name="Text Box 11">
          <a:extLst>
            <a:ext uri="{FF2B5EF4-FFF2-40B4-BE49-F238E27FC236}">
              <a16:creationId xmlns:a16="http://schemas.microsoft.com/office/drawing/2014/main" id="{00000000-0008-0000-2100-00008C010000}"/>
            </a:ext>
          </a:extLst>
        </xdr:cNvPr>
        <xdr:cNvSpPr txBox="1">
          <a:spLocks noChangeArrowheads="1"/>
        </xdr:cNvSpPr>
      </xdr:nvSpPr>
      <xdr:spPr bwMode="auto">
        <a:xfrm>
          <a:off x="249936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0</xdr:rowOff>
    </xdr:from>
    <xdr:ext cx="114300" cy="285750"/>
    <xdr:sp macro="" textlink="">
      <xdr:nvSpPr>
        <xdr:cNvPr id="397" name="Text Box 12">
          <a:extLst>
            <a:ext uri="{FF2B5EF4-FFF2-40B4-BE49-F238E27FC236}">
              <a16:creationId xmlns:a16="http://schemas.microsoft.com/office/drawing/2014/main" id="{00000000-0008-0000-2100-00008D010000}"/>
            </a:ext>
          </a:extLst>
        </xdr:cNvPr>
        <xdr:cNvSpPr txBox="1">
          <a:spLocks noChangeArrowheads="1"/>
        </xdr:cNvSpPr>
      </xdr:nvSpPr>
      <xdr:spPr bwMode="auto">
        <a:xfrm>
          <a:off x="249936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0</xdr:rowOff>
    </xdr:from>
    <xdr:ext cx="114300" cy="285750"/>
    <xdr:sp macro="" textlink="">
      <xdr:nvSpPr>
        <xdr:cNvPr id="398" name="Text Box 13">
          <a:extLst>
            <a:ext uri="{FF2B5EF4-FFF2-40B4-BE49-F238E27FC236}">
              <a16:creationId xmlns:a16="http://schemas.microsoft.com/office/drawing/2014/main" id="{00000000-0008-0000-2100-00008E010000}"/>
            </a:ext>
          </a:extLst>
        </xdr:cNvPr>
        <xdr:cNvSpPr txBox="1">
          <a:spLocks noChangeArrowheads="1"/>
        </xdr:cNvSpPr>
      </xdr:nvSpPr>
      <xdr:spPr bwMode="auto">
        <a:xfrm>
          <a:off x="249936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67</xdr:row>
      <xdr:rowOff>0</xdr:rowOff>
    </xdr:from>
    <xdr:ext cx="114300" cy="285750"/>
    <xdr:sp macro="" textlink="">
      <xdr:nvSpPr>
        <xdr:cNvPr id="399" name="Text Box 11">
          <a:extLst>
            <a:ext uri="{FF2B5EF4-FFF2-40B4-BE49-F238E27FC236}">
              <a16:creationId xmlns:a16="http://schemas.microsoft.com/office/drawing/2014/main" id="{00000000-0008-0000-2100-00008F010000}"/>
            </a:ext>
          </a:extLst>
        </xdr:cNvPr>
        <xdr:cNvSpPr txBox="1">
          <a:spLocks noChangeArrowheads="1"/>
        </xdr:cNvSpPr>
      </xdr:nvSpPr>
      <xdr:spPr bwMode="auto">
        <a:xfrm>
          <a:off x="312420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67</xdr:row>
      <xdr:rowOff>0</xdr:rowOff>
    </xdr:from>
    <xdr:ext cx="114300" cy="285750"/>
    <xdr:sp macro="" textlink="">
      <xdr:nvSpPr>
        <xdr:cNvPr id="400" name="Text Box 12">
          <a:extLst>
            <a:ext uri="{FF2B5EF4-FFF2-40B4-BE49-F238E27FC236}">
              <a16:creationId xmlns:a16="http://schemas.microsoft.com/office/drawing/2014/main" id="{00000000-0008-0000-2100-000090010000}"/>
            </a:ext>
          </a:extLst>
        </xdr:cNvPr>
        <xdr:cNvSpPr txBox="1">
          <a:spLocks noChangeArrowheads="1"/>
        </xdr:cNvSpPr>
      </xdr:nvSpPr>
      <xdr:spPr bwMode="auto">
        <a:xfrm>
          <a:off x="312420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01" name="Text Box 11">
          <a:extLst>
            <a:ext uri="{FF2B5EF4-FFF2-40B4-BE49-F238E27FC236}">
              <a16:creationId xmlns:a16="http://schemas.microsoft.com/office/drawing/2014/main" id="{00000000-0008-0000-2100-00009101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02" name="Text Box 12">
          <a:extLst>
            <a:ext uri="{FF2B5EF4-FFF2-40B4-BE49-F238E27FC236}">
              <a16:creationId xmlns:a16="http://schemas.microsoft.com/office/drawing/2014/main" id="{00000000-0008-0000-2100-00009201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03" name="Text Box 11">
          <a:extLst>
            <a:ext uri="{FF2B5EF4-FFF2-40B4-BE49-F238E27FC236}">
              <a16:creationId xmlns:a16="http://schemas.microsoft.com/office/drawing/2014/main" id="{00000000-0008-0000-2100-00009301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04" name="Text Box 12">
          <a:extLst>
            <a:ext uri="{FF2B5EF4-FFF2-40B4-BE49-F238E27FC236}">
              <a16:creationId xmlns:a16="http://schemas.microsoft.com/office/drawing/2014/main" id="{00000000-0008-0000-2100-00009401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05" name="Text Box 13">
          <a:extLst>
            <a:ext uri="{FF2B5EF4-FFF2-40B4-BE49-F238E27FC236}">
              <a16:creationId xmlns:a16="http://schemas.microsoft.com/office/drawing/2014/main" id="{00000000-0008-0000-2100-00009501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06" name="Text Box 14">
          <a:extLst>
            <a:ext uri="{FF2B5EF4-FFF2-40B4-BE49-F238E27FC236}">
              <a16:creationId xmlns:a16="http://schemas.microsoft.com/office/drawing/2014/main" id="{00000000-0008-0000-2100-00009601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67</xdr:row>
      <xdr:rowOff>0</xdr:rowOff>
    </xdr:from>
    <xdr:ext cx="114300" cy="285750"/>
    <xdr:sp macro="" textlink="">
      <xdr:nvSpPr>
        <xdr:cNvPr id="407" name="Text Box 11">
          <a:extLst>
            <a:ext uri="{FF2B5EF4-FFF2-40B4-BE49-F238E27FC236}">
              <a16:creationId xmlns:a16="http://schemas.microsoft.com/office/drawing/2014/main" id="{00000000-0008-0000-2100-000097010000}"/>
            </a:ext>
          </a:extLst>
        </xdr:cNvPr>
        <xdr:cNvSpPr txBox="1">
          <a:spLocks noChangeArrowheads="1"/>
        </xdr:cNvSpPr>
      </xdr:nvSpPr>
      <xdr:spPr bwMode="auto">
        <a:xfrm>
          <a:off x="312420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67</xdr:row>
      <xdr:rowOff>0</xdr:rowOff>
    </xdr:from>
    <xdr:ext cx="114300" cy="285750"/>
    <xdr:sp macro="" textlink="">
      <xdr:nvSpPr>
        <xdr:cNvPr id="408" name="Text Box 12">
          <a:extLst>
            <a:ext uri="{FF2B5EF4-FFF2-40B4-BE49-F238E27FC236}">
              <a16:creationId xmlns:a16="http://schemas.microsoft.com/office/drawing/2014/main" id="{00000000-0008-0000-2100-000098010000}"/>
            </a:ext>
          </a:extLst>
        </xdr:cNvPr>
        <xdr:cNvSpPr txBox="1">
          <a:spLocks noChangeArrowheads="1"/>
        </xdr:cNvSpPr>
      </xdr:nvSpPr>
      <xdr:spPr bwMode="auto">
        <a:xfrm>
          <a:off x="312420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09" name="Text Box 11">
          <a:extLst>
            <a:ext uri="{FF2B5EF4-FFF2-40B4-BE49-F238E27FC236}">
              <a16:creationId xmlns:a16="http://schemas.microsoft.com/office/drawing/2014/main" id="{00000000-0008-0000-2100-00009901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10" name="Text Box 12">
          <a:extLst>
            <a:ext uri="{FF2B5EF4-FFF2-40B4-BE49-F238E27FC236}">
              <a16:creationId xmlns:a16="http://schemas.microsoft.com/office/drawing/2014/main" id="{00000000-0008-0000-2100-00009A01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11" name="Text Box 11">
          <a:extLst>
            <a:ext uri="{FF2B5EF4-FFF2-40B4-BE49-F238E27FC236}">
              <a16:creationId xmlns:a16="http://schemas.microsoft.com/office/drawing/2014/main" id="{00000000-0008-0000-2100-00009B01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412" name="Text Box 12">
          <a:extLst>
            <a:ext uri="{FF2B5EF4-FFF2-40B4-BE49-F238E27FC236}">
              <a16:creationId xmlns:a16="http://schemas.microsoft.com/office/drawing/2014/main" id="{00000000-0008-0000-2100-00009C01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413" name="Text Box 13">
          <a:extLst>
            <a:ext uri="{FF2B5EF4-FFF2-40B4-BE49-F238E27FC236}">
              <a16:creationId xmlns:a16="http://schemas.microsoft.com/office/drawing/2014/main" id="{00000000-0008-0000-2100-00009D01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4" name="Text Box 11">
          <a:extLst>
            <a:ext uri="{FF2B5EF4-FFF2-40B4-BE49-F238E27FC236}">
              <a16:creationId xmlns:a16="http://schemas.microsoft.com/office/drawing/2014/main" id="{00000000-0008-0000-2100-00009E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5" name="Text Box 12">
          <a:extLst>
            <a:ext uri="{FF2B5EF4-FFF2-40B4-BE49-F238E27FC236}">
              <a16:creationId xmlns:a16="http://schemas.microsoft.com/office/drawing/2014/main" id="{00000000-0008-0000-2100-00009F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16" name="Text Box 11">
          <a:extLst>
            <a:ext uri="{FF2B5EF4-FFF2-40B4-BE49-F238E27FC236}">
              <a16:creationId xmlns:a16="http://schemas.microsoft.com/office/drawing/2014/main" id="{00000000-0008-0000-2100-0000A0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17" name="Text Box 12">
          <a:extLst>
            <a:ext uri="{FF2B5EF4-FFF2-40B4-BE49-F238E27FC236}">
              <a16:creationId xmlns:a16="http://schemas.microsoft.com/office/drawing/2014/main" id="{00000000-0008-0000-2100-0000A1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18" name="Text Box 11">
          <a:extLst>
            <a:ext uri="{FF2B5EF4-FFF2-40B4-BE49-F238E27FC236}">
              <a16:creationId xmlns:a16="http://schemas.microsoft.com/office/drawing/2014/main" id="{00000000-0008-0000-2100-0000A2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19" name="Text Box 12">
          <a:extLst>
            <a:ext uri="{FF2B5EF4-FFF2-40B4-BE49-F238E27FC236}">
              <a16:creationId xmlns:a16="http://schemas.microsoft.com/office/drawing/2014/main" id="{00000000-0008-0000-2100-0000A3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20" name="Text Box 13">
          <a:extLst>
            <a:ext uri="{FF2B5EF4-FFF2-40B4-BE49-F238E27FC236}">
              <a16:creationId xmlns:a16="http://schemas.microsoft.com/office/drawing/2014/main" id="{00000000-0008-0000-2100-0000A4010000}"/>
            </a:ext>
          </a:extLst>
        </xdr:cNvPr>
        <xdr:cNvSpPr txBox="1">
          <a:spLocks noChangeArrowheads="1"/>
        </xdr:cNvSpPr>
      </xdr:nvSpPr>
      <xdr:spPr bwMode="auto">
        <a:xfrm>
          <a:off x="374904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21" name="Text Box 14">
          <a:extLst>
            <a:ext uri="{FF2B5EF4-FFF2-40B4-BE49-F238E27FC236}">
              <a16:creationId xmlns:a16="http://schemas.microsoft.com/office/drawing/2014/main" id="{00000000-0008-0000-2100-0000A5010000}"/>
            </a:ext>
          </a:extLst>
        </xdr:cNvPr>
        <xdr:cNvSpPr txBox="1">
          <a:spLocks noChangeArrowheads="1"/>
        </xdr:cNvSpPr>
      </xdr:nvSpPr>
      <xdr:spPr bwMode="auto">
        <a:xfrm>
          <a:off x="374904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2" name="Text Box 11">
          <a:extLst>
            <a:ext uri="{FF2B5EF4-FFF2-40B4-BE49-F238E27FC236}">
              <a16:creationId xmlns:a16="http://schemas.microsoft.com/office/drawing/2014/main" id="{00000000-0008-0000-2100-0000A6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3" name="Text Box 12">
          <a:extLst>
            <a:ext uri="{FF2B5EF4-FFF2-40B4-BE49-F238E27FC236}">
              <a16:creationId xmlns:a16="http://schemas.microsoft.com/office/drawing/2014/main" id="{00000000-0008-0000-2100-0000A7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24" name="Text Box 11">
          <a:extLst>
            <a:ext uri="{FF2B5EF4-FFF2-40B4-BE49-F238E27FC236}">
              <a16:creationId xmlns:a16="http://schemas.microsoft.com/office/drawing/2014/main" id="{00000000-0008-0000-2100-0000A8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25" name="Text Box 12">
          <a:extLst>
            <a:ext uri="{FF2B5EF4-FFF2-40B4-BE49-F238E27FC236}">
              <a16:creationId xmlns:a16="http://schemas.microsoft.com/office/drawing/2014/main" id="{00000000-0008-0000-2100-0000A9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26" name="Text Box 11">
          <a:extLst>
            <a:ext uri="{FF2B5EF4-FFF2-40B4-BE49-F238E27FC236}">
              <a16:creationId xmlns:a16="http://schemas.microsoft.com/office/drawing/2014/main" id="{00000000-0008-0000-2100-0000AA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27" name="Text Box 12">
          <a:extLst>
            <a:ext uri="{FF2B5EF4-FFF2-40B4-BE49-F238E27FC236}">
              <a16:creationId xmlns:a16="http://schemas.microsoft.com/office/drawing/2014/main" id="{00000000-0008-0000-2100-0000AB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104775</xdr:rowOff>
    </xdr:from>
    <xdr:ext cx="114300" cy="285750"/>
    <xdr:sp macro="" textlink="">
      <xdr:nvSpPr>
        <xdr:cNvPr id="428" name="Text Box 8">
          <a:extLst>
            <a:ext uri="{FF2B5EF4-FFF2-40B4-BE49-F238E27FC236}">
              <a16:creationId xmlns:a16="http://schemas.microsoft.com/office/drawing/2014/main" id="{00000000-0008-0000-2100-0000AC010000}"/>
            </a:ext>
          </a:extLst>
        </xdr:cNvPr>
        <xdr:cNvSpPr txBox="1">
          <a:spLocks noChangeArrowheads="1"/>
        </xdr:cNvSpPr>
      </xdr:nvSpPr>
      <xdr:spPr bwMode="auto">
        <a:xfrm>
          <a:off x="3749040" y="1217485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29" name="Text Box 13">
          <a:extLst>
            <a:ext uri="{FF2B5EF4-FFF2-40B4-BE49-F238E27FC236}">
              <a16:creationId xmlns:a16="http://schemas.microsoft.com/office/drawing/2014/main" id="{00000000-0008-0000-2100-0000AD010000}"/>
            </a:ext>
          </a:extLst>
        </xdr:cNvPr>
        <xdr:cNvSpPr txBox="1">
          <a:spLocks noChangeArrowheads="1"/>
        </xdr:cNvSpPr>
      </xdr:nvSpPr>
      <xdr:spPr bwMode="auto">
        <a:xfrm>
          <a:off x="374904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0" name="Text Box 11">
          <a:extLst>
            <a:ext uri="{FF2B5EF4-FFF2-40B4-BE49-F238E27FC236}">
              <a16:creationId xmlns:a16="http://schemas.microsoft.com/office/drawing/2014/main" id="{00000000-0008-0000-2100-0000AE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1" name="Text Box 12">
          <a:extLst>
            <a:ext uri="{FF2B5EF4-FFF2-40B4-BE49-F238E27FC236}">
              <a16:creationId xmlns:a16="http://schemas.microsoft.com/office/drawing/2014/main" id="{00000000-0008-0000-2100-0000AF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32" name="Text Box 11">
          <a:extLst>
            <a:ext uri="{FF2B5EF4-FFF2-40B4-BE49-F238E27FC236}">
              <a16:creationId xmlns:a16="http://schemas.microsoft.com/office/drawing/2014/main" id="{00000000-0008-0000-2100-0000B0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33" name="Text Box 12">
          <a:extLst>
            <a:ext uri="{FF2B5EF4-FFF2-40B4-BE49-F238E27FC236}">
              <a16:creationId xmlns:a16="http://schemas.microsoft.com/office/drawing/2014/main" id="{00000000-0008-0000-2100-0000B1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34" name="Text Box 11">
          <a:extLst>
            <a:ext uri="{FF2B5EF4-FFF2-40B4-BE49-F238E27FC236}">
              <a16:creationId xmlns:a16="http://schemas.microsoft.com/office/drawing/2014/main" id="{00000000-0008-0000-2100-0000B2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35" name="Text Box 12">
          <a:extLst>
            <a:ext uri="{FF2B5EF4-FFF2-40B4-BE49-F238E27FC236}">
              <a16:creationId xmlns:a16="http://schemas.microsoft.com/office/drawing/2014/main" id="{00000000-0008-0000-2100-0000B3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36" name="Text Box 13">
          <a:extLst>
            <a:ext uri="{FF2B5EF4-FFF2-40B4-BE49-F238E27FC236}">
              <a16:creationId xmlns:a16="http://schemas.microsoft.com/office/drawing/2014/main" id="{00000000-0008-0000-2100-0000B4010000}"/>
            </a:ext>
          </a:extLst>
        </xdr:cNvPr>
        <xdr:cNvSpPr txBox="1">
          <a:spLocks noChangeArrowheads="1"/>
        </xdr:cNvSpPr>
      </xdr:nvSpPr>
      <xdr:spPr bwMode="auto">
        <a:xfrm>
          <a:off x="374904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67</xdr:row>
      <xdr:rowOff>0</xdr:rowOff>
    </xdr:from>
    <xdr:ext cx="114300" cy="285750"/>
    <xdr:sp macro="" textlink="">
      <xdr:nvSpPr>
        <xdr:cNvPr id="437" name="Text Box 14">
          <a:extLst>
            <a:ext uri="{FF2B5EF4-FFF2-40B4-BE49-F238E27FC236}">
              <a16:creationId xmlns:a16="http://schemas.microsoft.com/office/drawing/2014/main" id="{00000000-0008-0000-2100-0000B5010000}"/>
            </a:ext>
          </a:extLst>
        </xdr:cNvPr>
        <xdr:cNvSpPr txBox="1">
          <a:spLocks noChangeArrowheads="1"/>
        </xdr:cNvSpPr>
      </xdr:nvSpPr>
      <xdr:spPr bwMode="auto">
        <a:xfrm>
          <a:off x="374904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8" name="Text Box 11">
          <a:extLst>
            <a:ext uri="{FF2B5EF4-FFF2-40B4-BE49-F238E27FC236}">
              <a16:creationId xmlns:a16="http://schemas.microsoft.com/office/drawing/2014/main" id="{00000000-0008-0000-2100-0000B6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9" name="Text Box 12">
          <a:extLst>
            <a:ext uri="{FF2B5EF4-FFF2-40B4-BE49-F238E27FC236}">
              <a16:creationId xmlns:a16="http://schemas.microsoft.com/office/drawing/2014/main" id="{00000000-0008-0000-2100-0000B7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en-GB"/>
        </a:p>
      </xdr:txBody>
    </xdr:sp>
    <xdr:clientData/>
  </xdr:oneCellAnchor>
  <xdr:oneCellAnchor>
    <xdr:from>
      <xdr:col>6</xdr:col>
      <xdr:colOff>0</xdr:colOff>
      <xdr:row>66</xdr:row>
      <xdr:rowOff>0</xdr:rowOff>
    </xdr:from>
    <xdr:ext cx="114300" cy="285750"/>
    <xdr:sp macro="" textlink="">
      <xdr:nvSpPr>
        <xdr:cNvPr id="440" name="Text Box 11">
          <a:extLst>
            <a:ext uri="{FF2B5EF4-FFF2-40B4-BE49-F238E27FC236}">
              <a16:creationId xmlns:a16="http://schemas.microsoft.com/office/drawing/2014/main" id="{00000000-0008-0000-2100-0000B8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41" name="Text Box 12">
          <a:extLst>
            <a:ext uri="{FF2B5EF4-FFF2-40B4-BE49-F238E27FC236}">
              <a16:creationId xmlns:a16="http://schemas.microsoft.com/office/drawing/2014/main" id="{00000000-0008-0000-2100-0000B9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66</xdr:row>
      <xdr:rowOff>0</xdr:rowOff>
    </xdr:from>
    <xdr:ext cx="114300" cy="285750"/>
    <xdr:sp macro="" textlink="">
      <xdr:nvSpPr>
        <xdr:cNvPr id="442" name="Text Box 11">
          <a:extLst>
            <a:ext uri="{FF2B5EF4-FFF2-40B4-BE49-F238E27FC236}">
              <a16:creationId xmlns:a16="http://schemas.microsoft.com/office/drawing/2014/main" id="{00000000-0008-0000-2100-0000BA010000}"/>
            </a:ext>
          </a:extLst>
        </xdr:cNvPr>
        <xdr:cNvSpPr txBox="1">
          <a:spLocks noChangeArrowheads="1"/>
        </xdr:cNvSpPr>
      </xdr:nvSpPr>
      <xdr:spPr bwMode="auto">
        <a:xfrm>
          <a:off x="3749040" y="12070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709084</xdr:colOff>
      <xdr:row>68</xdr:row>
      <xdr:rowOff>21166</xdr:rowOff>
    </xdr:from>
    <xdr:ext cx="114300" cy="285750"/>
    <xdr:sp macro="" textlink="">
      <xdr:nvSpPr>
        <xdr:cNvPr id="443" name="Text Box 12">
          <a:extLst>
            <a:ext uri="{FF2B5EF4-FFF2-40B4-BE49-F238E27FC236}">
              <a16:creationId xmlns:a16="http://schemas.microsoft.com/office/drawing/2014/main" id="{00000000-0008-0000-2100-0000BB010000}"/>
            </a:ext>
          </a:extLst>
        </xdr:cNvPr>
        <xdr:cNvSpPr txBox="1">
          <a:spLocks noChangeArrowheads="1"/>
        </xdr:cNvSpPr>
      </xdr:nvSpPr>
      <xdr:spPr bwMode="auto">
        <a:xfrm>
          <a:off x="3749464" y="12457006"/>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44" name="Text Box 11">
          <a:extLst>
            <a:ext uri="{FF2B5EF4-FFF2-40B4-BE49-F238E27FC236}">
              <a16:creationId xmlns:a16="http://schemas.microsoft.com/office/drawing/2014/main" id="{00000000-0008-0000-2100-0000BC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45" name="Text Box 12">
          <a:extLst>
            <a:ext uri="{FF2B5EF4-FFF2-40B4-BE49-F238E27FC236}">
              <a16:creationId xmlns:a16="http://schemas.microsoft.com/office/drawing/2014/main" id="{00000000-0008-0000-2100-0000BD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46" name="Text Box 11">
          <a:extLst>
            <a:ext uri="{FF2B5EF4-FFF2-40B4-BE49-F238E27FC236}">
              <a16:creationId xmlns:a16="http://schemas.microsoft.com/office/drawing/2014/main" id="{00000000-0008-0000-2100-0000BE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47" name="Text Box 12">
          <a:extLst>
            <a:ext uri="{FF2B5EF4-FFF2-40B4-BE49-F238E27FC236}">
              <a16:creationId xmlns:a16="http://schemas.microsoft.com/office/drawing/2014/main" id="{00000000-0008-0000-2100-0000BF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48" name="Text Box 11">
          <a:extLst>
            <a:ext uri="{FF2B5EF4-FFF2-40B4-BE49-F238E27FC236}">
              <a16:creationId xmlns:a16="http://schemas.microsoft.com/office/drawing/2014/main" id="{00000000-0008-0000-2100-0000C0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49" name="Text Box 12">
          <a:extLst>
            <a:ext uri="{FF2B5EF4-FFF2-40B4-BE49-F238E27FC236}">
              <a16:creationId xmlns:a16="http://schemas.microsoft.com/office/drawing/2014/main" id="{00000000-0008-0000-2100-0000C1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0" name="Text Box 13">
          <a:extLst>
            <a:ext uri="{FF2B5EF4-FFF2-40B4-BE49-F238E27FC236}">
              <a16:creationId xmlns:a16="http://schemas.microsoft.com/office/drawing/2014/main" id="{00000000-0008-0000-2100-0000C2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1" name="Text Box 14">
          <a:extLst>
            <a:ext uri="{FF2B5EF4-FFF2-40B4-BE49-F238E27FC236}">
              <a16:creationId xmlns:a16="http://schemas.microsoft.com/office/drawing/2014/main" id="{00000000-0008-0000-2100-0000C3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52" name="Text Box 11">
          <a:extLst>
            <a:ext uri="{FF2B5EF4-FFF2-40B4-BE49-F238E27FC236}">
              <a16:creationId xmlns:a16="http://schemas.microsoft.com/office/drawing/2014/main" id="{00000000-0008-0000-2100-0000C4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71</xdr:row>
      <xdr:rowOff>0</xdr:rowOff>
    </xdr:from>
    <xdr:ext cx="114300" cy="285750"/>
    <xdr:sp macro="" textlink="">
      <xdr:nvSpPr>
        <xdr:cNvPr id="453" name="Text Box 12">
          <a:extLst>
            <a:ext uri="{FF2B5EF4-FFF2-40B4-BE49-F238E27FC236}">
              <a16:creationId xmlns:a16="http://schemas.microsoft.com/office/drawing/2014/main" id="{00000000-0008-0000-2100-0000C5010000}"/>
            </a:ext>
          </a:extLst>
        </xdr:cNvPr>
        <xdr:cNvSpPr txBox="1">
          <a:spLocks noChangeArrowheads="1"/>
        </xdr:cNvSpPr>
      </xdr:nvSpPr>
      <xdr:spPr bwMode="auto">
        <a:xfrm>
          <a:off x="43738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54" name="Text Box 11">
          <a:extLst>
            <a:ext uri="{FF2B5EF4-FFF2-40B4-BE49-F238E27FC236}">
              <a16:creationId xmlns:a16="http://schemas.microsoft.com/office/drawing/2014/main" id="{00000000-0008-0000-2100-0000C6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55" name="Text Box 12">
          <a:extLst>
            <a:ext uri="{FF2B5EF4-FFF2-40B4-BE49-F238E27FC236}">
              <a16:creationId xmlns:a16="http://schemas.microsoft.com/office/drawing/2014/main" id="{00000000-0008-0000-2100-0000C7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56" name="Text Box 11">
          <a:extLst>
            <a:ext uri="{FF2B5EF4-FFF2-40B4-BE49-F238E27FC236}">
              <a16:creationId xmlns:a16="http://schemas.microsoft.com/office/drawing/2014/main" id="{00000000-0008-0000-2100-0000C8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56</xdr:row>
      <xdr:rowOff>179917</xdr:rowOff>
    </xdr:from>
    <xdr:ext cx="114300" cy="285750"/>
    <xdr:sp macro="" textlink="">
      <xdr:nvSpPr>
        <xdr:cNvPr id="457" name="Text Box 13">
          <a:extLst>
            <a:ext uri="{FF2B5EF4-FFF2-40B4-BE49-F238E27FC236}">
              <a16:creationId xmlns:a16="http://schemas.microsoft.com/office/drawing/2014/main" id="{00000000-0008-0000-2100-0000C9010000}"/>
            </a:ext>
          </a:extLst>
        </xdr:cNvPr>
        <xdr:cNvSpPr txBox="1">
          <a:spLocks noChangeArrowheads="1"/>
        </xdr:cNvSpPr>
      </xdr:nvSpPr>
      <xdr:spPr bwMode="auto">
        <a:xfrm>
          <a:off x="562356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458" name="Text Box 13">
          <a:extLst>
            <a:ext uri="{FF2B5EF4-FFF2-40B4-BE49-F238E27FC236}">
              <a16:creationId xmlns:a16="http://schemas.microsoft.com/office/drawing/2014/main" id="{00000000-0008-0000-2100-0000CA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459" name="Text Box 14">
          <a:extLst>
            <a:ext uri="{FF2B5EF4-FFF2-40B4-BE49-F238E27FC236}">
              <a16:creationId xmlns:a16="http://schemas.microsoft.com/office/drawing/2014/main" id="{00000000-0008-0000-2100-0000CB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460" name="Text Box 13">
          <a:extLst>
            <a:ext uri="{FF2B5EF4-FFF2-40B4-BE49-F238E27FC236}">
              <a16:creationId xmlns:a16="http://schemas.microsoft.com/office/drawing/2014/main" id="{00000000-0008-0000-2100-0000CC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461" name="Text Box 14">
          <a:extLst>
            <a:ext uri="{FF2B5EF4-FFF2-40B4-BE49-F238E27FC236}">
              <a16:creationId xmlns:a16="http://schemas.microsoft.com/office/drawing/2014/main" id="{00000000-0008-0000-2100-0000CD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462" name="Text Box 13">
          <a:extLst>
            <a:ext uri="{FF2B5EF4-FFF2-40B4-BE49-F238E27FC236}">
              <a16:creationId xmlns:a16="http://schemas.microsoft.com/office/drawing/2014/main" id="{00000000-0008-0000-2100-0000CE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463" name="Text Box 14">
          <a:extLst>
            <a:ext uri="{FF2B5EF4-FFF2-40B4-BE49-F238E27FC236}">
              <a16:creationId xmlns:a16="http://schemas.microsoft.com/office/drawing/2014/main" id="{00000000-0008-0000-2100-0000CF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464" name="Text Box 13">
          <a:extLst>
            <a:ext uri="{FF2B5EF4-FFF2-40B4-BE49-F238E27FC236}">
              <a16:creationId xmlns:a16="http://schemas.microsoft.com/office/drawing/2014/main" id="{00000000-0008-0000-2100-0000D0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465" name="Text Box 14">
          <a:extLst>
            <a:ext uri="{FF2B5EF4-FFF2-40B4-BE49-F238E27FC236}">
              <a16:creationId xmlns:a16="http://schemas.microsoft.com/office/drawing/2014/main" id="{00000000-0008-0000-2100-0000D101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66" name="Text Box 8">
          <a:extLst>
            <a:ext uri="{FF2B5EF4-FFF2-40B4-BE49-F238E27FC236}">
              <a16:creationId xmlns:a16="http://schemas.microsoft.com/office/drawing/2014/main" id="{00000000-0008-0000-2100-0000D201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67" name="Text Box 8">
          <a:extLst>
            <a:ext uri="{FF2B5EF4-FFF2-40B4-BE49-F238E27FC236}">
              <a16:creationId xmlns:a16="http://schemas.microsoft.com/office/drawing/2014/main" id="{00000000-0008-0000-2100-0000D301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 name="Text Box 8">
          <a:extLst>
            <a:ext uri="{FF2B5EF4-FFF2-40B4-BE49-F238E27FC236}">
              <a16:creationId xmlns:a16="http://schemas.microsoft.com/office/drawing/2014/main" id="{00000000-0008-0000-2100-0000D4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9" name="Text Box 8">
          <a:extLst>
            <a:ext uri="{FF2B5EF4-FFF2-40B4-BE49-F238E27FC236}">
              <a16:creationId xmlns:a16="http://schemas.microsoft.com/office/drawing/2014/main" id="{00000000-0008-0000-2100-0000D5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0" name="Text Box 1">
          <a:extLst>
            <a:ext uri="{FF2B5EF4-FFF2-40B4-BE49-F238E27FC236}">
              <a16:creationId xmlns:a16="http://schemas.microsoft.com/office/drawing/2014/main" id="{00000000-0008-0000-2100-0000D6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1" name="Text Box 2">
          <a:extLst>
            <a:ext uri="{FF2B5EF4-FFF2-40B4-BE49-F238E27FC236}">
              <a16:creationId xmlns:a16="http://schemas.microsoft.com/office/drawing/2014/main" id="{00000000-0008-0000-2100-0000D7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2" name="Text Box 3">
          <a:extLst>
            <a:ext uri="{FF2B5EF4-FFF2-40B4-BE49-F238E27FC236}">
              <a16:creationId xmlns:a16="http://schemas.microsoft.com/office/drawing/2014/main" id="{00000000-0008-0000-2100-0000D8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3" name="Text Box 4">
          <a:extLst>
            <a:ext uri="{FF2B5EF4-FFF2-40B4-BE49-F238E27FC236}">
              <a16:creationId xmlns:a16="http://schemas.microsoft.com/office/drawing/2014/main" id="{00000000-0008-0000-2100-0000D9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4" name="Text Box 5">
          <a:extLst>
            <a:ext uri="{FF2B5EF4-FFF2-40B4-BE49-F238E27FC236}">
              <a16:creationId xmlns:a16="http://schemas.microsoft.com/office/drawing/2014/main" id="{00000000-0008-0000-2100-0000DA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5" name="Text Box 6">
          <a:extLst>
            <a:ext uri="{FF2B5EF4-FFF2-40B4-BE49-F238E27FC236}">
              <a16:creationId xmlns:a16="http://schemas.microsoft.com/office/drawing/2014/main" id="{00000000-0008-0000-2100-0000DB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6" name="Text Box 8">
          <a:extLst>
            <a:ext uri="{FF2B5EF4-FFF2-40B4-BE49-F238E27FC236}">
              <a16:creationId xmlns:a16="http://schemas.microsoft.com/office/drawing/2014/main" id="{00000000-0008-0000-2100-0000DC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7" name="Text Box 9">
          <a:extLst>
            <a:ext uri="{FF2B5EF4-FFF2-40B4-BE49-F238E27FC236}">
              <a16:creationId xmlns:a16="http://schemas.microsoft.com/office/drawing/2014/main" id="{00000000-0008-0000-2100-0000DD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 name="Text Box 10">
          <a:extLst>
            <a:ext uri="{FF2B5EF4-FFF2-40B4-BE49-F238E27FC236}">
              <a16:creationId xmlns:a16="http://schemas.microsoft.com/office/drawing/2014/main" id="{00000000-0008-0000-2100-0000DE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 name="Text Box 1">
          <a:extLst>
            <a:ext uri="{FF2B5EF4-FFF2-40B4-BE49-F238E27FC236}">
              <a16:creationId xmlns:a16="http://schemas.microsoft.com/office/drawing/2014/main" id="{00000000-0008-0000-2100-0000DF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 name="Text Box 2">
          <a:extLst>
            <a:ext uri="{FF2B5EF4-FFF2-40B4-BE49-F238E27FC236}">
              <a16:creationId xmlns:a16="http://schemas.microsoft.com/office/drawing/2014/main" id="{00000000-0008-0000-2100-0000E0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 name="Text Box 8">
          <a:extLst>
            <a:ext uri="{FF2B5EF4-FFF2-40B4-BE49-F238E27FC236}">
              <a16:creationId xmlns:a16="http://schemas.microsoft.com/office/drawing/2014/main" id="{00000000-0008-0000-2100-0000E1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 name="Text Box 1">
          <a:extLst>
            <a:ext uri="{FF2B5EF4-FFF2-40B4-BE49-F238E27FC236}">
              <a16:creationId xmlns:a16="http://schemas.microsoft.com/office/drawing/2014/main" id="{00000000-0008-0000-2100-0000E2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3" name="Text Box 2">
          <a:extLst>
            <a:ext uri="{FF2B5EF4-FFF2-40B4-BE49-F238E27FC236}">
              <a16:creationId xmlns:a16="http://schemas.microsoft.com/office/drawing/2014/main" id="{00000000-0008-0000-2100-0000E3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4" name="Text Box 3">
          <a:extLst>
            <a:ext uri="{FF2B5EF4-FFF2-40B4-BE49-F238E27FC236}">
              <a16:creationId xmlns:a16="http://schemas.microsoft.com/office/drawing/2014/main" id="{00000000-0008-0000-2100-0000E4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5" name="Text Box 4">
          <a:extLst>
            <a:ext uri="{FF2B5EF4-FFF2-40B4-BE49-F238E27FC236}">
              <a16:creationId xmlns:a16="http://schemas.microsoft.com/office/drawing/2014/main" id="{00000000-0008-0000-2100-0000E5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6" name="Text Box 5">
          <a:extLst>
            <a:ext uri="{FF2B5EF4-FFF2-40B4-BE49-F238E27FC236}">
              <a16:creationId xmlns:a16="http://schemas.microsoft.com/office/drawing/2014/main" id="{00000000-0008-0000-2100-0000E6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7" name="Text Box 6">
          <a:extLst>
            <a:ext uri="{FF2B5EF4-FFF2-40B4-BE49-F238E27FC236}">
              <a16:creationId xmlns:a16="http://schemas.microsoft.com/office/drawing/2014/main" id="{00000000-0008-0000-2100-0000E7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8" name="Text Box 8">
          <a:extLst>
            <a:ext uri="{FF2B5EF4-FFF2-40B4-BE49-F238E27FC236}">
              <a16:creationId xmlns:a16="http://schemas.microsoft.com/office/drawing/2014/main" id="{00000000-0008-0000-2100-0000E8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9" name="Text Box 9">
          <a:extLst>
            <a:ext uri="{FF2B5EF4-FFF2-40B4-BE49-F238E27FC236}">
              <a16:creationId xmlns:a16="http://schemas.microsoft.com/office/drawing/2014/main" id="{00000000-0008-0000-2100-0000E9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0" name="Text Box 10">
          <a:extLst>
            <a:ext uri="{FF2B5EF4-FFF2-40B4-BE49-F238E27FC236}">
              <a16:creationId xmlns:a16="http://schemas.microsoft.com/office/drawing/2014/main" id="{00000000-0008-0000-2100-0000EA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1" name="Text Box 1">
          <a:extLst>
            <a:ext uri="{FF2B5EF4-FFF2-40B4-BE49-F238E27FC236}">
              <a16:creationId xmlns:a16="http://schemas.microsoft.com/office/drawing/2014/main" id="{00000000-0008-0000-2100-0000EB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2" name="Text Box 2">
          <a:extLst>
            <a:ext uri="{FF2B5EF4-FFF2-40B4-BE49-F238E27FC236}">
              <a16:creationId xmlns:a16="http://schemas.microsoft.com/office/drawing/2014/main" id="{00000000-0008-0000-2100-0000EC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3" name="Text Box 8">
          <a:extLst>
            <a:ext uri="{FF2B5EF4-FFF2-40B4-BE49-F238E27FC236}">
              <a16:creationId xmlns:a16="http://schemas.microsoft.com/office/drawing/2014/main" id="{00000000-0008-0000-2100-0000ED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4" name="Text Box 8">
          <a:extLst>
            <a:ext uri="{FF2B5EF4-FFF2-40B4-BE49-F238E27FC236}">
              <a16:creationId xmlns:a16="http://schemas.microsoft.com/office/drawing/2014/main" id="{00000000-0008-0000-2100-0000EE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5" name="Text Box 1">
          <a:extLst>
            <a:ext uri="{FF2B5EF4-FFF2-40B4-BE49-F238E27FC236}">
              <a16:creationId xmlns:a16="http://schemas.microsoft.com/office/drawing/2014/main" id="{00000000-0008-0000-2100-0000EF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6" name="Text Box 2">
          <a:extLst>
            <a:ext uri="{FF2B5EF4-FFF2-40B4-BE49-F238E27FC236}">
              <a16:creationId xmlns:a16="http://schemas.microsoft.com/office/drawing/2014/main" id="{00000000-0008-0000-2100-0000F0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7" name="Text Box 3">
          <a:extLst>
            <a:ext uri="{FF2B5EF4-FFF2-40B4-BE49-F238E27FC236}">
              <a16:creationId xmlns:a16="http://schemas.microsoft.com/office/drawing/2014/main" id="{00000000-0008-0000-2100-0000F1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8" name="Text Box 4">
          <a:extLst>
            <a:ext uri="{FF2B5EF4-FFF2-40B4-BE49-F238E27FC236}">
              <a16:creationId xmlns:a16="http://schemas.microsoft.com/office/drawing/2014/main" id="{00000000-0008-0000-2100-0000F2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99" name="Text Box 5">
          <a:extLst>
            <a:ext uri="{FF2B5EF4-FFF2-40B4-BE49-F238E27FC236}">
              <a16:creationId xmlns:a16="http://schemas.microsoft.com/office/drawing/2014/main" id="{00000000-0008-0000-2100-0000F3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0" name="Text Box 6">
          <a:extLst>
            <a:ext uri="{FF2B5EF4-FFF2-40B4-BE49-F238E27FC236}">
              <a16:creationId xmlns:a16="http://schemas.microsoft.com/office/drawing/2014/main" id="{00000000-0008-0000-2100-0000F4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1" name="Text Box 8">
          <a:extLst>
            <a:ext uri="{FF2B5EF4-FFF2-40B4-BE49-F238E27FC236}">
              <a16:creationId xmlns:a16="http://schemas.microsoft.com/office/drawing/2014/main" id="{00000000-0008-0000-2100-0000F5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2" name="Text Box 9">
          <a:extLst>
            <a:ext uri="{FF2B5EF4-FFF2-40B4-BE49-F238E27FC236}">
              <a16:creationId xmlns:a16="http://schemas.microsoft.com/office/drawing/2014/main" id="{00000000-0008-0000-2100-0000F6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3" name="Text Box 10">
          <a:extLst>
            <a:ext uri="{FF2B5EF4-FFF2-40B4-BE49-F238E27FC236}">
              <a16:creationId xmlns:a16="http://schemas.microsoft.com/office/drawing/2014/main" id="{00000000-0008-0000-2100-0000F7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4" name="Text Box 1">
          <a:extLst>
            <a:ext uri="{FF2B5EF4-FFF2-40B4-BE49-F238E27FC236}">
              <a16:creationId xmlns:a16="http://schemas.microsoft.com/office/drawing/2014/main" id="{00000000-0008-0000-2100-0000F8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5" name="Text Box 2">
          <a:extLst>
            <a:ext uri="{FF2B5EF4-FFF2-40B4-BE49-F238E27FC236}">
              <a16:creationId xmlns:a16="http://schemas.microsoft.com/office/drawing/2014/main" id="{00000000-0008-0000-2100-0000F9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6" name="Text Box 8">
          <a:extLst>
            <a:ext uri="{FF2B5EF4-FFF2-40B4-BE49-F238E27FC236}">
              <a16:creationId xmlns:a16="http://schemas.microsoft.com/office/drawing/2014/main" id="{00000000-0008-0000-2100-0000FA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7" name="Text Box 1">
          <a:extLst>
            <a:ext uri="{FF2B5EF4-FFF2-40B4-BE49-F238E27FC236}">
              <a16:creationId xmlns:a16="http://schemas.microsoft.com/office/drawing/2014/main" id="{00000000-0008-0000-2100-0000FB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8" name="Text Box 2">
          <a:extLst>
            <a:ext uri="{FF2B5EF4-FFF2-40B4-BE49-F238E27FC236}">
              <a16:creationId xmlns:a16="http://schemas.microsoft.com/office/drawing/2014/main" id="{00000000-0008-0000-2100-0000FC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09" name="Text Box 3">
          <a:extLst>
            <a:ext uri="{FF2B5EF4-FFF2-40B4-BE49-F238E27FC236}">
              <a16:creationId xmlns:a16="http://schemas.microsoft.com/office/drawing/2014/main" id="{00000000-0008-0000-2100-0000FD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0" name="Text Box 4">
          <a:extLst>
            <a:ext uri="{FF2B5EF4-FFF2-40B4-BE49-F238E27FC236}">
              <a16:creationId xmlns:a16="http://schemas.microsoft.com/office/drawing/2014/main" id="{00000000-0008-0000-2100-0000FE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1" name="Text Box 5">
          <a:extLst>
            <a:ext uri="{FF2B5EF4-FFF2-40B4-BE49-F238E27FC236}">
              <a16:creationId xmlns:a16="http://schemas.microsoft.com/office/drawing/2014/main" id="{00000000-0008-0000-2100-0000FF01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2" name="Text Box 6">
          <a:extLst>
            <a:ext uri="{FF2B5EF4-FFF2-40B4-BE49-F238E27FC236}">
              <a16:creationId xmlns:a16="http://schemas.microsoft.com/office/drawing/2014/main" id="{00000000-0008-0000-2100-0000000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3" name="Text Box 8">
          <a:extLst>
            <a:ext uri="{FF2B5EF4-FFF2-40B4-BE49-F238E27FC236}">
              <a16:creationId xmlns:a16="http://schemas.microsoft.com/office/drawing/2014/main" id="{00000000-0008-0000-2100-0000010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4" name="Text Box 9">
          <a:extLst>
            <a:ext uri="{FF2B5EF4-FFF2-40B4-BE49-F238E27FC236}">
              <a16:creationId xmlns:a16="http://schemas.microsoft.com/office/drawing/2014/main" id="{00000000-0008-0000-2100-0000020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515" name="Text Box 10">
          <a:extLst>
            <a:ext uri="{FF2B5EF4-FFF2-40B4-BE49-F238E27FC236}">
              <a16:creationId xmlns:a16="http://schemas.microsoft.com/office/drawing/2014/main" id="{00000000-0008-0000-2100-0000030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2053166</xdr:colOff>
      <xdr:row>54</xdr:row>
      <xdr:rowOff>42333</xdr:rowOff>
    </xdr:from>
    <xdr:ext cx="114300" cy="285750"/>
    <xdr:sp macro="" textlink="">
      <xdr:nvSpPr>
        <xdr:cNvPr id="516" name="Text Box 1">
          <a:extLst>
            <a:ext uri="{FF2B5EF4-FFF2-40B4-BE49-F238E27FC236}">
              <a16:creationId xmlns:a16="http://schemas.microsoft.com/office/drawing/2014/main" id="{00000000-0008-0000-2100-000004020000}"/>
            </a:ext>
          </a:extLst>
        </xdr:cNvPr>
        <xdr:cNvSpPr txBox="1">
          <a:spLocks noChangeArrowheads="1"/>
        </xdr:cNvSpPr>
      </xdr:nvSpPr>
      <xdr:spPr bwMode="auto">
        <a:xfrm>
          <a:off x="628226"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7" name="Text Box 1">
          <a:extLst>
            <a:ext uri="{FF2B5EF4-FFF2-40B4-BE49-F238E27FC236}">
              <a16:creationId xmlns:a16="http://schemas.microsoft.com/office/drawing/2014/main" id="{00000000-0008-0000-2100-000005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8" name="Text Box 2">
          <a:extLst>
            <a:ext uri="{FF2B5EF4-FFF2-40B4-BE49-F238E27FC236}">
              <a16:creationId xmlns:a16="http://schemas.microsoft.com/office/drawing/2014/main" id="{00000000-0008-0000-2100-00000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9" name="Text Box 3">
          <a:extLst>
            <a:ext uri="{FF2B5EF4-FFF2-40B4-BE49-F238E27FC236}">
              <a16:creationId xmlns:a16="http://schemas.microsoft.com/office/drawing/2014/main" id="{00000000-0008-0000-2100-00000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0" name="Text Box 4">
          <a:extLst>
            <a:ext uri="{FF2B5EF4-FFF2-40B4-BE49-F238E27FC236}">
              <a16:creationId xmlns:a16="http://schemas.microsoft.com/office/drawing/2014/main" id="{00000000-0008-0000-2100-000008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1" name="Text Box 5">
          <a:extLst>
            <a:ext uri="{FF2B5EF4-FFF2-40B4-BE49-F238E27FC236}">
              <a16:creationId xmlns:a16="http://schemas.microsoft.com/office/drawing/2014/main" id="{00000000-0008-0000-2100-000009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2" name="Text Box 6">
          <a:extLst>
            <a:ext uri="{FF2B5EF4-FFF2-40B4-BE49-F238E27FC236}">
              <a16:creationId xmlns:a16="http://schemas.microsoft.com/office/drawing/2014/main" id="{00000000-0008-0000-2100-00000A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3" name="Text Box 8">
          <a:extLst>
            <a:ext uri="{FF2B5EF4-FFF2-40B4-BE49-F238E27FC236}">
              <a16:creationId xmlns:a16="http://schemas.microsoft.com/office/drawing/2014/main" id="{00000000-0008-0000-2100-00000B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4" name="Text Box 9">
          <a:extLst>
            <a:ext uri="{FF2B5EF4-FFF2-40B4-BE49-F238E27FC236}">
              <a16:creationId xmlns:a16="http://schemas.microsoft.com/office/drawing/2014/main" id="{00000000-0008-0000-2100-00000C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5" name="Text Box 10">
          <a:extLst>
            <a:ext uri="{FF2B5EF4-FFF2-40B4-BE49-F238E27FC236}">
              <a16:creationId xmlns:a16="http://schemas.microsoft.com/office/drawing/2014/main" id="{00000000-0008-0000-2100-00000D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6" name="Text Box 1">
          <a:extLst>
            <a:ext uri="{FF2B5EF4-FFF2-40B4-BE49-F238E27FC236}">
              <a16:creationId xmlns:a16="http://schemas.microsoft.com/office/drawing/2014/main" id="{00000000-0008-0000-2100-00000E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7" name="Text Box 2">
          <a:extLst>
            <a:ext uri="{FF2B5EF4-FFF2-40B4-BE49-F238E27FC236}">
              <a16:creationId xmlns:a16="http://schemas.microsoft.com/office/drawing/2014/main" id="{00000000-0008-0000-2100-00000F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8" name="Text Box 1">
          <a:extLst>
            <a:ext uri="{FF2B5EF4-FFF2-40B4-BE49-F238E27FC236}">
              <a16:creationId xmlns:a16="http://schemas.microsoft.com/office/drawing/2014/main" id="{00000000-0008-0000-2100-00001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29" name="Text Box 2">
          <a:extLst>
            <a:ext uri="{FF2B5EF4-FFF2-40B4-BE49-F238E27FC236}">
              <a16:creationId xmlns:a16="http://schemas.microsoft.com/office/drawing/2014/main" id="{00000000-0008-0000-2100-000011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0" name="Text Box 3">
          <a:extLst>
            <a:ext uri="{FF2B5EF4-FFF2-40B4-BE49-F238E27FC236}">
              <a16:creationId xmlns:a16="http://schemas.microsoft.com/office/drawing/2014/main" id="{00000000-0008-0000-2100-00001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1" name="Text Box 4">
          <a:extLst>
            <a:ext uri="{FF2B5EF4-FFF2-40B4-BE49-F238E27FC236}">
              <a16:creationId xmlns:a16="http://schemas.microsoft.com/office/drawing/2014/main" id="{00000000-0008-0000-2100-00001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2" name="Text Box 5">
          <a:extLst>
            <a:ext uri="{FF2B5EF4-FFF2-40B4-BE49-F238E27FC236}">
              <a16:creationId xmlns:a16="http://schemas.microsoft.com/office/drawing/2014/main" id="{00000000-0008-0000-2100-000014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3" name="Text Box 6">
          <a:extLst>
            <a:ext uri="{FF2B5EF4-FFF2-40B4-BE49-F238E27FC236}">
              <a16:creationId xmlns:a16="http://schemas.microsoft.com/office/drawing/2014/main" id="{00000000-0008-0000-2100-000015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4" name="Text Box 8">
          <a:extLst>
            <a:ext uri="{FF2B5EF4-FFF2-40B4-BE49-F238E27FC236}">
              <a16:creationId xmlns:a16="http://schemas.microsoft.com/office/drawing/2014/main" id="{00000000-0008-0000-2100-00001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5" name="Text Box 9">
          <a:extLst>
            <a:ext uri="{FF2B5EF4-FFF2-40B4-BE49-F238E27FC236}">
              <a16:creationId xmlns:a16="http://schemas.microsoft.com/office/drawing/2014/main" id="{00000000-0008-0000-2100-00001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6" name="Text Box 10">
          <a:extLst>
            <a:ext uri="{FF2B5EF4-FFF2-40B4-BE49-F238E27FC236}">
              <a16:creationId xmlns:a16="http://schemas.microsoft.com/office/drawing/2014/main" id="{00000000-0008-0000-2100-000018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7" name="Text Box 1">
          <a:extLst>
            <a:ext uri="{FF2B5EF4-FFF2-40B4-BE49-F238E27FC236}">
              <a16:creationId xmlns:a16="http://schemas.microsoft.com/office/drawing/2014/main" id="{00000000-0008-0000-2100-000019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38" name="Text Box 2">
          <a:extLst>
            <a:ext uri="{FF2B5EF4-FFF2-40B4-BE49-F238E27FC236}">
              <a16:creationId xmlns:a16="http://schemas.microsoft.com/office/drawing/2014/main" id="{00000000-0008-0000-2100-00001A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9" name="Text Box 8">
          <a:extLst>
            <a:ext uri="{FF2B5EF4-FFF2-40B4-BE49-F238E27FC236}">
              <a16:creationId xmlns:a16="http://schemas.microsoft.com/office/drawing/2014/main" id="{00000000-0008-0000-2100-00001B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40" name="Text Box 8">
          <a:extLst>
            <a:ext uri="{FF2B5EF4-FFF2-40B4-BE49-F238E27FC236}">
              <a16:creationId xmlns:a16="http://schemas.microsoft.com/office/drawing/2014/main" id="{00000000-0008-0000-2100-00001C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1" name="Text Box 1">
          <a:extLst>
            <a:ext uri="{FF2B5EF4-FFF2-40B4-BE49-F238E27FC236}">
              <a16:creationId xmlns:a16="http://schemas.microsoft.com/office/drawing/2014/main" id="{00000000-0008-0000-2100-00001D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2" name="Text Box 2">
          <a:extLst>
            <a:ext uri="{FF2B5EF4-FFF2-40B4-BE49-F238E27FC236}">
              <a16:creationId xmlns:a16="http://schemas.microsoft.com/office/drawing/2014/main" id="{00000000-0008-0000-2100-00001E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3" name="Text Box 3">
          <a:extLst>
            <a:ext uri="{FF2B5EF4-FFF2-40B4-BE49-F238E27FC236}">
              <a16:creationId xmlns:a16="http://schemas.microsoft.com/office/drawing/2014/main" id="{00000000-0008-0000-2100-00001F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4" name="Text Box 4">
          <a:extLst>
            <a:ext uri="{FF2B5EF4-FFF2-40B4-BE49-F238E27FC236}">
              <a16:creationId xmlns:a16="http://schemas.microsoft.com/office/drawing/2014/main" id="{00000000-0008-0000-2100-00002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5" name="Text Box 5">
          <a:extLst>
            <a:ext uri="{FF2B5EF4-FFF2-40B4-BE49-F238E27FC236}">
              <a16:creationId xmlns:a16="http://schemas.microsoft.com/office/drawing/2014/main" id="{00000000-0008-0000-2100-000021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6" name="Text Box 6">
          <a:extLst>
            <a:ext uri="{FF2B5EF4-FFF2-40B4-BE49-F238E27FC236}">
              <a16:creationId xmlns:a16="http://schemas.microsoft.com/office/drawing/2014/main" id="{00000000-0008-0000-2100-00002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7" name="Text Box 8">
          <a:extLst>
            <a:ext uri="{FF2B5EF4-FFF2-40B4-BE49-F238E27FC236}">
              <a16:creationId xmlns:a16="http://schemas.microsoft.com/office/drawing/2014/main" id="{00000000-0008-0000-2100-00002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8" name="Text Box 9">
          <a:extLst>
            <a:ext uri="{FF2B5EF4-FFF2-40B4-BE49-F238E27FC236}">
              <a16:creationId xmlns:a16="http://schemas.microsoft.com/office/drawing/2014/main" id="{00000000-0008-0000-2100-000024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49" name="Text Box 10">
          <a:extLst>
            <a:ext uri="{FF2B5EF4-FFF2-40B4-BE49-F238E27FC236}">
              <a16:creationId xmlns:a16="http://schemas.microsoft.com/office/drawing/2014/main" id="{00000000-0008-0000-2100-000025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0" name="Text Box 1">
          <a:extLst>
            <a:ext uri="{FF2B5EF4-FFF2-40B4-BE49-F238E27FC236}">
              <a16:creationId xmlns:a16="http://schemas.microsoft.com/office/drawing/2014/main" id="{00000000-0008-0000-2100-00002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1" name="Text Box 2">
          <a:extLst>
            <a:ext uri="{FF2B5EF4-FFF2-40B4-BE49-F238E27FC236}">
              <a16:creationId xmlns:a16="http://schemas.microsoft.com/office/drawing/2014/main" id="{00000000-0008-0000-2100-00002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52" name="Text Box 8">
          <a:extLst>
            <a:ext uri="{FF2B5EF4-FFF2-40B4-BE49-F238E27FC236}">
              <a16:creationId xmlns:a16="http://schemas.microsoft.com/office/drawing/2014/main" id="{00000000-0008-0000-2100-000028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3" name="Text Box 1">
          <a:extLst>
            <a:ext uri="{FF2B5EF4-FFF2-40B4-BE49-F238E27FC236}">
              <a16:creationId xmlns:a16="http://schemas.microsoft.com/office/drawing/2014/main" id="{00000000-0008-0000-2100-000029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4" name="Text Box 2">
          <a:extLst>
            <a:ext uri="{FF2B5EF4-FFF2-40B4-BE49-F238E27FC236}">
              <a16:creationId xmlns:a16="http://schemas.microsoft.com/office/drawing/2014/main" id="{00000000-0008-0000-2100-00002A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5" name="Text Box 3">
          <a:extLst>
            <a:ext uri="{FF2B5EF4-FFF2-40B4-BE49-F238E27FC236}">
              <a16:creationId xmlns:a16="http://schemas.microsoft.com/office/drawing/2014/main" id="{00000000-0008-0000-2100-00002B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6" name="Text Box 4">
          <a:extLst>
            <a:ext uri="{FF2B5EF4-FFF2-40B4-BE49-F238E27FC236}">
              <a16:creationId xmlns:a16="http://schemas.microsoft.com/office/drawing/2014/main" id="{00000000-0008-0000-2100-00002C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7" name="Text Box 5">
          <a:extLst>
            <a:ext uri="{FF2B5EF4-FFF2-40B4-BE49-F238E27FC236}">
              <a16:creationId xmlns:a16="http://schemas.microsoft.com/office/drawing/2014/main" id="{00000000-0008-0000-2100-00002D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8" name="Text Box 6">
          <a:extLst>
            <a:ext uri="{FF2B5EF4-FFF2-40B4-BE49-F238E27FC236}">
              <a16:creationId xmlns:a16="http://schemas.microsoft.com/office/drawing/2014/main" id="{00000000-0008-0000-2100-00002E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59" name="Text Box 8">
          <a:extLst>
            <a:ext uri="{FF2B5EF4-FFF2-40B4-BE49-F238E27FC236}">
              <a16:creationId xmlns:a16="http://schemas.microsoft.com/office/drawing/2014/main" id="{00000000-0008-0000-2100-00002F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0" name="Text Box 9">
          <a:extLst>
            <a:ext uri="{FF2B5EF4-FFF2-40B4-BE49-F238E27FC236}">
              <a16:creationId xmlns:a16="http://schemas.microsoft.com/office/drawing/2014/main" id="{00000000-0008-0000-2100-00003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1" name="Text Box 10">
          <a:extLst>
            <a:ext uri="{FF2B5EF4-FFF2-40B4-BE49-F238E27FC236}">
              <a16:creationId xmlns:a16="http://schemas.microsoft.com/office/drawing/2014/main" id="{00000000-0008-0000-2100-000031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2" name="Text Box 1">
          <a:extLst>
            <a:ext uri="{FF2B5EF4-FFF2-40B4-BE49-F238E27FC236}">
              <a16:creationId xmlns:a16="http://schemas.microsoft.com/office/drawing/2014/main" id="{00000000-0008-0000-2100-00003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3" name="Text Box 2">
          <a:extLst>
            <a:ext uri="{FF2B5EF4-FFF2-40B4-BE49-F238E27FC236}">
              <a16:creationId xmlns:a16="http://schemas.microsoft.com/office/drawing/2014/main" id="{00000000-0008-0000-2100-00003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64" name="Text Box 8">
          <a:extLst>
            <a:ext uri="{FF2B5EF4-FFF2-40B4-BE49-F238E27FC236}">
              <a16:creationId xmlns:a16="http://schemas.microsoft.com/office/drawing/2014/main" id="{00000000-0008-0000-2100-000034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65" name="Text Box 8">
          <a:extLst>
            <a:ext uri="{FF2B5EF4-FFF2-40B4-BE49-F238E27FC236}">
              <a16:creationId xmlns:a16="http://schemas.microsoft.com/office/drawing/2014/main" id="{00000000-0008-0000-2100-000035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6" name="Text Box 1">
          <a:extLst>
            <a:ext uri="{FF2B5EF4-FFF2-40B4-BE49-F238E27FC236}">
              <a16:creationId xmlns:a16="http://schemas.microsoft.com/office/drawing/2014/main" id="{00000000-0008-0000-2100-00003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7" name="Text Box 2">
          <a:extLst>
            <a:ext uri="{FF2B5EF4-FFF2-40B4-BE49-F238E27FC236}">
              <a16:creationId xmlns:a16="http://schemas.microsoft.com/office/drawing/2014/main" id="{00000000-0008-0000-2100-00003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8" name="Text Box 3">
          <a:extLst>
            <a:ext uri="{FF2B5EF4-FFF2-40B4-BE49-F238E27FC236}">
              <a16:creationId xmlns:a16="http://schemas.microsoft.com/office/drawing/2014/main" id="{00000000-0008-0000-2100-000038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69" name="Text Box 4">
          <a:extLst>
            <a:ext uri="{FF2B5EF4-FFF2-40B4-BE49-F238E27FC236}">
              <a16:creationId xmlns:a16="http://schemas.microsoft.com/office/drawing/2014/main" id="{00000000-0008-0000-2100-000039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0" name="Text Box 5">
          <a:extLst>
            <a:ext uri="{FF2B5EF4-FFF2-40B4-BE49-F238E27FC236}">
              <a16:creationId xmlns:a16="http://schemas.microsoft.com/office/drawing/2014/main" id="{00000000-0008-0000-2100-00003A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1" name="Text Box 6">
          <a:extLst>
            <a:ext uri="{FF2B5EF4-FFF2-40B4-BE49-F238E27FC236}">
              <a16:creationId xmlns:a16="http://schemas.microsoft.com/office/drawing/2014/main" id="{00000000-0008-0000-2100-00003B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2" name="Text Box 8">
          <a:extLst>
            <a:ext uri="{FF2B5EF4-FFF2-40B4-BE49-F238E27FC236}">
              <a16:creationId xmlns:a16="http://schemas.microsoft.com/office/drawing/2014/main" id="{00000000-0008-0000-2100-00003C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3" name="Text Box 9">
          <a:extLst>
            <a:ext uri="{FF2B5EF4-FFF2-40B4-BE49-F238E27FC236}">
              <a16:creationId xmlns:a16="http://schemas.microsoft.com/office/drawing/2014/main" id="{00000000-0008-0000-2100-00003D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4" name="Text Box 10">
          <a:extLst>
            <a:ext uri="{FF2B5EF4-FFF2-40B4-BE49-F238E27FC236}">
              <a16:creationId xmlns:a16="http://schemas.microsoft.com/office/drawing/2014/main" id="{00000000-0008-0000-2100-00003E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5" name="Text Box 1">
          <a:extLst>
            <a:ext uri="{FF2B5EF4-FFF2-40B4-BE49-F238E27FC236}">
              <a16:creationId xmlns:a16="http://schemas.microsoft.com/office/drawing/2014/main" id="{00000000-0008-0000-2100-00003F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6" name="Text Box 2">
          <a:extLst>
            <a:ext uri="{FF2B5EF4-FFF2-40B4-BE49-F238E27FC236}">
              <a16:creationId xmlns:a16="http://schemas.microsoft.com/office/drawing/2014/main" id="{00000000-0008-0000-2100-00004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77" name="Text Box 8">
          <a:extLst>
            <a:ext uri="{FF2B5EF4-FFF2-40B4-BE49-F238E27FC236}">
              <a16:creationId xmlns:a16="http://schemas.microsoft.com/office/drawing/2014/main" id="{00000000-0008-0000-2100-0000410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8" name="Text Box 1">
          <a:extLst>
            <a:ext uri="{FF2B5EF4-FFF2-40B4-BE49-F238E27FC236}">
              <a16:creationId xmlns:a16="http://schemas.microsoft.com/office/drawing/2014/main" id="{00000000-0008-0000-2100-00004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79" name="Text Box 2">
          <a:extLst>
            <a:ext uri="{FF2B5EF4-FFF2-40B4-BE49-F238E27FC236}">
              <a16:creationId xmlns:a16="http://schemas.microsoft.com/office/drawing/2014/main" id="{00000000-0008-0000-2100-00004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0" name="Text Box 3">
          <a:extLst>
            <a:ext uri="{FF2B5EF4-FFF2-40B4-BE49-F238E27FC236}">
              <a16:creationId xmlns:a16="http://schemas.microsoft.com/office/drawing/2014/main" id="{00000000-0008-0000-2100-000044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1" name="Text Box 4">
          <a:extLst>
            <a:ext uri="{FF2B5EF4-FFF2-40B4-BE49-F238E27FC236}">
              <a16:creationId xmlns:a16="http://schemas.microsoft.com/office/drawing/2014/main" id="{00000000-0008-0000-2100-000045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2" name="Text Box 5">
          <a:extLst>
            <a:ext uri="{FF2B5EF4-FFF2-40B4-BE49-F238E27FC236}">
              <a16:creationId xmlns:a16="http://schemas.microsoft.com/office/drawing/2014/main" id="{00000000-0008-0000-2100-000046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3" name="Text Box 6">
          <a:extLst>
            <a:ext uri="{FF2B5EF4-FFF2-40B4-BE49-F238E27FC236}">
              <a16:creationId xmlns:a16="http://schemas.microsoft.com/office/drawing/2014/main" id="{00000000-0008-0000-2100-000047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4" name="Text Box 8">
          <a:extLst>
            <a:ext uri="{FF2B5EF4-FFF2-40B4-BE49-F238E27FC236}">
              <a16:creationId xmlns:a16="http://schemas.microsoft.com/office/drawing/2014/main" id="{00000000-0008-0000-2100-000048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85" name="Text Box 9">
          <a:extLst>
            <a:ext uri="{FF2B5EF4-FFF2-40B4-BE49-F238E27FC236}">
              <a16:creationId xmlns:a16="http://schemas.microsoft.com/office/drawing/2014/main" id="{00000000-0008-0000-2100-000049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52918</xdr:rowOff>
    </xdr:from>
    <xdr:ext cx="114300" cy="285750"/>
    <xdr:sp macro="" textlink="">
      <xdr:nvSpPr>
        <xdr:cNvPr id="586" name="Text Box 10">
          <a:extLst>
            <a:ext uri="{FF2B5EF4-FFF2-40B4-BE49-F238E27FC236}">
              <a16:creationId xmlns:a16="http://schemas.microsoft.com/office/drawing/2014/main" id="{00000000-0008-0000-2100-00004A020000}"/>
            </a:ext>
          </a:extLst>
        </xdr:cNvPr>
        <xdr:cNvSpPr txBox="1">
          <a:spLocks noChangeArrowheads="1"/>
        </xdr:cNvSpPr>
      </xdr:nvSpPr>
      <xdr:spPr bwMode="auto">
        <a:xfrm>
          <a:off x="562356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74083</xdr:colOff>
      <xdr:row>45</xdr:row>
      <xdr:rowOff>31749</xdr:rowOff>
    </xdr:from>
    <xdr:ext cx="114300" cy="285750"/>
    <xdr:sp macro="" textlink="">
      <xdr:nvSpPr>
        <xdr:cNvPr id="587" name="Text Box 1">
          <a:extLst>
            <a:ext uri="{FF2B5EF4-FFF2-40B4-BE49-F238E27FC236}">
              <a16:creationId xmlns:a16="http://schemas.microsoft.com/office/drawing/2014/main" id="{00000000-0008-0000-2100-00004B020000}"/>
            </a:ext>
          </a:extLst>
        </xdr:cNvPr>
        <xdr:cNvSpPr txBox="1">
          <a:spLocks noChangeArrowheads="1"/>
        </xdr:cNvSpPr>
      </xdr:nvSpPr>
      <xdr:spPr bwMode="auto">
        <a:xfrm>
          <a:off x="698923" y="8261349"/>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88" name="Text Box 1">
          <a:extLst>
            <a:ext uri="{FF2B5EF4-FFF2-40B4-BE49-F238E27FC236}">
              <a16:creationId xmlns:a16="http://schemas.microsoft.com/office/drawing/2014/main" id="{00000000-0008-0000-2100-00004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89" name="Text Box 2">
          <a:extLst>
            <a:ext uri="{FF2B5EF4-FFF2-40B4-BE49-F238E27FC236}">
              <a16:creationId xmlns:a16="http://schemas.microsoft.com/office/drawing/2014/main" id="{00000000-0008-0000-2100-00004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0" name="Text Box 3">
          <a:extLst>
            <a:ext uri="{FF2B5EF4-FFF2-40B4-BE49-F238E27FC236}">
              <a16:creationId xmlns:a16="http://schemas.microsoft.com/office/drawing/2014/main" id="{00000000-0008-0000-2100-00004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1" name="Text Box 4">
          <a:extLst>
            <a:ext uri="{FF2B5EF4-FFF2-40B4-BE49-F238E27FC236}">
              <a16:creationId xmlns:a16="http://schemas.microsoft.com/office/drawing/2014/main" id="{00000000-0008-0000-2100-00004F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2" name="Text Box 5">
          <a:extLst>
            <a:ext uri="{FF2B5EF4-FFF2-40B4-BE49-F238E27FC236}">
              <a16:creationId xmlns:a16="http://schemas.microsoft.com/office/drawing/2014/main" id="{00000000-0008-0000-2100-00005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3" name="Text Box 6">
          <a:extLst>
            <a:ext uri="{FF2B5EF4-FFF2-40B4-BE49-F238E27FC236}">
              <a16:creationId xmlns:a16="http://schemas.microsoft.com/office/drawing/2014/main" id="{00000000-0008-0000-2100-00005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4" name="Text Box 8">
          <a:extLst>
            <a:ext uri="{FF2B5EF4-FFF2-40B4-BE49-F238E27FC236}">
              <a16:creationId xmlns:a16="http://schemas.microsoft.com/office/drawing/2014/main" id="{00000000-0008-0000-2100-000052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5" name="Text Box 9">
          <a:extLst>
            <a:ext uri="{FF2B5EF4-FFF2-40B4-BE49-F238E27FC236}">
              <a16:creationId xmlns:a16="http://schemas.microsoft.com/office/drawing/2014/main" id="{00000000-0008-0000-2100-000053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6" name="Text Box 10">
          <a:extLst>
            <a:ext uri="{FF2B5EF4-FFF2-40B4-BE49-F238E27FC236}">
              <a16:creationId xmlns:a16="http://schemas.microsoft.com/office/drawing/2014/main" id="{00000000-0008-0000-2100-00005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7" name="Text Box 1">
          <a:extLst>
            <a:ext uri="{FF2B5EF4-FFF2-40B4-BE49-F238E27FC236}">
              <a16:creationId xmlns:a16="http://schemas.microsoft.com/office/drawing/2014/main" id="{00000000-0008-0000-2100-00005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8" name="Text Box 2">
          <a:extLst>
            <a:ext uri="{FF2B5EF4-FFF2-40B4-BE49-F238E27FC236}">
              <a16:creationId xmlns:a16="http://schemas.microsoft.com/office/drawing/2014/main" id="{00000000-0008-0000-2100-000056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99" name="Text Box 1">
          <a:extLst>
            <a:ext uri="{FF2B5EF4-FFF2-40B4-BE49-F238E27FC236}">
              <a16:creationId xmlns:a16="http://schemas.microsoft.com/office/drawing/2014/main" id="{00000000-0008-0000-2100-000057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0" name="Text Box 2">
          <a:extLst>
            <a:ext uri="{FF2B5EF4-FFF2-40B4-BE49-F238E27FC236}">
              <a16:creationId xmlns:a16="http://schemas.microsoft.com/office/drawing/2014/main" id="{00000000-0008-0000-2100-000058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1" name="Text Box 3">
          <a:extLst>
            <a:ext uri="{FF2B5EF4-FFF2-40B4-BE49-F238E27FC236}">
              <a16:creationId xmlns:a16="http://schemas.microsoft.com/office/drawing/2014/main" id="{00000000-0008-0000-2100-000059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2" name="Text Box 4">
          <a:extLst>
            <a:ext uri="{FF2B5EF4-FFF2-40B4-BE49-F238E27FC236}">
              <a16:creationId xmlns:a16="http://schemas.microsoft.com/office/drawing/2014/main" id="{00000000-0008-0000-2100-00005A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3" name="Text Box 5">
          <a:extLst>
            <a:ext uri="{FF2B5EF4-FFF2-40B4-BE49-F238E27FC236}">
              <a16:creationId xmlns:a16="http://schemas.microsoft.com/office/drawing/2014/main" id="{00000000-0008-0000-2100-00005B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4" name="Text Box 6">
          <a:extLst>
            <a:ext uri="{FF2B5EF4-FFF2-40B4-BE49-F238E27FC236}">
              <a16:creationId xmlns:a16="http://schemas.microsoft.com/office/drawing/2014/main" id="{00000000-0008-0000-2100-00005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5" name="Text Box 8">
          <a:extLst>
            <a:ext uri="{FF2B5EF4-FFF2-40B4-BE49-F238E27FC236}">
              <a16:creationId xmlns:a16="http://schemas.microsoft.com/office/drawing/2014/main" id="{00000000-0008-0000-2100-00005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6" name="Text Box 9">
          <a:extLst>
            <a:ext uri="{FF2B5EF4-FFF2-40B4-BE49-F238E27FC236}">
              <a16:creationId xmlns:a16="http://schemas.microsoft.com/office/drawing/2014/main" id="{00000000-0008-0000-2100-00005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7" name="Text Box 10">
          <a:extLst>
            <a:ext uri="{FF2B5EF4-FFF2-40B4-BE49-F238E27FC236}">
              <a16:creationId xmlns:a16="http://schemas.microsoft.com/office/drawing/2014/main" id="{00000000-0008-0000-2100-00005F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8" name="Text Box 1">
          <a:extLst>
            <a:ext uri="{FF2B5EF4-FFF2-40B4-BE49-F238E27FC236}">
              <a16:creationId xmlns:a16="http://schemas.microsoft.com/office/drawing/2014/main" id="{00000000-0008-0000-2100-00006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09" name="Text Box 2">
          <a:extLst>
            <a:ext uri="{FF2B5EF4-FFF2-40B4-BE49-F238E27FC236}">
              <a16:creationId xmlns:a16="http://schemas.microsoft.com/office/drawing/2014/main" id="{00000000-0008-0000-2100-00006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10" name="Text Box 8">
          <a:extLst>
            <a:ext uri="{FF2B5EF4-FFF2-40B4-BE49-F238E27FC236}">
              <a16:creationId xmlns:a16="http://schemas.microsoft.com/office/drawing/2014/main" id="{00000000-0008-0000-2100-000062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11" name="Text Box 8">
          <a:extLst>
            <a:ext uri="{FF2B5EF4-FFF2-40B4-BE49-F238E27FC236}">
              <a16:creationId xmlns:a16="http://schemas.microsoft.com/office/drawing/2014/main" id="{00000000-0008-0000-2100-000063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2" name="Text Box 1">
          <a:extLst>
            <a:ext uri="{FF2B5EF4-FFF2-40B4-BE49-F238E27FC236}">
              <a16:creationId xmlns:a16="http://schemas.microsoft.com/office/drawing/2014/main" id="{00000000-0008-0000-2100-00006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3" name="Text Box 2">
          <a:extLst>
            <a:ext uri="{FF2B5EF4-FFF2-40B4-BE49-F238E27FC236}">
              <a16:creationId xmlns:a16="http://schemas.microsoft.com/office/drawing/2014/main" id="{00000000-0008-0000-2100-00006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4" name="Text Box 3">
          <a:extLst>
            <a:ext uri="{FF2B5EF4-FFF2-40B4-BE49-F238E27FC236}">
              <a16:creationId xmlns:a16="http://schemas.microsoft.com/office/drawing/2014/main" id="{00000000-0008-0000-2100-000066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5" name="Text Box 4">
          <a:extLst>
            <a:ext uri="{FF2B5EF4-FFF2-40B4-BE49-F238E27FC236}">
              <a16:creationId xmlns:a16="http://schemas.microsoft.com/office/drawing/2014/main" id="{00000000-0008-0000-2100-000067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6" name="Text Box 5">
          <a:extLst>
            <a:ext uri="{FF2B5EF4-FFF2-40B4-BE49-F238E27FC236}">
              <a16:creationId xmlns:a16="http://schemas.microsoft.com/office/drawing/2014/main" id="{00000000-0008-0000-2100-000068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7" name="Text Box 6">
          <a:extLst>
            <a:ext uri="{FF2B5EF4-FFF2-40B4-BE49-F238E27FC236}">
              <a16:creationId xmlns:a16="http://schemas.microsoft.com/office/drawing/2014/main" id="{00000000-0008-0000-2100-000069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8" name="Text Box 8">
          <a:extLst>
            <a:ext uri="{FF2B5EF4-FFF2-40B4-BE49-F238E27FC236}">
              <a16:creationId xmlns:a16="http://schemas.microsoft.com/office/drawing/2014/main" id="{00000000-0008-0000-2100-00006A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19" name="Text Box 9">
          <a:extLst>
            <a:ext uri="{FF2B5EF4-FFF2-40B4-BE49-F238E27FC236}">
              <a16:creationId xmlns:a16="http://schemas.microsoft.com/office/drawing/2014/main" id="{00000000-0008-0000-2100-00006B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0" name="Text Box 10">
          <a:extLst>
            <a:ext uri="{FF2B5EF4-FFF2-40B4-BE49-F238E27FC236}">
              <a16:creationId xmlns:a16="http://schemas.microsoft.com/office/drawing/2014/main" id="{00000000-0008-0000-2100-00006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1" name="Text Box 1">
          <a:extLst>
            <a:ext uri="{FF2B5EF4-FFF2-40B4-BE49-F238E27FC236}">
              <a16:creationId xmlns:a16="http://schemas.microsoft.com/office/drawing/2014/main" id="{00000000-0008-0000-2100-00006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2" name="Text Box 2">
          <a:extLst>
            <a:ext uri="{FF2B5EF4-FFF2-40B4-BE49-F238E27FC236}">
              <a16:creationId xmlns:a16="http://schemas.microsoft.com/office/drawing/2014/main" id="{00000000-0008-0000-2100-00006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23" name="Text Box 8">
          <a:extLst>
            <a:ext uri="{FF2B5EF4-FFF2-40B4-BE49-F238E27FC236}">
              <a16:creationId xmlns:a16="http://schemas.microsoft.com/office/drawing/2014/main" id="{00000000-0008-0000-2100-00006F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4" name="Text Box 1">
          <a:extLst>
            <a:ext uri="{FF2B5EF4-FFF2-40B4-BE49-F238E27FC236}">
              <a16:creationId xmlns:a16="http://schemas.microsoft.com/office/drawing/2014/main" id="{00000000-0008-0000-2100-00007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5" name="Text Box 2">
          <a:extLst>
            <a:ext uri="{FF2B5EF4-FFF2-40B4-BE49-F238E27FC236}">
              <a16:creationId xmlns:a16="http://schemas.microsoft.com/office/drawing/2014/main" id="{00000000-0008-0000-2100-00007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6" name="Text Box 3">
          <a:extLst>
            <a:ext uri="{FF2B5EF4-FFF2-40B4-BE49-F238E27FC236}">
              <a16:creationId xmlns:a16="http://schemas.microsoft.com/office/drawing/2014/main" id="{00000000-0008-0000-2100-000072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7" name="Text Box 4">
          <a:extLst>
            <a:ext uri="{FF2B5EF4-FFF2-40B4-BE49-F238E27FC236}">
              <a16:creationId xmlns:a16="http://schemas.microsoft.com/office/drawing/2014/main" id="{00000000-0008-0000-2100-000073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8" name="Text Box 5">
          <a:extLst>
            <a:ext uri="{FF2B5EF4-FFF2-40B4-BE49-F238E27FC236}">
              <a16:creationId xmlns:a16="http://schemas.microsoft.com/office/drawing/2014/main" id="{00000000-0008-0000-2100-00007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29" name="Text Box 6">
          <a:extLst>
            <a:ext uri="{FF2B5EF4-FFF2-40B4-BE49-F238E27FC236}">
              <a16:creationId xmlns:a16="http://schemas.microsoft.com/office/drawing/2014/main" id="{00000000-0008-0000-2100-00007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0" name="Text Box 8">
          <a:extLst>
            <a:ext uri="{FF2B5EF4-FFF2-40B4-BE49-F238E27FC236}">
              <a16:creationId xmlns:a16="http://schemas.microsoft.com/office/drawing/2014/main" id="{00000000-0008-0000-2100-000076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1" name="Text Box 9">
          <a:extLst>
            <a:ext uri="{FF2B5EF4-FFF2-40B4-BE49-F238E27FC236}">
              <a16:creationId xmlns:a16="http://schemas.microsoft.com/office/drawing/2014/main" id="{00000000-0008-0000-2100-000077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2" name="Text Box 10">
          <a:extLst>
            <a:ext uri="{FF2B5EF4-FFF2-40B4-BE49-F238E27FC236}">
              <a16:creationId xmlns:a16="http://schemas.microsoft.com/office/drawing/2014/main" id="{00000000-0008-0000-2100-000078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3" name="Text Box 1">
          <a:extLst>
            <a:ext uri="{FF2B5EF4-FFF2-40B4-BE49-F238E27FC236}">
              <a16:creationId xmlns:a16="http://schemas.microsoft.com/office/drawing/2014/main" id="{00000000-0008-0000-2100-000079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4" name="Text Box 2">
          <a:extLst>
            <a:ext uri="{FF2B5EF4-FFF2-40B4-BE49-F238E27FC236}">
              <a16:creationId xmlns:a16="http://schemas.microsoft.com/office/drawing/2014/main" id="{00000000-0008-0000-2100-00007A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35" name="Text Box 8">
          <a:extLst>
            <a:ext uri="{FF2B5EF4-FFF2-40B4-BE49-F238E27FC236}">
              <a16:creationId xmlns:a16="http://schemas.microsoft.com/office/drawing/2014/main" id="{00000000-0008-0000-2100-00007B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36" name="Text Box 8">
          <a:extLst>
            <a:ext uri="{FF2B5EF4-FFF2-40B4-BE49-F238E27FC236}">
              <a16:creationId xmlns:a16="http://schemas.microsoft.com/office/drawing/2014/main" id="{00000000-0008-0000-2100-00007C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7" name="Text Box 1">
          <a:extLst>
            <a:ext uri="{FF2B5EF4-FFF2-40B4-BE49-F238E27FC236}">
              <a16:creationId xmlns:a16="http://schemas.microsoft.com/office/drawing/2014/main" id="{00000000-0008-0000-2100-00007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8" name="Text Box 2">
          <a:extLst>
            <a:ext uri="{FF2B5EF4-FFF2-40B4-BE49-F238E27FC236}">
              <a16:creationId xmlns:a16="http://schemas.microsoft.com/office/drawing/2014/main" id="{00000000-0008-0000-2100-00007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39" name="Text Box 3">
          <a:extLst>
            <a:ext uri="{FF2B5EF4-FFF2-40B4-BE49-F238E27FC236}">
              <a16:creationId xmlns:a16="http://schemas.microsoft.com/office/drawing/2014/main" id="{00000000-0008-0000-2100-00007F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0" name="Text Box 4">
          <a:extLst>
            <a:ext uri="{FF2B5EF4-FFF2-40B4-BE49-F238E27FC236}">
              <a16:creationId xmlns:a16="http://schemas.microsoft.com/office/drawing/2014/main" id="{00000000-0008-0000-2100-00008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1" name="Text Box 5">
          <a:extLst>
            <a:ext uri="{FF2B5EF4-FFF2-40B4-BE49-F238E27FC236}">
              <a16:creationId xmlns:a16="http://schemas.microsoft.com/office/drawing/2014/main" id="{00000000-0008-0000-2100-00008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2" name="Text Box 6">
          <a:extLst>
            <a:ext uri="{FF2B5EF4-FFF2-40B4-BE49-F238E27FC236}">
              <a16:creationId xmlns:a16="http://schemas.microsoft.com/office/drawing/2014/main" id="{00000000-0008-0000-2100-000082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3" name="Text Box 8">
          <a:extLst>
            <a:ext uri="{FF2B5EF4-FFF2-40B4-BE49-F238E27FC236}">
              <a16:creationId xmlns:a16="http://schemas.microsoft.com/office/drawing/2014/main" id="{00000000-0008-0000-2100-000083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4" name="Text Box 9">
          <a:extLst>
            <a:ext uri="{FF2B5EF4-FFF2-40B4-BE49-F238E27FC236}">
              <a16:creationId xmlns:a16="http://schemas.microsoft.com/office/drawing/2014/main" id="{00000000-0008-0000-2100-00008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5" name="Text Box 10">
          <a:extLst>
            <a:ext uri="{FF2B5EF4-FFF2-40B4-BE49-F238E27FC236}">
              <a16:creationId xmlns:a16="http://schemas.microsoft.com/office/drawing/2014/main" id="{00000000-0008-0000-2100-00008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6" name="Text Box 1">
          <a:extLst>
            <a:ext uri="{FF2B5EF4-FFF2-40B4-BE49-F238E27FC236}">
              <a16:creationId xmlns:a16="http://schemas.microsoft.com/office/drawing/2014/main" id="{00000000-0008-0000-2100-000086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7" name="Text Box 2">
          <a:extLst>
            <a:ext uri="{FF2B5EF4-FFF2-40B4-BE49-F238E27FC236}">
              <a16:creationId xmlns:a16="http://schemas.microsoft.com/office/drawing/2014/main" id="{00000000-0008-0000-2100-000087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648" name="Text Box 8">
          <a:extLst>
            <a:ext uri="{FF2B5EF4-FFF2-40B4-BE49-F238E27FC236}">
              <a16:creationId xmlns:a16="http://schemas.microsoft.com/office/drawing/2014/main" id="{00000000-0008-0000-2100-00008802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49" name="Text Box 1">
          <a:extLst>
            <a:ext uri="{FF2B5EF4-FFF2-40B4-BE49-F238E27FC236}">
              <a16:creationId xmlns:a16="http://schemas.microsoft.com/office/drawing/2014/main" id="{00000000-0008-0000-2100-000089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0" name="Text Box 2">
          <a:extLst>
            <a:ext uri="{FF2B5EF4-FFF2-40B4-BE49-F238E27FC236}">
              <a16:creationId xmlns:a16="http://schemas.microsoft.com/office/drawing/2014/main" id="{00000000-0008-0000-2100-00008A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1" name="Text Box 3">
          <a:extLst>
            <a:ext uri="{FF2B5EF4-FFF2-40B4-BE49-F238E27FC236}">
              <a16:creationId xmlns:a16="http://schemas.microsoft.com/office/drawing/2014/main" id="{00000000-0008-0000-2100-00008B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2" name="Text Box 4">
          <a:extLst>
            <a:ext uri="{FF2B5EF4-FFF2-40B4-BE49-F238E27FC236}">
              <a16:creationId xmlns:a16="http://schemas.microsoft.com/office/drawing/2014/main" id="{00000000-0008-0000-2100-00008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3" name="Text Box 5">
          <a:extLst>
            <a:ext uri="{FF2B5EF4-FFF2-40B4-BE49-F238E27FC236}">
              <a16:creationId xmlns:a16="http://schemas.microsoft.com/office/drawing/2014/main" id="{00000000-0008-0000-2100-00008D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4" name="Text Box 6">
          <a:extLst>
            <a:ext uri="{FF2B5EF4-FFF2-40B4-BE49-F238E27FC236}">
              <a16:creationId xmlns:a16="http://schemas.microsoft.com/office/drawing/2014/main" id="{00000000-0008-0000-2100-00008E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5" name="Text Box 8">
          <a:extLst>
            <a:ext uri="{FF2B5EF4-FFF2-40B4-BE49-F238E27FC236}">
              <a16:creationId xmlns:a16="http://schemas.microsoft.com/office/drawing/2014/main" id="{00000000-0008-0000-2100-00008F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656" name="Text Box 9">
          <a:extLst>
            <a:ext uri="{FF2B5EF4-FFF2-40B4-BE49-F238E27FC236}">
              <a16:creationId xmlns:a16="http://schemas.microsoft.com/office/drawing/2014/main" id="{00000000-0008-0000-2100-000090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36</xdr:row>
      <xdr:rowOff>171450</xdr:rowOff>
    </xdr:from>
    <xdr:ext cx="114300" cy="285750"/>
    <xdr:sp macro="" textlink="">
      <xdr:nvSpPr>
        <xdr:cNvPr id="657" name="Text Box 10">
          <a:extLst>
            <a:ext uri="{FF2B5EF4-FFF2-40B4-BE49-F238E27FC236}">
              <a16:creationId xmlns:a16="http://schemas.microsoft.com/office/drawing/2014/main" id="{00000000-0008-0000-2100-000091020000}"/>
            </a:ext>
          </a:extLst>
        </xdr:cNvPr>
        <xdr:cNvSpPr txBox="1">
          <a:spLocks noChangeArrowheads="1"/>
        </xdr:cNvSpPr>
      </xdr:nvSpPr>
      <xdr:spPr bwMode="auto">
        <a:xfrm>
          <a:off x="1268730" y="67551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xdr:colOff>
      <xdr:row>48</xdr:row>
      <xdr:rowOff>116417</xdr:rowOff>
    </xdr:from>
    <xdr:ext cx="114300" cy="285750"/>
    <xdr:sp macro="" textlink="">
      <xdr:nvSpPr>
        <xdr:cNvPr id="658" name="Text Box 1">
          <a:extLst>
            <a:ext uri="{FF2B5EF4-FFF2-40B4-BE49-F238E27FC236}">
              <a16:creationId xmlns:a16="http://schemas.microsoft.com/office/drawing/2014/main" id="{00000000-0008-0000-2100-000092020000}"/>
            </a:ext>
          </a:extLst>
        </xdr:cNvPr>
        <xdr:cNvSpPr txBox="1">
          <a:spLocks noChangeArrowheads="1"/>
        </xdr:cNvSpPr>
      </xdr:nvSpPr>
      <xdr:spPr bwMode="auto">
        <a:xfrm>
          <a:off x="751840" y="889465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59" name="Text Box 1">
          <a:extLst>
            <a:ext uri="{FF2B5EF4-FFF2-40B4-BE49-F238E27FC236}">
              <a16:creationId xmlns:a16="http://schemas.microsoft.com/office/drawing/2014/main" id="{00000000-0008-0000-2100-00009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0" name="Text Box 2">
          <a:extLst>
            <a:ext uri="{FF2B5EF4-FFF2-40B4-BE49-F238E27FC236}">
              <a16:creationId xmlns:a16="http://schemas.microsoft.com/office/drawing/2014/main" id="{00000000-0008-0000-2100-00009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1" name="Text Box 3">
          <a:extLst>
            <a:ext uri="{FF2B5EF4-FFF2-40B4-BE49-F238E27FC236}">
              <a16:creationId xmlns:a16="http://schemas.microsoft.com/office/drawing/2014/main" id="{00000000-0008-0000-2100-00009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2" name="Text Box 4">
          <a:extLst>
            <a:ext uri="{FF2B5EF4-FFF2-40B4-BE49-F238E27FC236}">
              <a16:creationId xmlns:a16="http://schemas.microsoft.com/office/drawing/2014/main" id="{00000000-0008-0000-2100-00009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3" name="Text Box 5">
          <a:extLst>
            <a:ext uri="{FF2B5EF4-FFF2-40B4-BE49-F238E27FC236}">
              <a16:creationId xmlns:a16="http://schemas.microsoft.com/office/drawing/2014/main" id="{00000000-0008-0000-2100-00009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4" name="Text Box 6">
          <a:extLst>
            <a:ext uri="{FF2B5EF4-FFF2-40B4-BE49-F238E27FC236}">
              <a16:creationId xmlns:a16="http://schemas.microsoft.com/office/drawing/2014/main" id="{00000000-0008-0000-2100-00009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5" name="Text Box 8">
          <a:extLst>
            <a:ext uri="{FF2B5EF4-FFF2-40B4-BE49-F238E27FC236}">
              <a16:creationId xmlns:a16="http://schemas.microsoft.com/office/drawing/2014/main" id="{00000000-0008-0000-2100-00009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6" name="Text Box 9">
          <a:extLst>
            <a:ext uri="{FF2B5EF4-FFF2-40B4-BE49-F238E27FC236}">
              <a16:creationId xmlns:a16="http://schemas.microsoft.com/office/drawing/2014/main" id="{00000000-0008-0000-2100-00009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7" name="Text Box 10">
          <a:extLst>
            <a:ext uri="{FF2B5EF4-FFF2-40B4-BE49-F238E27FC236}">
              <a16:creationId xmlns:a16="http://schemas.microsoft.com/office/drawing/2014/main" id="{00000000-0008-0000-2100-00009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8" name="Text Box 1">
          <a:extLst>
            <a:ext uri="{FF2B5EF4-FFF2-40B4-BE49-F238E27FC236}">
              <a16:creationId xmlns:a16="http://schemas.microsoft.com/office/drawing/2014/main" id="{00000000-0008-0000-2100-00009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69" name="Text Box 2">
          <a:extLst>
            <a:ext uri="{FF2B5EF4-FFF2-40B4-BE49-F238E27FC236}">
              <a16:creationId xmlns:a16="http://schemas.microsoft.com/office/drawing/2014/main" id="{00000000-0008-0000-2100-00009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0" name="Text Box 1">
          <a:extLst>
            <a:ext uri="{FF2B5EF4-FFF2-40B4-BE49-F238E27FC236}">
              <a16:creationId xmlns:a16="http://schemas.microsoft.com/office/drawing/2014/main" id="{00000000-0008-0000-2100-00009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1" name="Text Box 2">
          <a:extLst>
            <a:ext uri="{FF2B5EF4-FFF2-40B4-BE49-F238E27FC236}">
              <a16:creationId xmlns:a16="http://schemas.microsoft.com/office/drawing/2014/main" id="{00000000-0008-0000-2100-00009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2" name="Text Box 3">
          <a:extLst>
            <a:ext uri="{FF2B5EF4-FFF2-40B4-BE49-F238E27FC236}">
              <a16:creationId xmlns:a16="http://schemas.microsoft.com/office/drawing/2014/main" id="{00000000-0008-0000-2100-0000A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3" name="Text Box 4">
          <a:extLst>
            <a:ext uri="{FF2B5EF4-FFF2-40B4-BE49-F238E27FC236}">
              <a16:creationId xmlns:a16="http://schemas.microsoft.com/office/drawing/2014/main" id="{00000000-0008-0000-2100-0000A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4" name="Text Box 5">
          <a:extLst>
            <a:ext uri="{FF2B5EF4-FFF2-40B4-BE49-F238E27FC236}">
              <a16:creationId xmlns:a16="http://schemas.microsoft.com/office/drawing/2014/main" id="{00000000-0008-0000-2100-0000A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5" name="Text Box 6">
          <a:extLst>
            <a:ext uri="{FF2B5EF4-FFF2-40B4-BE49-F238E27FC236}">
              <a16:creationId xmlns:a16="http://schemas.microsoft.com/office/drawing/2014/main" id="{00000000-0008-0000-2100-0000A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6" name="Text Box 8">
          <a:extLst>
            <a:ext uri="{FF2B5EF4-FFF2-40B4-BE49-F238E27FC236}">
              <a16:creationId xmlns:a16="http://schemas.microsoft.com/office/drawing/2014/main" id="{00000000-0008-0000-2100-0000A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7" name="Text Box 9">
          <a:extLst>
            <a:ext uri="{FF2B5EF4-FFF2-40B4-BE49-F238E27FC236}">
              <a16:creationId xmlns:a16="http://schemas.microsoft.com/office/drawing/2014/main" id="{00000000-0008-0000-2100-0000A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8" name="Text Box 10">
          <a:extLst>
            <a:ext uri="{FF2B5EF4-FFF2-40B4-BE49-F238E27FC236}">
              <a16:creationId xmlns:a16="http://schemas.microsoft.com/office/drawing/2014/main" id="{00000000-0008-0000-2100-0000A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79" name="Text Box 1">
          <a:extLst>
            <a:ext uri="{FF2B5EF4-FFF2-40B4-BE49-F238E27FC236}">
              <a16:creationId xmlns:a16="http://schemas.microsoft.com/office/drawing/2014/main" id="{00000000-0008-0000-2100-0000A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0" name="Text Box 2">
          <a:extLst>
            <a:ext uri="{FF2B5EF4-FFF2-40B4-BE49-F238E27FC236}">
              <a16:creationId xmlns:a16="http://schemas.microsoft.com/office/drawing/2014/main" id="{00000000-0008-0000-2100-0000A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1" name="Text Box 1">
          <a:extLst>
            <a:ext uri="{FF2B5EF4-FFF2-40B4-BE49-F238E27FC236}">
              <a16:creationId xmlns:a16="http://schemas.microsoft.com/office/drawing/2014/main" id="{00000000-0008-0000-2100-0000A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2" name="Text Box 2">
          <a:extLst>
            <a:ext uri="{FF2B5EF4-FFF2-40B4-BE49-F238E27FC236}">
              <a16:creationId xmlns:a16="http://schemas.microsoft.com/office/drawing/2014/main" id="{00000000-0008-0000-2100-0000A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3" name="Text Box 3">
          <a:extLst>
            <a:ext uri="{FF2B5EF4-FFF2-40B4-BE49-F238E27FC236}">
              <a16:creationId xmlns:a16="http://schemas.microsoft.com/office/drawing/2014/main" id="{00000000-0008-0000-2100-0000A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4" name="Text Box 4">
          <a:extLst>
            <a:ext uri="{FF2B5EF4-FFF2-40B4-BE49-F238E27FC236}">
              <a16:creationId xmlns:a16="http://schemas.microsoft.com/office/drawing/2014/main" id="{00000000-0008-0000-2100-0000A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5" name="Text Box 5">
          <a:extLst>
            <a:ext uri="{FF2B5EF4-FFF2-40B4-BE49-F238E27FC236}">
              <a16:creationId xmlns:a16="http://schemas.microsoft.com/office/drawing/2014/main" id="{00000000-0008-0000-2100-0000A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6" name="Text Box 6">
          <a:extLst>
            <a:ext uri="{FF2B5EF4-FFF2-40B4-BE49-F238E27FC236}">
              <a16:creationId xmlns:a16="http://schemas.microsoft.com/office/drawing/2014/main" id="{00000000-0008-0000-2100-0000A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7" name="Text Box 8">
          <a:extLst>
            <a:ext uri="{FF2B5EF4-FFF2-40B4-BE49-F238E27FC236}">
              <a16:creationId xmlns:a16="http://schemas.microsoft.com/office/drawing/2014/main" id="{00000000-0008-0000-2100-0000A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8" name="Text Box 9">
          <a:extLst>
            <a:ext uri="{FF2B5EF4-FFF2-40B4-BE49-F238E27FC236}">
              <a16:creationId xmlns:a16="http://schemas.microsoft.com/office/drawing/2014/main" id="{00000000-0008-0000-2100-0000B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89" name="Text Box 10">
          <a:extLst>
            <a:ext uri="{FF2B5EF4-FFF2-40B4-BE49-F238E27FC236}">
              <a16:creationId xmlns:a16="http://schemas.microsoft.com/office/drawing/2014/main" id="{00000000-0008-0000-2100-0000B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0" name="Text Box 1">
          <a:extLst>
            <a:ext uri="{FF2B5EF4-FFF2-40B4-BE49-F238E27FC236}">
              <a16:creationId xmlns:a16="http://schemas.microsoft.com/office/drawing/2014/main" id="{00000000-0008-0000-2100-0000B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1" name="Text Box 2">
          <a:extLst>
            <a:ext uri="{FF2B5EF4-FFF2-40B4-BE49-F238E27FC236}">
              <a16:creationId xmlns:a16="http://schemas.microsoft.com/office/drawing/2014/main" id="{00000000-0008-0000-2100-0000B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2" name="Text Box 1">
          <a:extLst>
            <a:ext uri="{FF2B5EF4-FFF2-40B4-BE49-F238E27FC236}">
              <a16:creationId xmlns:a16="http://schemas.microsoft.com/office/drawing/2014/main" id="{00000000-0008-0000-2100-0000B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3" name="Text Box 2">
          <a:extLst>
            <a:ext uri="{FF2B5EF4-FFF2-40B4-BE49-F238E27FC236}">
              <a16:creationId xmlns:a16="http://schemas.microsoft.com/office/drawing/2014/main" id="{00000000-0008-0000-2100-0000B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4" name="Text Box 3">
          <a:extLst>
            <a:ext uri="{FF2B5EF4-FFF2-40B4-BE49-F238E27FC236}">
              <a16:creationId xmlns:a16="http://schemas.microsoft.com/office/drawing/2014/main" id="{00000000-0008-0000-2100-0000B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5" name="Text Box 4">
          <a:extLst>
            <a:ext uri="{FF2B5EF4-FFF2-40B4-BE49-F238E27FC236}">
              <a16:creationId xmlns:a16="http://schemas.microsoft.com/office/drawing/2014/main" id="{00000000-0008-0000-2100-0000B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6" name="Text Box 5">
          <a:extLst>
            <a:ext uri="{FF2B5EF4-FFF2-40B4-BE49-F238E27FC236}">
              <a16:creationId xmlns:a16="http://schemas.microsoft.com/office/drawing/2014/main" id="{00000000-0008-0000-2100-0000B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7" name="Text Box 6">
          <a:extLst>
            <a:ext uri="{FF2B5EF4-FFF2-40B4-BE49-F238E27FC236}">
              <a16:creationId xmlns:a16="http://schemas.microsoft.com/office/drawing/2014/main" id="{00000000-0008-0000-2100-0000B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8" name="Text Box 8">
          <a:extLst>
            <a:ext uri="{FF2B5EF4-FFF2-40B4-BE49-F238E27FC236}">
              <a16:creationId xmlns:a16="http://schemas.microsoft.com/office/drawing/2014/main" id="{00000000-0008-0000-2100-0000B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99" name="Text Box 9">
          <a:extLst>
            <a:ext uri="{FF2B5EF4-FFF2-40B4-BE49-F238E27FC236}">
              <a16:creationId xmlns:a16="http://schemas.microsoft.com/office/drawing/2014/main" id="{00000000-0008-0000-2100-0000B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0" name="Text Box 10">
          <a:extLst>
            <a:ext uri="{FF2B5EF4-FFF2-40B4-BE49-F238E27FC236}">
              <a16:creationId xmlns:a16="http://schemas.microsoft.com/office/drawing/2014/main" id="{00000000-0008-0000-2100-0000B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1" name="Text Box 1">
          <a:extLst>
            <a:ext uri="{FF2B5EF4-FFF2-40B4-BE49-F238E27FC236}">
              <a16:creationId xmlns:a16="http://schemas.microsoft.com/office/drawing/2014/main" id="{00000000-0008-0000-2100-0000B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2" name="Text Box 2">
          <a:extLst>
            <a:ext uri="{FF2B5EF4-FFF2-40B4-BE49-F238E27FC236}">
              <a16:creationId xmlns:a16="http://schemas.microsoft.com/office/drawing/2014/main" id="{00000000-0008-0000-2100-0000B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3" name="Text Box 1">
          <a:extLst>
            <a:ext uri="{FF2B5EF4-FFF2-40B4-BE49-F238E27FC236}">
              <a16:creationId xmlns:a16="http://schemas.microsoft.com/office/drawing/2014/main" id="{00000000-0008-0000-2100-0000B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4" name="Text Box 2">
          <a:extLst>
            <a:ext uri="{FF2B5EF4-FFF2-40B4-BE49-F238E27FC236}">
              <a16:creationId xmlns:a16="http://schemas.microsoft.com/office/drawing/2014/main" id="{00000000-0008-0000-2100-0000C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5" name="Text Box 3">
          <a:extLst>
            <a:ext uri="{FF2B5EF4-FFF2-40B4-BE49-F238E27FC236}">
              <a16:creationId xmlns:a16="http://schemas.microsoft.com/office/drawing/2014/main" id="{00000000-0008-0000-2100-0000C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6" name="Text Box 4">
          <a:extLst>
            <a:ext uri="{FF2B5EF4-FFF2-40B4-BE49-F238E27FC236}">
              <a16:creationId xmlns:a16="http://schemas.microsoft.com/office/drawing/2014/main" id="{00000000-0008-0000-2100-0000C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7" name="Text Box 5">
          <a:extLst>
            <a:ext uri="{FF2B5EF4-FFF2-40B4-BE49-F238E27FC236}">
              <a16:creationId xmlns:a16="http://schemas.microsoft.com/office/drawing/2014/main" id="{00000000-0008-0000-2100-0000C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8" name="Text Box 6">
          <a:extLst>
            <a:ext uri="{FF2B5EF4-FFF2-40B4-BE49-F238E27FC236}">
              <a16:creationId xmlns:a16="http://schemas.microsoft.com/office/drawing/2014/main" id="{00000000-0008-0000-2100-0000C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09" name="Text Box 8">
          <a:extLst>
            <a:ext uri="{FF2B5EF4-FFF2-40B4-BE49-F238E27FC236}">
              <a16:creationId xmlns:a16="http://schemas.microsoft.com/office/drawing/2014/main" id="{00000000-0008-0000-2100-0000C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0" name="Text Box 9">
          <a:extLst>
            <a:ext uri="{FF2B5EF4-FFF2-40B4-BE49-F238E27FC236}">
              <a16:creationId xmlns:a16="http://schemas.microsoft.com/office/drawing/2014/main" id="{00000000-0008-0000-2100-0000C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1" name="Text Box 10">
          <a:extLst>
            <a:ext uri="{FF2B5EF4-FFF2-40B4-BE49-F238E27FC236}">
              <a16:creationId xmlns:a16="http://schemas.microsoft.com/office/drawing/2014/main" id="{00000000-0008-0000-2100-0000C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2" name="Text Box 1">
          <a:extLst>
            <a:ext uri="{FF2B5EF4-FFF2-40B4-BE49-F238E27FC236}">
              <a16:creationId xmlns:a16="http://schemas.microsoft.com/office/drawing/2014/main" id="{00000000-0008-0000-2100-0000C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3" name="Text Box 2">
          <a:extLst>
            <a:ext uri="{FF2B5EF4-FFF2-40B4-BE49-F238E27FC236}">
              <a16:creationId xmlns:a16="http://schemas.microsoft.com/office/drawing/2014/main" id="{00000000-0008-0000-2100-0000C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4" name="Text Box 1">
          <a:extLst>
            <a:ext uri="{FF2B5EF4-FFF2-40B4-BE49-F238E27FC236}">
              <a16:creationId xmlns:a16="http://schemas.microsoft.com/office/drawing/2014/main" id="{00000000-0008-0000-2100-0000C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5" name="Text Box 2">
          <a:extLst>
            <a:ext uri="{FF2B5EF4-FFF2-40B4-BE49-F238E27FC236}">
              <a16:creationId xmlns:a16="http://schemas.microsoft.com/office/drawing/2014/main" id="{00000000-0008-0000-2100-0000C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6" name="Text Box 3">
          <a:extLst>
            <a:ext uri="{FF2B5EF4-FFF2-40B4-BE49-F238E27FC236}">
              <a16:creationId xmlns:a16="http://schemas.microsoft.com/office/drawing/2014/main" id="{00000000-0008-0000-2100-0000C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7" name="Text Box 4">
          <a:extLst>
            <a:ext uri="{FF2B5EF4-FFF2-40B4-BE49-F238E27FC236}">
              <a16:creationId xmlns:a16="http://schemas.microsoft.com/office/drawing/2014/main" id="{00000000-0008-0000-2100-0000C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8" name="Text Box 5">
          <a:extLst>
            <a:ext uri="{FF2B5EF4-FFF2-40B4-BE49-F238E27FC236}">
              <a16:creationId xmlns:a16="http://schemas.microsoft.com/office/drawing/2014/main" id="{00000000-0008-0000-2100-0000C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19" name="Text Box 6">
          <a:extLst>
            <a:ext uri="{FF2B5EF4-FFF2-40B4-BE49-F238E27FC236}">
              <a16:creationId xmlns:a16="http://schemas.microsoft.com/office/drawing/2014/main" id="{00000000-0008-0000-2100-0000C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0" name="Text Box 8">
          <a:extLst>
            <a:ext uri="{FF2B5EF4-FFF2-40B4-BE49-F238E27FC236}">
              <a16:creationId xmlns:a16="http://schemas.microsoft.com/office/drawing/2014/main" id="{00000000-0008-0000-2100-0000D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1" name="Text Box 9">
          <a:extLst>
            <a:ext uri="{FF2B5EF4-FFF2-40B4-BE49-F238E27FC236}">
              <a16:creationId xmlns:a16="http://schemas.microsoft.com/office/drawing/2014/main" id="{00000000-0008-0000-2100-0000D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2" name="Text Box 10">
          <a:extLst>
            <a:ext uri="{FF2B5EF4-FFF2-40B4-BE49-F238E27FC236}">
              <a16:creationId xmlns:a16="http://schemas.microsoft.com/office/drawing/2014/main" id="{00000000-0008-0000-2100-0000D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10583</xdr:colOff>
      <xdr:row>47</xdr:row>
      <xdr:rowOff>42333</xdr:rowOff>
    </xdr:from>
    <xdr:ext cx="114300" cy="285750"/>
    <xdr:sp macro="" textlink="">
      <xdr:nvSpPr>
        <xdr:cNvPr id="723" name="Text Box 1">
          <a:extLst>
            <a:ext uri="{FF2B5EF4-FFF2-40B4-BE49-F238E27FC236}">
              <a16:creationId xmlns:a16="http://schemas.microsoft.com/office/drawing/2014/main" id="{00000000-0008-0000-2100-0000D3020000}"/>
            </a:ext>
          </a:extLst>
        </xdr:cNvPr>
        <xdr:cNvSpPr txBox="1">
          <a:spLocks noChangeArrowheads="1"/>
        </xdr:cNvSpPr>
      </xdr:nvSpPr>
      <xdr:spPr bwMode="auto">
        <a:xfrm>
          <a:off x="635423" y="863769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24" name="Text Box 8">
          <a:extLst>
            <a:ext uri="{FF2B5EF4-FFF2-40B4-BE49-F238E27FC236}">
              <a16:creationId xmlns:a16="http://schemas.microsoft.com/office/drawing/2014/main" id="{00000000-0008-0000-2100-0000D4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25" name="Text Box 8">
          <a:extLst>
            <a:ext uri="{FF2B5EF4-FFF2-40B4-BE49-F238E27FC236}">
              <a16:creationId xmlns:a16="http://schemas.microsoft.com/office/drawing/2014/main" id="{00000000-0008-0000-2100-0000D5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6" name="Text Box 1">
          <a:extLst>
            <a:ext uri="{FF2B5EF4-FFF2-40B4-BE49-F238E27FC236}">
              <a16:creationId xmlns:a16="http://schemas.microsoft.com/office/drawing/2014/main" id="{00000000-0008-0000-2100-0000D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7" name="Text Box 2">
          <a:extLst>
            <a:ext uri="{FF2B5EF4-FFF2-40B4-BE49-F238E27FC236}">
              <a16:creationId xmlns:a16="http://schemas.microsoft.com/office/drawing/2014/main" id="{00000000-0008-0000-2100-0000D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8" name="Text Box 3">
          <a:extLst>
            <a:ext uri="{FF2B5EF4-FFF2-40B4-BE49-F238E27FC236}">
              <a16:creationId xmlns:a16="http://schemas.microsoft.com/office/drawing/2014/main" id="{00000000-0008-0000-2100-0000D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29" name="Text Box 4">
          <a:extLst>
            <a:ext uri="{FF2B5EF4-FFF2-40B4-BE49-F238E27FC236}">
              <a16:creationId xmlns:a16="http://schemas.microsoft.com/office/drawing/2014/main" id="{00000000-0008-0000-2100-0000D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0" name="Text Box 5">
          <a:extLst>
            <a:ext uri="{FF2B5EF4-FFF2-40B4-BE49-F238E27FC236}">
              <a16:creationId xmlns:a16="http://schemas.microsoft.com/office/drawing/2014/main" id="{00000000-0008-0000-2100-0000D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1" name="Text Box 6">
          <a:extLst>
            <a:ext uri="{FF2B5EF4-FFF2-40B4-BE49-F238E27FC236}">
              <a16:creationId xmlns:a16="http://schemas.microsoft.com/office/drawing/2014/main" id="{00000000-0008-0000-2100-0000D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2" name="Text Box 8">
          <a:extLst>
            <a:ext uri="{FF2B5EF4-FFF2-40B4-BE49-F238E27FC236}">
              <a16:creationId xmlns:a16="http://schemas.microsoft.com/office/drawing/2014/main" id="{00000000-0008-0000-2100-0000D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3" name="Text Box 9">
          <a:extLst>
            <a:ext uri="{FF2B5EF4-FFF2-40B4-BE49-F238E27FC236}">
              <a16:creationId xmlns:a16="http://schemas.microsoft.com/office/drawing/2014/main" id="{00000000-0008-0000-2100-0000D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4" name="Text Box 10">
          <a:extLst>
            <a:ext uri="{FF2B5EF4-FFF2-40B4-BE49-F238E27FC236}">
              <a16:creationId xmlns:a16="http://schemas.microsoft.com/office/drawing/2014/main" id="{00000000-0008-0000-2100-0000D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5" name="Text Box 1">
          <a:extLst>
            <a:ext uri="{FF2B5EF4-FFF2-40B4-BE49-F238E27FC236}">
              <a16:creationId xmlns:a16="http://schemas.microsoft.com/office/drawing/2014/main" id="{00000000-0008-0000-2100-0000D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6" name="Text Box 2">
          <a:extLst>
            <a:ext uri="{FF2B5EF4-FFF2-40B4-BE49-F238E27FC236}">
              <a16:creationId xmlns:a16="http://schemas.microsoft.com/office/drawing/2014/main" id="{00000000-0008-0000-2100-0000E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37" name="Text Box 8">
          <a:extLst>
            <a:ext uri="{FF2B5EF4-FFF2-40B4-BE49-F238E27FC236}">
              <a16:creationId xmlns:a16="http://schemas.microsoft.com/office/drawing/2014/main" id="{00000000-0008-0000-2100-0000E1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8" name="Text Box 1">
          <a:extLst>
            <a:ext uri="{FF2B5EF4-FFF2-40B4-BE49-F238E27FC236}">
              <a16:creationId xmlns:a16="http://schemas.microsoft.com/office/drawing/2014/main" id="{00000000-0008-0000-2100-0000E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39" name="Text Box 2">
          <a:extLst>
            <a:ext uri="{FF2B5EF4-FFF2-40B4-BE49-F238E27FC236}">
              <a16:creationId xmlns:a16="http://schemas.microsoft.com/office/drawing/2014/main" id="{00000000-0008-0000-2100-0000E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0" name="Text Box 3">
          <a:extLst>
            <a:ext uri="{FF2B5EF4-FFF2-40B4-BE49-F238E27FC236}">
              <a16:creationId xmlns:a16="http://schemas.microsoft.com/office/drawing/2014/main" id="{00000000-0008-0000-2100-0000E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1" name="Text Box 4">
          <a:extLst>
            <a:ext uri="{FF2B5EF4-FFF2-40B4-BE49-F238E27FC236}">
              <a16:creationId xmlns:a16="http://schemas.microsoft.com/office/drawing/2014/main" id="{00000000-0008-0000-2100-0000E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2" name="Text Box 5">
          <a:extLst>
            <a:ext uri="{FF2B5EF4-FFF2-40B4-BE49-F238E27FC236}">
              <a16:creationId xmlns:a16="http://schemas.microsoft.com/office/drawing/2014/main" id="{00000000-0008-0000-2100-0000E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3" name="Text Box 6">
          <a:extLst>
            <a:ext uri="{FF2B5EF4-FFF2-40B4-BE49-F238E27FC236}">
              <a16:creationId xmlns:a16="http://schemas.microsoft.com/office/drawing/2014/main" id="{00000000-0008-0000-2100-0000E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4" name="Text Box 8">
          <a:extLst>
            <a:ext uri="{FF2B5EF4-FFF2-40B4-BE49-F238E27FC236}">
              <a16:creationId xmlns:a16="http://schemas.microsoft.com/office/drawing/2014/main" id="{00000000-0008-0000-2100-0000E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5" name="Text Box 9">
          <a:extLst>
            <a:ext uri="{FF2B5EF4-FFF2-40B4-BE49-F238E27FC236}">
              <a16:creationId xmlns:a16="http://schemas.microsoft.com/office/drawing/2014/main" id="{00000000-0008-0000-2100-0000E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6" name="Text Box 10">
          <a:extLst>
            <a:ext uri="{FF2B5EF4-FFF2-40B4-BE49-F238E27FC236}">
              <a16:creationId xmlns:a16="http://schemas.microsoft.com/office/drawing/2014/main" id="{00000000-0008-0000-2100-0000EA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7" name="Text Box 1">
          <a:extLst>
            <a:ext uri="{FF2B5EF4-FFF2-40B4-BE49-F238E27FC236}">
              <a16:creationId xmlns:a16="http://schemas.microsoft.com/office/drawing/2014/main" id="{00000000-0008-0000-2100-0000E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48" name="Text Box 2">
          <a:extLst>
            <a:ext uri="{FF2B5EF4-FFF2-40B4-BE49-F238E27FC236}">
              <a16:creationId xmlns:a16="http://schemas.microsoft.com/office/drawing/2014/main" id="{00000000-0008-0000-2100-0000E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49" name="Text Box 8">
          <a:extLst>
            <a:ext uri="{FF2B5EF4-FFF2-40B4-BE49-F238E27FC236}">
              <a16:creationId xmlns:a16="http://schemas.microsoft.com/office/drawing/2014/main" id="{00000000-0008-0000-2100-0000ED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50" name="Text Box 8">
          <a:extLst>
            <a:ext uri="{FF2B5EF4-FFF2-40B4-BE49-F238E27FC236}">
              <a16:creationId xmlns:a16="http://schemas.microsoft.com/office/drawing/2014/main" id="{00000000-0008-0000-2100-0000EE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1" name="Text Box 1">
          <a:extLst>
            <a:ext uri="{FF2B5EF4-FFF2-40B4-BE49-F238E27FC236}">
              <a16:creationId xmlns:a16="http://schemas.microsoft.com/office/drawing/2014/main" id="{00000000-0008-0000-2100-0000E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2" name="Text Box 2">
          <a:extLst>
            <a:ext uri="{FF2B5EF4-FFF2-40B4-BE49-F238E27FC236}">
              <a16:creationId xmlns:a16="http://schemas.microsoft.com/office/drawing/2014/main" id="{00000000-0008-0000-2100-0000F0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3" name="Text Box 3">
          <a:extLst>
            <a:ext uri="{FF2B5EF4-FFF2-40B4-BE49-F238E27FC236}">
              <a16:creationId xmlns:a16="http://schemas.microsoft.com/office/drawing/2014/main" id="{00000000-0008-0000-2100-0000F1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4" name="Text Box 4">
          <a:extLst>
            <a:ext uri="{FF2B5EF4-FFF2-40B4-BE49-F238E27FC236}">
              <a16:creationId xmlns:a16="http://schemas.microsoft.com/office/drawing/2014/main" id="{00000000-0008-0000-2100-0000F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5" name="Text Box 5">
          <a:extLst>
            <a:ext uri="{FF2B5EF4-FFF2-40B4-BE49-F238E27FC236}">
              <a16:creationId xmlns:a16="http://schemas.microsoft.com/office/drawing/2014/main" id="{00000000-0008-0000-2100-0000F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6" name="Text Box 6">
          <a:extLst>
            <a:ext uri="{FF2B5EF4-FFF2-40B4-BE49-F238E27FC236}">
              <a16:creationId xmlns:a16="http://schemas.microsoft.com/office/drawing/2014/main" id="{00000000-0008-0000-2100-0000F4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7" name="Text Box 8">
          <a:extLst>
            <a:ext uri="{FF2B5EF4-FFF2-40B4-BE49-F238E27FC236}">
              <a16:creationId xmlns:a16="http://schemas.microsoft.com/office/drawing/2014/main" id="{00000000-0008-0000-2100-0000F5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8" name="Text Box 9">
          <a:extLst>
            <a:ext uri="{FF2B5EF4-FFF2-40B4-BE49-F238E27FC236}">
              <a16:creationId xmlns:a16="http://schemas.microsoft.com/office/drawing/2014/main" id="{00000000-0008-0000-2100-0000F6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59" name="Text Box 10">
          <a:extLst>
            <a:ext uri="{FF2B5EF4-FFF2-40B4-BE49-F238E27FC236}">
              <a16:creationId xmlns:a16="http://schemas.microsoft.com/office/drawing/2014/main" id="{00000000-0008-0000-2100-0000F7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0" name="Text Box 1">
          <a:extLst>
            <a:ext uri="{FF2B5EF4-FFF2-40B4-BE49-F238E27FC236}">
              <a16:creationId xmlns:a16="http://schemas.microsoft.com/office/drawing/2014/main" id="{00000000-0008-0000-2100-0000F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1" name="Text Box 2">
          <a:extLst>
            <a:ext uri="{FF2B5EF4-FFF2-40B4-BE49-F238E27FC236}">
              <a16:creationId xmlns:a16="http://schemas.microsoft.com/office/drawing/2014/main" id="{00000000-0008-0000-2100-0000F9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762" name="Text Box 8">
          <a:extLst>
            <a:ext uri="{FF2B5EF4-FFF2-40B4-BE49-F238E27FC236}">
              <a16:creationId xmlns:a16="http://schemas.microsoft.com/office/drawing/2014/main" id="{00000000-0008-0000-2100-0000FA02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3" name="Text Box 1">
          <a:extLst>
            <a:ext uri="{FF2B5EF4-FFF2-40B4-BE49-F238E27FC236}">
              <a16:creationId xmlns:a16="http://schemas.microsoft.com/office/drawing/2014/main" id="{00000000-0008-0000-2100-0000F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4" name="Text Box 2">
          <a:extLst>
            <a:ext uri="{FF2B5EF4-FFF2-40B4-BE49-F238E27FC236}">
              <a16:creationId xmlns:a16="http://schemas.microsoft.com/office/drawing/2014/main" id="{00000000-0008-0000-2100-0000F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5" name="Text Box 3">
          <a:extLst>
            <a:ext uri="{FF2B5EF4-FFF2-40B4-BE49-F238E27FC236}">
              <a16:creationId xmlns:a16="http://schemas.microsoft.com/office/drawing/2014/main" id="{00000000-0008-0000-2100-0000FD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6" name="Text Box 4">
          <a:extLst>
            <a:ext uri="{FF2B5EF4-FFF2-40B4-BE49-F238E27FC236}">
              <a16:creationId xmlns:a16="http://schemas.microsoft.com/office/drawing/2014/main" id="{00000000-0008-0000-2100-0000FE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7" name="Text Box 5">
          <a:extLst>
            <a:ext uri="{FF2B5EF4-FFF2-40B4-BE49-F238E27FC236}">
              <a16:creationId xmlns:a16="http://schemas.microsoft.com/office/drawing/2014/main" id="{00000000-0008-0000-2100-0000F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8" name="Text Box 6">
          <a:extLst>
            <a:ext uri="{FF2B5EF4-FFF2-40B4-BE49-F238E27FC236}">
              <a16:creationId xmlns:a16="http://schemas.microsoft.com/office/drawing/2014/main" id="{00000000-0008-0000-2100-0000000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69" name="Text Box 8">
          <a:extLst>
            <a:ext uri="{FF2B5EF4-FFF2-40B4-BE49-F238E27FC236}">
              <a16:creationId xmlns:a16="http://schemas.microsoft.com/office/drawing/2014/main" id="{00000000-0008-0000-2100-0000010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0" name="Text Box 9">
          <a:extLst>
            <a:ext uri="{FF2B5EF4-FFF2-40B4-BE49-F238E27FC236}">
              <a16:creationId xmlns:a16="http://schemas.microsoft.com/office/drawing/2014/main" id="{00000000-0008-0000-2100-0000020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771" name="Text Box 10">
          <a:extLst>
            <a:ext uri="{FF2B5EF4-FFF2-40B4-BE49-F238E27FC236}">
              <a16:creationId xmlns:a16="http://schemas.microsoft.com/office/drawing/2014/main" id="{00000000-0008-0000-2100-0000030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20108</xdr:colOff>
      <xdr:row>36</xdr:row>
      <xdr:rowOff>61383</xdr:rowOff>
    </xdr:from>
    <xdr:ext cx="114300" cy="285750"/>
    <xdr:sp macro="" textlink="">
      <xdr:nvSpPr>
        <xdr:cNvPr id="772" name="Text Box 1">
          <a:extLst>
            <a:ext uri="{FF2B5EF4-FFF2-40B4-BE49-F238E27FC236}">
              <a16:creationId xmlns:a16="http://schemas.microsoft.com/office/drawing/2014/main" id="{00000000-0008-0000-2100-000004030000}"/>
            </a:ext>
          </a:extLst>
        </xdr:cNvPr>
        <xdr:cNvSpPr txBox="1">
          <a:spLocks noChangeArrowheads="1"/>
        </xdr:cNvSpPr>
      </xdr:nvSpPr>
      <xdr:spPr bwMode="auto">
        <a:xfrm>
          <a:off x="644948" y="664506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3" name="Text Box 1">
          <a:extLst>
            <a:ext uri="{FF2B5EF4-FFF2-40B4-BE49-F238E27FC236}">
              <a16:creationId xmlns:a16="http://schemas.microsoft.com/office/drawing/2014/main" id="{00000000-0008-0000-2100-000005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4" name="Text Box 2">
          <a:extLst>
            <a:ext uri="{FF2B5EF4-FFF2-40B4-BE49-F238E27FC236}">
              <a16:creationId xmlns:a16="http://schemas.microsoft.com/office/drawing/2014/main" id="{00000000-0008-0000-2100-000006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5" name="Text Box 3">
          <a:extLst>
            <a:ext uri="{FF2B5EF4-FFF2-40B4-BE49-F238E27FC236}">
              <a16:creationId xmlns:a16="http://schemas.microsoft.com/office/drawing/2014/main" id="{00000000-0008-0000-2100-000007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6" name="Text Box 4">
          <a:extLst>
            <a:ext uri="{FF2B5EF4-FFF2-40B4-BE49-F238E27FC236}">
              <a16:creationId xmlns:a16="http://schemas.microsoft.com/office/drawing/2014/main" id="{00000000-0008-0000-2100-000008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7" name="Text Box 5">
          <a:extLst>
            <a:ext uri="{FF2B5EF4-FFF2-40B4-BE49-F238E27FC236}">
              <a16:creationId xmlns:a16="http://schemas.microsoft.com/office/drawing/2014/main" id="{00000000-0008-0000-2100-000009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8" name="Text Box 6">
          <a:extLst>
            <a:ext uri="{FF2B5EF4-FFF2-40B4-BE49-F238E27FC236}">
              <a16:creationId xmlns:a16="http://schemas.microsoft.com/office/drawing/2014/main" id="{00000000-0008-0000-2100-00000A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79" name="Text Box 8">
          <a:extLst>
            <a:ext uri="{FF2B5EF4-FFF2-40B4-BE49-F238E27FC236}">
              <a16:creationId xmlns:a16="http://schemas.microsoft.com/office/drawing/2014/main" id="{00000000-0008-0000-2100-00000B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0" name="Text Box 9">
          <a:extLst>
            <a:ext uri="{FF2B5EF4-FFF2-40B4-BE49-F238E27FC236}">
              <a16:creationId xmlns:a16="http://schemas.microsoft.com/office/drawing/2014/main" id="{00000000-0008-0000-2100-00000C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1" name="Text Box 10">
          <a:extLst>
            <a:ext uri="{FF2B5EF4-FFF2-40B4-BE49-F238E27FC236}">
              <a16:creationId xmlns:a16="http://schemas.microsoft.com/office/drawing/2014/main" id="{00000000-0008-0000-2100-00000D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2" name="Text Box 1">
          <a:extLst>
            <a:ext uri="{FF2B5EF4-FFF2-40B4-BE49-F238E27FC236}">
              <a16:creationId xmlns:a16="http://schemas.microsoft.com/office/drawing/2014/main" id="{00000000-0008-0000-2100-00000E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3" name="Text Box 2">
          <a:extLst>
            <a:ext uri="{FF2B5EF4-FFF2-40B4-BE49-F238E27FC236}">
              <a16:creationId xmlns:a16="http://schemas.microsoft.com/office/drawing/2014/main" id="{00000000-0008-0000-2100-00000F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4" name="Text Box 1">
          <a:extLst>
            <a:ext uri="{FF2B5EF4-FFF2-40B4-BE49-F238E27FC236}">
              <a16:creationId xmlns:a16="http://schemas.microsoft.com/office/drawing/2014/main" id="{00000000-0008-0000-2100-000010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5" name="Text Box 2">
          <a:extLst>
            <a:ext uri="{FF2B5EF4-FFF2-40B4-BE49-F238E27FC236}">
              <a16:creationId xmlns:a16="http://schemas.microsoft.com/office/drawing/2014/main" id="{00000000-0008-0000-2100-000011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6" name="Text Box 3">
          <a:extLst>
            <a:ext uri="{FF2B5EF4-FFF2-40B4-BE49-F238E27FC236}">
              <a16:creationId xmlns:a16="http://schemas.microsoft.com/office/drawing/2014/main" id="{00000000-0008-0000-2100-000012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7" name="Text Box 4">
          <a:extLst>
            <a:ext uri="{FF2B5EF4-FFF2-40B4-BE49-F238E27FC236}">
              <a16:creationId xmlns:a16="http://schemas.microsoft.com/office/drawing/2014/main" id="{00000000-0008-0000-2100-000013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8" name="Text Box 5">
          <a:extLst>
            <a:ext uri="{FF2B5EF4-FFF2-40B4-BE49-F238E27FC236}">
              <a16:creationId xmlns:a16="http://schemas.microsoft.com/office/drawing/2014/main" id="{00000000-0008-0000-2100-000014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89" name="Text Box 6">
          <a:extLst>
            <a:ext uri="{FF2B5EF4-FFF2-40B4-BE49-F238E27FC236}">
              <a16:creationId xmlns:a16="http://schemas.microsoft.com/office/drawing/2014/main" id="{00000000-0008-0000-2100-000015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0" name="Text Box 8">
          <a:extLst>
            <a:ext uri="{FF2B5EF4-FFF2-40B4-BE49-F238E27FC236}">
              <a16:creationId xmlns:a16="http://schemas.microsoft.com/office/drawing/2014/main" id="{00000000-0008-0000-2100-000016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1" name="Text Box 9">
          <a:extLst>
            <a:ext uri="{FF2B5EF4-FFF2-40B4-BE49-F238E27FC236}">
              <a16:creationId xmlns:a16="http://schemas.microsoft.com/office/drawing/2014/main" id="{00000000-0008-0000-2100-000017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2" name="Text Box 10">
          <a:extLst>
            <a:ext uri="{FF2B5EF4-FFF2-40B4-BE49-F238E27FC236}">
              <a16:creationId xmlns:a16="http://schemas.microsoft.com/office/drawing/2014/main" id="{00000000-0008-0000-2100-000018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3" name="Text Box 1">
          <a:extLst>
            <a:ext uri="{FF2B5EF4-FFF2-40B4-BE49-F238E27FC236}">
              <a16:creationId xmlns:a16="http://schemas.microsoft.com/office/drawing/2014/main" id="{00000000-0008-0000-2100-000019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4" name="Text Box 2">
          <a:extLst>
            <a:ext uri="{FF2B5EF4-FFF2-40B4-BE49-F238E27FC236}">
              <a16:creationId xmlns:a16="http://schemas.microsoft.com/office/drawing/2014/main" id="{00000000-0008-0000-2100-00001A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5" name="Text Box 1">
          <a:extLst>
            <a:ext uri="{FF2B5EF4-FFF2-40B4-BE49-F238E27FC236}">
              <a16:creationId xmlns:a16="http://schemas.microsoft.com/office/drawing/2014/main" id="{00000000-0008-0000-2100-00001B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6" name="Text Box 2">
          <a:extLst>
            <a:ext uri="{FF2B5EF4-FFF2-40B4-BE49-F238E27FC236}">
              <a16:creationId xmlns:a16="http://schemas.microsoft.com/office/drawing/2014/main" id="{00000000-0008-0000-2100-00001C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7" name="Text Box 3">
          <a:extLst>
            <a:ext uri="{FF2B5EF4-FFF2-40B4-BE49-F238E27FC236}">
              <a16:creationId xmlns:a16="http://schemas.microsoft.com/office/drawing/2014/main" id="{00000000-0008-0000-2100-00001D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8" name="Text Box 4">
          <a:extLst>
            <a:ext uri="{FF2B5EF4-FFF2-40B4-BE49-F238E27FC236}">
              <a16:creationId xmlns:a16="http://schemas.microsoft.com/office/drawing/2014/main" id="{00000000-0008-0000-2100-00001E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99" name="Text Box 5">
          <a:extLst>
            <a:ext uri="{FF2B5EF4-FFF2-40B4-BE49-F238E27FC236}">
              <a16:creationId xmlns:a16="http://schemas.microsoft.com/office/drawing/2014/main" id="{00000000-0008-0000-2100-00001F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0" name="Text Box 6">
          <a:extLst>
            <a:ext uri="{FF2B5EF4-FFF2-40B4-BE49-F238E27FC236}">
              <a16:creationId xmlns:a16="http://schemas.microsoft.com/office/drawing/2014/main" id="{00000000-0008-0000-2100-000020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1" name="Text Box 8">
          <a:extLst>
            <a:ext uri="{FF2B5EF4-FFF2-40B4-BE49-F238E27FC236}">
              <a16:creationId xmlns:a16="http://schemas.microsoft.com/office/drawing/2014/main" id="{00000000-0008-0000-2100-000021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2" name="Text Box 9">
          <a:extLst>
            <a:ext uri="{FF2B5EF4-FFF2-40B4-BE49-F238E27FC236}">
              <a16:creationId xmlns:a16="http://schemas.microsoft.com/office/drawing/2014/main" id="{00000000-0008-0000-2100-000022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3" name="Text Box 10">
          <a:extLst>
            <a:ext uri="{FF2B5EF4-FFF2-40B4-BE49-F238E27FC236}">
              <a16:creationId xmlns:a16="http://schemas.microsoft.com/office/drawing/2014/main" id="{00000000-0008-0000-2100-000023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4" name="Text Box 1">
          <a:extLst>
            <a:ext uri="{FF2B5EF4-FFF2-40B4-BE49-F238E27FC236}">
              <a16:creationId xmlns:a16="http://schemas.microsoft.com/office/drawing/2014/main" id="{00000000-0008-0000-2100-000024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5" name="Text Box 2">
          <a:extLst>
            <a:ext uri="{FF2B5EF4-FFF2-40B4-BE49-F238E27FC236}">
              <a16:creationId xmlns:a16="http://schemas.microsoft.com/office/drawing/2014/main" id="{00000000-0008-0000-2100-000025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6" name="Text Box 1">
          <a:extLst>
            <a:ext uri="{FF2B5EF4-FFF2-40B4-BE49-F238E27FC236}">
              <a16:creationId xmlns:a16="http://schemas.microsoft.com/office/drawing/2014/main" id="{00000000-0008-0000-2100-000026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7" name="Text Box 2">
          <a:extLst>
            <a:ext uri="{FF2B5EF4-FFF2-40B4-BE49-F238E27FC236}">
              <a16:creationId xmlns:a16="http://schemas.microsoft.com/office/drawing/2014/main" id="{00000000-0008-0000-2100-000027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8" name="Text Box 3">
          <a:extLst>
            <a:ext uri="{FF2B5EF4-FFF2-40B4-BE49-F238E27FC236}">
              <a16:creationId xmlns:a16="http://schemas.microsoft.com/office/drawing/2014/main" id="{00000000-0008-0000-2100-000028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09" name="Text Box 4">
          <a:extLst>
            <a:ext uri="{FF2B5EF4-FFF2-40B4-BE49-F238E27FC236}">
              <a16:creationId xmlns:a16="http://schemas.microsoft.com/office/drawing/2014/main" id="{00000000-0008-0000-2100-000029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0" name="Text Box 5">
          <a:extLst>
            <a:ext uri="{FF2B5EF4-FFF2-40B4-BE49-F238E27FC236}">
              <a16:creationId xmlns:a16="http://schemas.microsoft.com/office/drawing/2014/main" id="{00000000-0008-0000-2100-00002A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1" name="Text Box 6">
          <a:extLst>
            <a:ext uri="{FF2B5EF4-FFF2-40B4-BE49-F238E27FC236}">
              <a16:creationId xmlns:a16="http://schemas.microsoft.com/office/drawing/2014/main" id="{00000000-0008-0000-2100-00002B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2" name="Text Box 8">
          <a:extLst>
            <a:ext uri="{FF2B5EF4-FFF2-40B4-BE49-F238E27FC236}">
              <a16:creationId xmlns:a16="http://schemas.microsoft.com/office/drawing/2014/main" id="{00000000-0008-0000-2100-00002C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3" name="Text Box 9">
          <a:extLst>
            <a:ext uri="{FF2B5EF4-FFF2-40B4-BE49-F238E27FC236}">
              <a16:creationId xmlns:a16="http://schemas.microsoft.com/office/drawing/2014/main" id="{00000000-0008-0000-2100-00002D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4" name="Text Box 10">
          <a:extLst>
            <a:ext uri="{FF2B5EF4-FFF2-40B4-BE49-F238E27FC236}">
              <a16:creationId xmlns:a16="http://schemas.microsoft.com/office/drawing/2014/main" id="{00000000-0008-0000-2100-00002E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5" name="Text Box 1">
          <a:extLst>
            <a:ext uri="{FF2B5EF4-FFF2-40B4-BE49-F238E27FC236}">
              <a16:creationId xmlns:a16="http://schemas.microsoft.com/office/drawing/2014/main" id="{00000000-0008-0000-2100-00002F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6" name="Text Box 2">
          <a:extLst>
            <a:ext uri="{FF2B5EF4-FFF2-40B4-BE49-F238E27FC236}">
              <a16:creationId xmlns:a16="http://schemas.microsoft.com/office/drawing/2014/main" id="{00000000-0008-0000-2100-000030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7" name="Text Box 1">
          <a:extLst>
            <a:ext uri="{FF2B5EF4-FFF2-40B4-BE49-F238E27FC236}">
              <a16:creationId xmlns:a16="http://schemas.microsoft.com/office/drawing/2014/main" id="{00000000-0008-0000-2100-000031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8" name="Text Box 2">
          <a:extLst>
            <a:ext uri="{FF2B5EF4-FFF2-40B4-BE49-F238E27FC236}">
              <a16:creationId xmlns:a16="http://schemas.microsoft.com/office/drawing/2014/main" id="{00000000-0008-0000-2100-000032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19" name="Text Box 3">
          <a:extLst>
            <a:ext uri="{FF2B5EF4-FFF2-40B4-BE49-F238E27FC236}">
              <a16:creationId xmlns:a16="http://schemas.microsoft.com/office/drawing/2014/main" id="{00000000-0008-0000-2100-000033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0" name="Text Box 4">
          <a:extLst>
            <a:ext uri="{FF2B5EF4-FFF2-40B4-BE49-F238E27FC236}">
              <a16:creationId xmlns:a16="http://schemas.microsoft.com/office/drawing/2014/main" id="{00000000-0008-0000-2100-000034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1" name="Text Box 5">
          <a:extLst>
            <a:ext uri="{FF2B5EF4-FFF2-40B4-BE49-F238E27FC236}">
              <a16:creationId xmlns:a16="http://schemas.microsoft.com/office/drawing/2014/main" id="{00000000-0008-0000-2100-000035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2" name="Text Box 6">
          <a:extLst>
            <a:ext uri="{FF2B5EF4-FFF2-40B4-BE49-F238E27FC236}">
              <a16:creationId xmlns:a16="http://schemas.microsoft.com/office/drawing/2014/main" id="{00000000-0008-0000-2100-000036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3" name="Text Box 8">
          <a:extLst>
            <a:ext uri="{FF2B5EF4-FFF2-40B4-BE49-F238E27FC236}">
              <a16:creationId xmlns:a16="http://schemas.microsoft.com/office/drawing/2014/main" id="{00000000-0008-0000-2100-000037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4" name="Text Box 9">
          <a:extLst>
            <a:ext uri="{FF2B5EF4-FFF2-40B4-BE49-F238E27FC236}">
              <a16:creationId xmlns:a16="http://schemas.microsoft.com/office/drawing/2014/main" id="{00000000-0008-0000-2100-000038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5" name="Text Box 10">
          <a:extLst>
            <a:ext uri="{FF2B5EF4-FFF2-40B4-BE49-F238E27FC236}">
              <a16:creationId xmlns:a16="http://schemas.microsoft.com/office/drawing/2014/main" id="{00000000-0008-0000-2100-000039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6" name="Text Box 1">
          <a:extLst>
            <a:ext uri="{FF2B5EF4-FFF2-40B4-BE49-F238E27FC236}">
              <a16:creationId xmlns:a16="http://schemas.microsoft.com/office/drawing/2014/main" id="{00000000-0008-0000-2100-00003A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7" name="Text Box 2">
          <a:extLst>
            <a:ext uri="{FF2B5EF4-FFF2-40B4-BE49-F238E27FC236}">
              <a16:creationId xmlns:a16="http://schemas.microsoft.com/office/drawing/2014/main" id="{00000000-0008-0000-2100-00003B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8" name="Text Box 1">
          <a:extLst>
            <a:ext uri="{FF2B5EF4-FFF2-40B4-BE49-F238E27FC236}">
              <a16:creationId xmlns:a16="http://schemas.microsoft.com/office/drawing/2014/main" id="{00000000-0008-0000-2100-00003C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29" name="Text Box 2">
          <a:extLst>
            <a:ext uri="{FF2B5EF4-FFF2-40B4-BE49-F238E27FC236}">
              <a16:creationId xmlns:a16="http://schemas.microsoft.com/office/drawing/2014/main" id="{00000000-0008-0000-2100-00003D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0" name="Text Box 3">
          <a:extLst>
            <a:ext uri="{FF2B5EF4-FFF2-40B4-BE49-F238E27FC236}">
              <a16:creationId xmlns:a16="http://schemas.microsoft.com/office/drawing/2014/main" id="{00000000-0008-0000-2100-00003E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1" name="Text Box 4">
          <a:extLst>
            <a:ext uri="{FF2B5EF4-FFF2-40B4-BE49-F238E27FC236}">
              <a16:creationId xmlns:a16="http://schemas.microsoft.com/office/drawing/2014/main" id="{00000000-0008-0000-2100-00003F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2" name="Text Box 5">
          <a:extLst>
            <a:ext uri="{FF2B5EF4-FFF2-40B4-BE49-F238E27FC236}">
              <a16:creationId xmlns:a16="http://schemas.microsoft.com/office/drawing/2014/main" id="{00000000-0008-0000-2100-000040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3" name="Text Box 6">
          <a:extLst>
            <a:ext uri="{FF2B5EF4-FFF2-40B4-BE49-F238E27FC236}">
              <a16:creationId xmlns:a16="http://schemas.microsoft.com/office/drawing/2014/main" id="{00000000-0008-0000-2100-000041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4" name="Text Box 8">
          <a:extLst>
            <a:ext uri="{FF2B5EF4-FFF2-40B4-BE49-F238E27FC236}">
              <a16:creationId xmlns:a16="http://schemas.microsoft.com/office/drawing/2014/main" id="{00000000-0008-0000-2100-000042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5" name="Text Box 9">
          <a:extLst>
            <a:ext uri="{FF2B5EF4-FFF2-40B4-BE49-F238E27FC236}">
              <a16:creationId xmlns:a16="http://schemas.microsoft.com/office/drawing/2014/main" id="{00000000-0008-0000-2100-000043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836" name="Text Box 10">
          <a:extLst>
            <a:ext uri="{FF2B5EF4-FFF2-40B4-BE49-F238E27FC236}">
              <a16:creationId xmlns:a16="http://schemas.microsoft.com/office/drawing/2014/main" id="{00000000-0008-0000-2100-0000440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37" name="Text Box 8">
          <a:extLst>
            <a:ext uri="{FF2B5EF4-FFF2-40B4-BE49-F238E27FC236}">
              <a16:creationId xmlns:a16="http://schemas.microsoft.com/office/drawing/2014/main" id="{00000000-0008-0000-2100-00004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38" name="Text Box 1">
          <a:extLst>
            <a:ext uri="{FF2B5EF4-FFF2-40B4-BE49-F238E27FC236}">
              <a16:creationId xmlns:a16="http://schemas.microsoft.com/office/drawing/2014/main" id="{00000000-0008-0000-2100-00004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39" name="Text Box 2">
          <a:extLst>
            <a:ext uri="{FF2B5EF4-FFF2-40B4-BE49-F238E27FC236}">
              <a16:creationId xmlns:a16="http://schemas.microsoft.com/office/drawing/2014/main" id="{00000000-0008-0000-2100-00004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0" name="Text Box 3">
          <a:extLst>
            <a:ext uri="{FF2B5EF4-FFF2-40B4-BE49-F238E27FC236}">
              <a16:creationId xmlns:a16="http://schemas.microsoft.com/office/drawing/2014/main" id="{00000000-0008-0000-2100-00004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1" name="Text Box 4">
          <a:extLst>
            <a:ext uri="{FF2B5EF4-FFF2-40B4-BE49-F238E27FC236}">
              <a16:creationId xmlns:a16="http://schemas.microsoft.com/office/drawing/2014/main" id="{00000000-0008-0000-2100-00004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2" name="Text Box 5">
          <a:extLst>
            <a:ext uri="{FF2B5EF4-FFF2-40B4-BE49-F238E27FC236}">
              <a16:creationId xmlns:a16="http://schemas.microsoft.com/office/drawing/2014/main" id="{00000000-0008-0000-2100-00004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3" name="Text Box 6">
          <a:extLst>
            <a:ext uri="{FF2B5EF4-FFF2-40B4-BE49-F238E27FC236}">
              <a16:creationId xmlns:a16="http://schemas.microsoft.com/office/drawing/2014/main" id="{00000000-0008-0000-2100-00004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4" name="Text Box 8">
          <a:extLst>
            <a:ext uri="{FF2B5EF4-FFF2-40B4-BE49-F238E27FC236}">
              <a16:creationId xmlns:a16="http://schemas.microsoft.com/office/drawing/2014/main" id="{00000000-0008-0000-2100-00004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5" name="Text Box 9">
          <a:extLst>
            <a:ext uri="{FF2B5EF4-FFF2-40B4-BE49-F238E27FC236}">
              <a16:creationId xmlns:a16="http://schemas.microsoft.com/office/drawing/2014/main" id="{00000000-0008-0000-2100-00004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6" name="Text Box 10">
          <a:extLst>
            <a:ext uri="{FF2B5EF4-FFF2-40B4-BE49-F238E27FC236}">
              <a16:creationId xmlns:a16="http://schemas.microsoft.com/office/drawing/2014/main" id="{00000000-0008-0000-2100-00004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7" name="Text Box 1">
          <a:extLst>
            <a:ext uri="{FF2B5EF4-FFF2-40B4-BE49-F238E27FC236}">
              <a16:creationId xmlns:a16="http://schemas.microsoft.com/office/drawing/2014/main" id="{00000000-0008-0000-2100-00004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8" name="Text Box 2">
          <a:extLst>
            <a:ext uri="{FF2B5EF4-FFF2-40B4-BE49-F238E27FC236}">
              <a16:creationId xmlns:a16="http://schemas.microsoft.com/office/drawing/2014/main" id="{00000000-0008-0000-2100-00005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49" name="Text Box 8">
          <a:extLst>
            <a:ext uri="{FF2B5EF4-FFF2-40B4-BE49-F238E27FC236}">
              <a16:creationId xmlns:a16="http://schemas.microsoft.com/office/drawing/2014/main" id="{00000000-0008-0000-2100-000051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0" name="Text Box 8">
          <a:extLst>
            <a:ext uri="{FF2B5EF4-FFF2-40B4-BE49-F238E27FC236}">
              <a16:creationId xmlns:a16="http://schemas.microsoft.com/office/drawing/2014/main" id="{00000000-0008-0000-2100-00005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1" name="Text Box 8">
          <a:extLst>
            <a:ext uri="{FF2B5EF4-FFF2-40B4-BE49-F238E27FC236}">
              <a16:creationId xmlns:a16="http://schemas.microsoft.com/office/drawing/2014/main" id="{00000000-0008-0000-2100-000053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2" name="Text Box 8">
          <a:extLst>
            <a:ext uri="{FF2B5EF4-FFF2-40B4-BE49-F238E27FC236}">
              <a16:creationId xmlns:a16="http://schemas.microsoft.com/office/drawing/2014/main" id="{00000000-0008-0000-2100-000054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3" name="Text Box 8">
          <a:extLst>
            <a:ext uri="{FF2B5EF4-FFF2-40B4-BE49-F238E27FC236}">
              <a16:creationId xmlns:a16="http://schemas.microsoft.com/office/drawing/2014/main" id="{00000000-0008-0000-2100-00005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4" name="Text Box 1">
          <a:extLst>
            <a:ext uri="{FF2B5EF4-FFF2-40B4-BE49-F238E27FC236}">
              <a16:creationId xmlns:a16="http://schemas.microsoft.com/office/drawing/2014/main" id="{00000000-0008-0000-2100-00005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5" name="Text Box 2">
          <a:extLst>
            <a:ext uri="{FF2B5EF4-FFF2-40B4-BE49-F238E27FC236}">
              <a16:creationId xmlns:a16="http://schemas.microsoft.com/office/drawing/2014/main" id="{00000000-0008-0000-2100-00005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6" name="Text Box 3">
          <a:extLst>
            <a:ext uri="{FF2B5EF4-FFF2-40B4-BE49-F238E27FC236}">
              <a16:creationId xmlns:a16="http://schemas.microsoft.com/office/drawing/2014/main" id="{00000000-0008-0000-2100-00005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7" name="Text Box 4">
          <a:extLst>
            <a:ext uri="{FF2B5EF4-FFF2-40B4-BE49-F238E27FC236}">
              <a16:creationId xmlns:a16="http://schemas.microsoft.com/office/drawing/2014/main" id="{00000000-0008-0000-2100-00005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8" name="Text Box 5">
          <a:extLst>
            <a:ext uri="{FF2B5EF4-FFF2-40B4-BE49-F238E27FC236}">
              <a16:creationId xmlns:a16="http://schemas.microsoft.com/office/drawing/2014/main" id="{00000000-0008-0000-2100-00005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59" name="Text Box 6">
          <a:extLst>
            <a:ext uri="{FF2B5EF4-FFF2-40B4-BE49-F238E27FC236}">
              <a16:creationId xmlns:a16="http://schemas.microsoft.com/office/drawing/2014/main" id="{00000000-0008-0000-2100-00005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0" name="Text Box 8">
          <a:extLst>
            <a:ext uri="{FF2B5EF4-FFF2-40B4-BE49-F238E27FC236}">
              <a16:creationId xmlns:a16="http://schemas.microsoft.com/office/drawing/2014/main" id="{00000000-0008-0000-2100-00005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1" name="Text Box 9">
          <a:extLst>
            <a:ext uri="{FF2B5EF4-FFF2-40B4-BE49-F238E27FC236}">
              <a16:creationId xmlns:a16="http://schemas.microsoft.com/office/drawing/2014/main" id="{00000000-0008-0000-2100-00005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2" name="Text Box 10">
          <a:extLst>
            <a:ext uri="{FF2B5EF4-FFF2-40B4-BE49-F238E27FC236}">
              <a16:creationId xmlns:a16="http://schemas.microsoft.com/office/drawing/2014/main" id="{00000000-0008-0000-2100-00005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3" name="Text Box 1">
          <a:extLst>
            <a:ext uri="{FF2B5EF4-FFF2-40B4-BE49-F238E27FC236}">
              <a16:creationId xmlns:a16="http://schemas.microsoft.com/office/drawing/2014/main" id="{00000000-0008-0000-2100-00005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4" name="Text Box 2">
          <a:extLst>
            <a:ext uri="{FF2B5EF4-FFF2-40B4-BE49-F238E27FC236}">
              <a16:creationId xmlns:a16="http://schemas.microsoft.com/office/drawing/2014/main" id="{00000000-0008-0000-2100-00006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865" name="Text Box 8">
          <a:extLst>
            <a:ext uri="{FF2B5EF4-FFF2-40B4-BE49-F238E27FC236}">
              <a16:creationId xmlns:a16="http://schemas.microsoft.com/office/drawing/2014/main" id="{00000000-0008-0000-2100-000061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6" name="Text Box 8">
          <a:extLst>
            <a:ext uri="{FF2B5EF4-FFF2-40B4-BE49-F238E27FC236}">
              <a16:creationId xmlns:a16="http://schemas.microsoft.com/office/drawing/2014/main" id="{00000000-0008-0000-2100-00006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7" name="Text Box 8">
          <a:extLst>
            <a:ext uri="{FF2B5EF4-FFF2-40B4-BE49-F238E27FC236}">
              <a16:creationId xmlns:a16="http://schemas.microsoft.com/office/drawing/2014/main" id="{00000000-0008-0000-2100-000063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8" name="Text Box 1">
          <a:extLst>
            <a:ext uri="{FF2B5EF4-FFF2-40B4-BE49-F238E27FC236}">
              <a16:creationId xmlns:a16="http://schemas.microsoft.com/office/drawing/2014/main" id="{00000000-0008-0000-2100-000064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69" name="Text Box 2">
          <a:extLst>
            <a:ext uri="{FF2B5EF4-FFF2-40B4-BE49-F238E27FC236}">
              <a16:creationId xmlns:a16="http://schemas.microsoft.com/office/drawing/2014/main" id="{00000000-0008-0000-2100-00006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0" name="Text Box 3">
          <a:extLst>
            <a:ext uri="{FF2B5EF4-FFF2-40B4-BE49-F238E27FC236}">
              <a16:creationId xmlns:a16="http://schemas.microsoft.com/office/drawing/2014/main" id="{00000000-0008-0000-2100-00006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1" name="Text Box 4">
          <a:extLst>
            <a:ext uri="{FF2B5EF4-FFF2-40B4-BE49-F238E27FC236}">
              <a16:creationId xmlns:a16="http://schemas.microsoft.com/office/drawing/2014/main" id="{00000000-0008-0000-2100-00006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2" name="Text Box 5">
          <a:extLst>
            <a:ext uri="{FF2B5EF4-FFF2-40B4-BE49-F238E27FC236}">
              <a16:creationId xmlns:a16="http://schemas.microsoft.com/office/drawing/2014/main" id="{00000000-0008-0000-2100-00006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3" name="Text Box 6">
          <a:extLst>
            <a:ext uri="{FF2B5EF4-FFF2-40B4-BE49-F238E27FC236}">
              <a16:creationId xmlns:a16="http://schemas.microsoft.com/office/drawing/2014/main" id="{00000000-0008-0000-2100-00006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4" name="Text Box 8">
          <a:extLst>
            <a:ext uri="{FF2B5EF4-FFF2-40B4-BE49-F238E27FC236}">
              <a16:creationId xmlns:a16="http://schemas.microsoft.com/office/drawing/2014/main" id="{00000000-0008-0000-2100-00006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5" name="Text Box 9">
          <a:extLst>
            <a:ext uri="{FF2B5EF4-FFF2-40B4-BE49-F238E27FC236}">
              <a16:creationId xmlns:a16="http://schemas.microsoft.com/office/drawing/2014/main" id="{00000000-0008-0000-2100-00006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6" name="Text Box 10">
          <a:extLst>
            <a:ext uri="{FF2B5EF4-FFF2-40B4-BE49-F238E27FC236}">
              <a16:creationId xmlns:a16="http://schemas.microsoft.com/office/drawing/2014/main" id="{00000000-0008-0000-2100-00006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7" name="Text Box 1">
          <a:extLst>
            <a:ext uri="{FF2B5EF4-FFF2-40B4-BE49-F238E27FC236}">
              <a16:creationId xmlns:a16="http://schemas.microsoft.com/office/drawing/2014/main" id="{00000000-0008-0000-2100-00006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8" name="Text Box 2">
          <a:extLst>
            <a:ext uri="{FF2B5EF4-FFF2-40B4-BE49-F238E27FC236}">
              <a16:creationId xmlns:a16="http://schemas.microsoft.com/office/drawing/2014/main" id="{00000000-0008-0000-2100-00006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79" name="Text Box 8">
          <a:extLst>
            <a:ext uri="{FF2B5EF4-FFF2-40B4-BE49-F238E27FC236}">
              <a16:creationId xmlns:a16="http://schemas.microsoft.com/office/drawing/2014/main" id="{00000000-0008-0000-2100-00006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0" name="Text Box 8">
          <a:extLst>
            <a:ext uri="{FF2B5EF4-FFF2-40B4-BE49-F238E27FC236}">
              <a16:creationId xmlns:a16="http://schemas.microsoft.com/office/drawing/2014/main" id="{00000000-0008-0000-2100-00007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1" name="Text Box 8">
          <a:extLst>
            <a:ext uri="{FF2B5EF4-FFF2-40B4-BE49-F238E27FC236}">
              <a16:creationId xmlns:a16="http://schemas.microsoft.com/office/drawing/2014/main" id="{00000000-0008-0000-2100-000071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2" name="Text Box 8">
          <a:extLst>
            <a:ext uri="{FF2B5EF4-FFF2-40B4-BE49-F238E27FC236}">
              <a16:creationId xmlns:a16="http://schemas.microsoft.com/office/drawing/2014/main" id="{00000000-0008-0000-2100-00007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3" name="Text Box 8">
          <a:extLst>
            <a:ext uri="{FF2B5EF4-FFF2-40B4-BE49-F238E27FC236}">
              <a16:creationId xmlns:a16="http://schemas.microsoft.com/office/drawing/2014/main" id="{00000000-0008-0000-2100-000073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4" name="Text Box 1">
          <a:extLst>
            <a:ext uri="{FF2B5EF4-FFF2-40B4-BE49-F238E27FC236}">
              <a16:creationId xmlns:a16="http://schemas.microsoft.com/office/drawing/2014/main" id="{00000000-0008-0000-2100-000074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5" name="Text Box 2">
          <a:extLst>
            <a:ext uri="{FF2B5EF4-FFF2-40B4-BE49-F238E27FC236}">
              <a16:creationId xmlns:a16="http://schemas.microsoft.com/office/drawing/2014/main" id="{00000000-0008-0000-2100-00007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6" name="Text Box 3">
          <a:extLst>
            <a:ext uri="{FF2B5EF4-FFF2-40B4-BE49-F238E27FC236}">
              <a16:creationId xmlns:a16="http://schemas.microsoft.com/office/drawing/2014/main" id="{00000000-0008-0000-2100-00007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7" name="Text Box 4">
          <a:extLst>
            <a:ext uri="{FF2B5EF4-FFF2-40B4-BE49-F238E27FC236}">
              <a16:creationId xmlns:a16="http://schemas.microsoft.com/office/drawing/2014/main" id="{00000000-0008-0000-2100-00007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8" name="Text Box 5">
          <a:extLst>
            <a:ext uri="{FF2B5EF4-FFF2-40B4-BE49-F238E27FC236}">
              <a16:creationId xmlns:a16="http://schemas.microsoft.com/office/drawing/2014/main" id="{00000000-0008-0000-2100-00007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89" name="Text Box 6">
          <a:extLst>
            <a:ext uri="{FF2B5EF4-FFF2-40B4-BE49-F238E27FC236}">
              <a16:creationId xmlns:a16="http://schemas.microsoft.com/office/drawing/2014/main" id="{00000000-0008-0000-2100-00007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0" name="Text Box 8">
          <a:extLst>
            <a:ext uri="{FF2B5EF4-FFF2-40B4-BE49-F238E27FC236}">
              <a16:creationId xmlns:a16="http://schemas.microsoft.com/office/drawing/2014/main" id="{00000000-0008-0000-2100-00007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1" name="Text Box 9">
          <a:extLst>
            <a:ext uri="{FF2B5EF4-FFF2-40B4-BE49-F238E27FC236}">
              <a16:creationId xmlns:a16="http://schemas.microsoft.com/office/drawing/2014/main" id="{00000000-0008-0000-2100-00007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2" name="Text Box 10">
          <a:extLst>
            <a:ext uri="{FF2B5EF4-FFF2-40B4-BE49-F238E27FC236}">
              <a16:creationId xmlns:a16="http://schemas.microsoft.com/office/drawing/2014/main" id="{00000000-0008-0000-2100-00007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3" name="Text Box 1">
          <a:extLst>
            <a:ext uri="{FF2B5EF4-FFF2-40B4-BE49-F238E27FC236}">
              <a16:creationId xmlns:a16="http://schemas.microsoft.com/office/drawing/2014/main" id="{00000000-0008-0000-2100-00007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4" name="Text Box 2">
          <a:extLst>
            <a:ext uri="{FF2B5EF4-FFF2-40B4-BE49-F238E27FC236}">
              <a16:creationId xmlns:a16="http://schemas.microsoft.com/office/drawing/2014/main" id="{00000000-0008-0000-2100-00007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895" name="Text Box 8">
          <a:extLst>
            <a:ext uri="{FF2B5EF4-FFF2-40B4-BE49-F238E27FC236}">
              <a16:creationId xmlns:a16="http://schemas.microsoft.com/office/drawing/2014/main" id="{00000000-0008-0000-2100-00007F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896" name="Text Box 8">
          <a:extLst>
            <a:ext uri="{FF2B5EF4-FFF2-40B4-BE49-F238E27FC236}">
              <a16:creationId xmlns:a16="http://schemas.microsoft.com/office/drawing/2014/main" id="{00000000-0008-0000-2100-00008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897" name="Text Box 8">
          <a:extLst>
            <a:ext uri="{FF2B5EF4-FFF2-40B4-BE49-F238E27FC236}">
              <a16:creationId xmlns:a16="http://schemas.microsoft.com/office/drawing/2014/main" id="{00000000-0008-0000-2100-00008103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898" name="Text Box 8">
          <a:extLst>
            <a:ext uri="{FF2B5EF4-FFF2-40B4-BE49-F238E27FC236}">
              <a16:creationId xmlns:a16="http://schemas.microsoft.com/office/drawing/2014/main" id="{00000000-0008-0000-2100-00008203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899" name="Text Box 8">
          <a:extLst>
            <a:ext uri="{FF2B5EF4-FFF2-40B4-BE49-F238E27FC236}">
              <a16:creationId xmlns:a16="http://schemas.microsoft.com/office/drawing/2014/main" id="{00000000-0008-0000-2100-00008303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21</xdr:row>
      <xdr:rowOff>0</xdr:rowOff>
    </xdr:from>
    <xdr:ext cx="114300" cy="285750"/>
    <xdr:sp macro="" textlink="">
      <xdr:nvSpPr>
        <xdr:cNvPr id="900" name="Text Box 8">
          <a:extLst>
            <a:ext uri="{FF2B5EF4-FFF2-40B4-BE49-F238E27FC236}">
              <a16:creationId xmlns:a16="http://schemas.microsoft.com/office/drawing/2014/main" id="{00000000-0008-0000-2100-00008403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901" name="Text Box 8">
          <a:extLst>
            <a:ext uri="{FF2B5EF4-FFF2-40B4-BE49-F238E27FC236}">
              <a16:creationId xmlns:a16="http://schemas.microsoft.com/office/drawing/2014/main" id="{00000000-0008-0000-2100-00008503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902" name="Text Box 8">
          <a:extLst>
            <a:ext uri="{FF2B5EF4-FFF2-40B4-BE49-F238E27FC236}">
              <a16:creationId xmlns:a16="http://schemas.microsoft.com/office/drawing/2014/main" id="{00000000-0008-0000-2100-00008603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903" name="Text Box 8">
          <a:extLst>
            <a:ext uri="{FF2B5EF4-FFF2-40B4-BE49-F238E27FC236}">
              <a16:creationId xmlns:a16="http://schemas.microsoft.com/office/drawing/2014/main" id="{00000000-0008-0000-2100-00008703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904" name="Text Box 8">
          <a:extLst>
            <a:ext uri="{FF2B5EF4-FFF2-40B4-BE49-F238E27FC236}">
              <a16:creationId xmlns:a16="http://schemas.microsoft.com/office/drawing/2014/main" id="{00000000-0008-0000-2100-00008803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5" name="Text Box 1">
          <a:extLst>
            <a:ext uri="{FF2B5EF4-FFF2-40B4-BE49-F238E27FC236}">
              <a16:creationId xmlns:a16="http://schemas.microsoft.com/office/drawing/2014/main" id="{00000000-0008-0000-2100-00008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6" name="Text Box 2">
          <a:extLst>
            <a:ext uri="{FF2B5EF4-FFF2-40B4-BE49-F238E27FC236}">
              <a16:creationId xmlns:a16="http://schemas.microsoft.com/office/drawing/2014/main" id="{00000000-0008-0000-2100-00008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7" name="Text Box 3">
          <a:extLst>
            <a:ext uri="{FF2B5EF4-FFF2-40B4-BE49-F238E27FC236}">
              <a16:creationId xmlns:a16="http://schemas.microsoft.com/office/drawing/2014/main" id="{00000000-0008-0000-2100-00008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8" name="Text Box 4">
          <a:extLst>
            <a:ext uri="{FF2B5EF4-FFF2-40B4-BE49-F238E27FC236}">
              <a16:creationId xmlns:a16="http://schemas.microsoft.com/office/drawing/2014/main" id="{00000000-0008-0000-2100-00008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09" name="Text Box 5">
          <a:extLst>
            <a:ext uri="{FF2B5EF4-FFF2-40B4-BE49-F238E27FC236}">
              <a16:creationId xmlns:a16="http://schemas.microsoft.com/office/drawing/2014/main" id="{00000000-0008-0000-2100-00008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0" name="Text Box 6">
          <a:extLst>
            <a:ext uri="{FF2B5EF4-FFF2-40B4-BE49-F238E27FC236}">
              <a16:creationId xmlns:a16="http://schemas.microsoft.com/office/drawing/2014/main" id="{00000000-0008-0000-2100-00008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1" name="Text Box 8">
          <a:extLst>
            <a:ext uri="{FF2B5EF4-FFF2-40B4-BE49-F238E27FC236}">
              <a16:creationId xmlns:a16="http://schemas.microsoft.com/office/drawing/2014/main" id="{00000000-0008-0000-2100-00008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2" name="Text Box 9">
          <a:extLst>
            <a:ext uri="{FF2B5EF4-FFF2-40B4-BE49-F238E27FC236}">
              <a16:creationId xmlns:a16="http://schemas.microsoft.com/office/drawing/2014/main" id="{00000000-0008-0000-2100-00009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3" name="Text Box 10">
          <a:extLst>
            <a:ext uri="{FF2B5EF4-FFF2-40B4-BE49-F238E27FC236}">
              <a16:creationId xmlns:a16="http://schemas.microsoft.com/office/drawing/2014/main" id="{00000000-0008-0000-2100-000091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4" name="Text Box 1">
          <a:extLst>
            <a:ext uri="{FF2B5EF4-FFF2-40B4-BE49-F238E27FC236}">
              <a16:creationId xmlns:a16="http://schemas.microsoft.com/office/drawing/2014/main" id="{00000000-0008-0000-2100-00009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5" name="Text Box 2">
          <a:extLst>
            <a:ext uri="{FF2B5EF4-FFF2-40B4-BE49-F238E27FC236}">
              <a16:creationId xmlns:a16="http://schemas.microsoft.com/office/drawing/2014/main" id="{00000000-0008-0000-2100-000093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6" name="Text Box 8">
          <a:extLst>
            <a:ext uri="{FF2B5EF4-FFF2-40B4-BE49-F238E27FC236}">
              <a16:creationId xmlns:a16="http://schemas.microsoft.com/office/drawing/2014/main" id="{00000000-0008-0000-2100-000094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7" name="Text Box 8">
          <a:extLst>
            <a:ext uri="{FF2B5EF4-FFF2-40B4-BE49-F238E27FC236}">
              <a16:creationId xmlns:a16="http://schemas.microsoft.com/office/drawing/2014/main" id="{00000000-0008-0000-2100-000095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8" name="Text Box 8">
          <a:extLst>
            <a:ext uri="{FF2B5EF4-FFF2-40B4-BE49-F238E27FC236}">
              <a16:creationId xmlns:a16="http://schemas.microsoft.com/office/drawing/2014/main" id="{00000000-0008-0000-2100-000096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19" name="Text Box 8">
          <a:extLst>
            <a:ext uri="{FF2B5EF4-FFF2-40B4-BE49-F238E27FC236}">
              <a16:creationId xmlns:a16="http://schemas.microsoft.com/office/drawing/2014/main" id="{00000000-0008-0000-2100-00009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0" name="Text Box 1">
          <a:extLst>
            <a:ext uri="{FF2B5EF4-FFF2-40B4-BE49-F238E27FC236}">
              <a16:creationId xmlns:a16="http://schemas.microsoft.com/office/drawing/2014/main" id="{00000000-0008-0000-2100-000098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1" name="Text Box 2">
          <a:extLst>
            <a:ext uri="{FF2B5EF4-FFF2-40B4-BE49-F238E27FC236}">
              <a16:creationId xmlns:a16="http://schemas.microsoft.com/office/drawing/2014/main" id="{00000000-0008-0000-2100-000099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2" name="Text Box 3">
          <a:extLst>
            <a:ext uri="{FF2B5EF4-FFF2-40B4-BE49-F238E27FC236}">
              <a16:creationId xmlns:a16="http://schemas.microsoft.com/office/drawing/2014/main" id="{00000000-0008-0000-2100-00009A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3" name="Text Box 4">
          <a:extLst>
            <a:ext uri="{FF2B5EF4-FFF2-40B4-BE49-F238E27FC236}">
              <a16:creationId xmlns:a16="http://schemas.microsoft.com/office/drawing/2014/main" id="{00000000-0008-0000-2100-00009B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4" name="Text Box 5">
          <a:extLst>
            <a:ext uri="{FF2B5EF4-FFF2-40B4-BE49-F238E27FC236}">
              <a16:creationId xmlns:a16="http://schemas.microsoft.com/office/drawing/2014/main" id="{00000000-0008-0000-2100-00009C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5" name="Text Box 6">
          <a:extLst>
            <a:ext uri="{FF2B5EF4-FFF2-40B4-BE49-F238E27FC236}">
              <a16:creationId xmlns:a16="http://schemas.microsoft.com/office/drawing/2014/main" id="{00000000-0008-0000-2100-00009D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6" name="Text Box 8">
          <a:extLst>
            <a:ext uri="{FF2B5EF4-FFF2-40B4-BE49-F238E27FC236}">
              <a16:creationId xmlns:a16="http://schemas.microsoft.com/office/drawing/2014/main" id="{00000000-0008-0000-2100-00009E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7" name="Text Box 9">
          <a:extLst>
            <a:ext uri="{FF2B5EF4-FFF2-40B4-BE49-F238E27FC236}">
              <a16:creationId xmlns:a16="http://schemas.microsoft.com/office/drawing/2014/main" id="{00000000-0008-0000-2100-00009F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8" name="Text Box 10">
          <a:extLst>
            <a:ext uri="{FF2B5EF4-FFF2-40B4-BE49-F238E27FC236}">
              <a16:creationId xmlns:a16="http://schemas.microsoft.com/office/drawing/2014/main" id="{00000000-0008-0000-2100-0000A0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29" name="Text Box 1">
          <a:extLst>
            <a:ext uri="{FF2B5EF4-FFF2-40B4-BE49-F238E27FC236}">
              <a16:creationId xmlns:a16="http://schemas.microsoft.com/office/drawing/2014/main" id="{00000000-0008-0000-2100-0000A1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0" name="Text Box 2">
          <a:extLst>
            <a:ext uri="{FF2B5EF4-FFF2-40B4-BE49-F238E27FC236}">
              <a16:creationId xmlns:a16="http://schemas.microsoft.com/office/drawing/2014/main" id="{00000000-0008-0000-2100-0000A2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31" name="Text Box 8">
          <a:extLst>
            <a:ext uri="{FF2B5EF4-FFF2-40B4-BE49-F238E27FC236}">
              <a16:creationId xmlns:a16="http://schemas.microsoft.com/office/drawing/2014/main" id="{00000000-0008-0000-2100-0000A3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2" name="Text Box 8">
          <a:extLst>
            <a:ext uri="{FF2B5EF4-FFF2-40B4-BE49-F238E27FC236}">
              <a16:creationId xmlns:a16="http://schemas.microsoft.com/office/drawing/2014/main" id="{00000000-0008-0000-2100-0000A4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21</xdr:row>
      <xdr:rowOff>31750</xdr:rowOff>
    </xdr:from>
    <xdr:ext cx="114300" cy="285750"/>
    <xdr:sp macro="" textlink="">
      <xdr:nvSpPr>
        <xdr:cNvPr id="933" name="Text Box 8">
          <a:extLst>
            <a:ext uri="{FF2B5EF4-FFF2-40B4-BE49-F238E27FC236}">
              <a16:creationId xmlns:a16="http://schemas.microsoft.com/office/drawing/2014/main" id="{00000000-0008-0000-2100-0000A5030000}"/>
            </a:ext>
          </a:extLst>
        </xdr:cNvPr>
        <xdr:cNvSpPr txBox="1">
          <a:spLocks noChangeArrowheads="1"/>
        </xdr:cNvSpPr>
      </xdr:nvSpPr>
      <xdr:spPr bwMode="auto">
        <a:xfrm>
          <a:off x="1260264" y="38722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934" name="Text Box 8">
          <a:extLst>
            <a:ext uri="{FF2B5EF4-FFF2-40B4-BE49-F238E27FC236}">
              <a16:creationId xmlns:a16="http://schemas.microsoft.com/office/drawing/2014/main" id="{00000000-0008-0000-2100-0000A603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935" name="Text Box 8">
          <a:extLst>
            <a:ext uri="{FF2B5EF4-FFF2-40B4-BE49-F238E27FC236}">
              <a16:creationId xmlns:a16="http://schemas.microsoft.com/office/drawing/2014/main" id="{00000000-0008-0000-2100-0000A703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6" name="Text Box 8">
          <a:extLst>
            <a:ext uri="{FF2B5EF4-FFF2-40B4-BE49-F238E27FC236}">
              <a16:creationId xmlns:a16="http://schemas.microsoft.com/office/drawing/2014/main" id="{00000000-0008-0000-2100-0000A8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37" name="Text Box 1">
          <a:extLst>
            <a:ext uri="{FF2B5EF4-FFF2-40B4-BE49-F238E27FC236}">
              <a16:creationId xmlns:a16="http://schemas.microsoft.com/office/drawing/2014/main" id="{00000000-0008-0000-2100-0000A9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38" name="Text Box 2">
          <a:extLst>
            <a:ext uri="{FF2B5EF4-FFF2-40B4-BE49-F238E27FC236}">
              <a16:creationId xmlns:a16="http://schemas.microsoft.com/office/drawing/2014/main" id="{00000000-0008-0000-2100-0000AA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39" name="Text Box 3">
          <a:extLst>
            <a:ext uri="{FF2B5EF4-FFF2-40B4-BE49-F238E27FC236}">
              <a16:creationId xmlns:a16="http://schemas.microsoft.com/office/drawing/2014/main" id="{00000000-0008-0000-2100-0000AB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0" name="Text Box 4">
          <a:extLst>
            <a:ext uri="{FF2B5EF4-FFF2-40B4-BE49-F238E27FC236}">
              <a16:creationId xmlns:a16="http://schemas.microsoft.com/office/drawing/2014/main" id="{00000000-0008-0000-2100-0000AC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1" name="Text Box 5">
          <a:extLst>
            <a:ext uri="{FF2B5EF4-FFF2-40B4-BE49-F238E27FC236}">
              <a16:creationId xmlns:a16="http://schemas.microsoft.com/office/drawing/2014/main" id="{00000000-0008-0000-2100-0000AD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2" name="Text Box 6">
          <a:extLst>
            <a:ext uri="{FF2B5EF4-FFF2-40B4-BE49-F238E27FC236}">
              <a16:creationId xmlns:a16="http://schemas.microsoft.com/office/drawing/2014/main" id="{00000000-0008-0000-2100-0000AE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3" name="Text Box 8">
          <a:extLst>
            <a:ext uri="{FF2B5EF4-FFF2-40B4-BE49-F238E27FC236}">
              <a16:creationId xmlns:a16="http://schemas.microsoft.com/office/drawing/2014/main" id="{00000000-0008-0000-2100-0000AF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4" name="Text Box 9">
          <a:extLst>
            <a:ext uri="{FF2B5EF4-FFF2-40B4-BE49-F238E27FC236}">
              <a16:creationId xmlns:a16="http://schemas.microsoft.com/office/drawing/2014/main" id="{00000000-0008-0000-2100-0000B0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5" name="Text Box 10">
          <a:extLst>
            <a:ext uri="{FF2B5EF4-FFF2-40B4-BE49-F238E27FC236}">
              <a16:creationId xmlns:a16="http://schemas.microsoft.com/office/drawing/2014/main" id="{00000000-0008-0000-2100-0000B1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6" name="Text Box 1">
          <a:extLst>
            <a:ext uri="{FF2B5EF4-FFF2-40B4-BE49-F238E27FC236}">
              <a16:creationId xmlns:a16="http://schemas.microsoft.com/office/drawing/2014/main" id="{00000000-0008-0000-2100-0000B2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7" name="Text Box 2">
          <a:extLst>
            <a:ext uri="{FF2B5EF4-FFF2-40B4-BE49-F238E27FC236}">
              <a16:creationId xmlns:a16="http://schemas.microsoft.com/office/drawing/2014/main" id="{00000000-0008-0000-2100-0000B3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8" name="Text Box 8">
          <a:extLst>
            <a:ext uri="{FF2B5EF4-FFF2-40B4-BE49-F238E27FC236}">
              <a16:creationId xmlns:a16="http://schemas.microsoft.com/office/drawing/2014/main" id="{00000000-0008-0000-2100-0000B4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49" name="Text Box 8">
          <a:extLst>
            <a:ext uri="{FF2B5EF4-FFF2-40B4-BE49-F238E27FC236}">
              <a16:creationId xmlns:a16="http://schemas.microsoft.com/office/drawing/2014/main" id="{00000000-0008-0000-2100-0000B5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0" name="Text Box 8">
          <a:extLst>
            <a:ext uri="{FF2B5EF4-FFF2-40B4-BE49-F238E27FC236}">
              <a16:creationId xmlns:a16="http://schemas.microsoft.com/office/drawing/2014/main" id="{00000000-0008-0000-2100-0000B6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1" name="Text Box 8">
          <a:extLst>
            <a:ext uri="{FF2B5EF4-FFF2-40B4-BE49-F238E27FC236}">
              <a16:creationId xmlns:a16="http://schemas.microsoft.com/office/drawing/2014/main" id="{00000000-0008-0000-2100-0000B7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2" name="Text Box 8">
          <a:extLst>
            <a:ext uri="{FF2B5EF4-FFF2-40B4-BE49-F238E27FC236}">
              <a16:creationId xmlns:a16="http://schemas.microsoft.com/office/drawing/2014/main" id="{00000000-0008-0000-2100-0000B8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3" name="Text Box 1">
          <a:extLst>
            <a:ext uri="{FF2B5EF4-FFF2-40B4-BE49-F238E27FC236}">
              <a16:creationId xmlns:a16="http://schemas.microsoft.com/office/drawing/2014/main" id="{00000000-0008-0000-2100-0000B9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4" name="Text Box 2">
          <a:extLst>
            <a:ext uri="{FF2B5EF4-FFF2-40B4-BE49-F238E27FC236}">
              <a16:creationId xmlns:a16="http://schemas.microsoft.com/office/drawing/2014/main" id="{00000000-0008-0000-2100-0000BA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5" name="Text Box 3">
          <a:extLst>
            <a:ext uri="{FF2B5EF4-FFF2-40B4-BE49-F238E27FC236}">
              <a16:creationId xmlns:a16="http://schemas.microsoft.com/office/drawing/2014/main" id="{00000000-0008-0000-2100-0000BB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6" name="Text Box 4">
          <a:extLst>
            <a:ext uri="{FF2B5EF4-FFF2-40B4-BE49-F238E27FC236}">
              <a16:creationId xmlns:a16="http://schemas.microsoft.com/office/drawing/2014/main" id="{00000000-0008-0000-2100-0000BC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7" name="Text Box 5">
          <a:extLst>
            <a:ext uri="{FF2B5EF4-FFF2-40B4-BE49-F238E27FC236}">
              <a16:creationId xmlns:a16="http://schemas.microsoft.com/office/drawing/2014/main" id="{00000000-0008-0000-2100-0000BD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8" name="Text Box 6">
          <a:extLst>
            <a:ext uri="{FF2B5EF4-FFF2-40B4-BE49-F238E27FC236}">
              <a16:creationId xmlns:a16="http://schemas.microsoft.com/office/drawing/2014/main" id="{00000000-0008-0000-2100-0000BE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59" name="Text Box 8">
          <a:extLst>
            <a:ext uri="{FF2B5EF4-FFF2-40B4-BE49-F238E27FC236}">
              <a16:creationId xmlns:a16="http://schemas.microsoft.com/office/drawing/2014/main" id="{00000000-0008-0000-2100-0000BF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0" name="Text Box 9">
          <a:extLst>
            <a:ext uri="{FF2B5EF4-FFF2-40B4-BE49-F238E27FC236}">
              <a16:creationId xmlns:a16="http://schemas.microsoft.com/office/drawing/2014/main" id="{00000000-0008-0000-2100-0000C0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1" name="Text Box 10">
          <a:extLst>
            <a:ext uri="{FF2B5EF4-FFF2-40B4-BE49-F238E27FC236}">
              <a16:creationId xmlns:a16="http://schemas.microsoft.com/office/drawing/2014/main" id="{00000000-0008-0000-2100-0000C1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2" name="Text Box 1">
          <a:extLst>
            <a:ext uri="{FF2B5EF4-FFF2-40B4-BE49-F238E27FC236}">
              <a16:creationId xmlns:a16="http://schemas.microsoft.com/office/drawing/2014/main" id="{00000000-0008-0000-2100-0000C2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963" name="Text Box 2">
          <a:extLst>
            <a:ext uri="{FF2B5EF4-FFF2-40B4-BE49-F238E27FC236}">
              <a16:creationId xmlns:a16="http://schemas.microsoft.com/office/drawing/2014/main" id="{00000000-0008-0000-2100-0000C303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964" name="Text Box 8">
          <a:extLst>
            <a:ext uri="{FF2B5EF4-FFF2-40B4-BE49-F238E27FC236}">
              <a16:creationId xmlns:a16="http://schemas.microsoft.com/office/drawing/2014/main" id="{00000000-0008-0000-2100-0000C4030000}"/>
            </a:ext>
          </a:extLst>
        </xdr:cNvPr>
        <xdr:cNvSpPr txBox="1">
          <a:spLocks noChangeArrowheads="1"/>
        </xdr:cNvSpPr>
      </xdr:nvSpPr>
      <xdr:spPr bwMode="auto">
        <a:xfrm>
          <a:off x="62822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63500</xdr:rowOff>
    </xdr:from>
    <xdr:ext cx="114300" cy="285750"/>
    <xdr:sp macro="" textlink="">
      <xdr:nvSpPr>
        <xdr:cNvPr id="965" name="Text Box 8">
          <a:extLst>
            <a:ext uri="{FF2B5EF4-FFF2-40B4-BE49-F238E27FC236}">
              <a16:creationId xmlns:a16="http://schemas.microsoft.com/office/drawing/2014/main" id="{00000000-0008-0000-2100-0000C5030000}"/>
            </a:ext>
          </a:extLst>
        </xdr:cNvPr>
        <xdr:cNvSpPr txBox="1">
          <a:spLocks noChangeArrowheads="1"/>
        </xdr:cNvSpPr>
      </xdr:nvSpPr>
      <xdr:spPr bwMode="auto">
        <a:xfrm>
          <a:off x="624840"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22</xdr:row>
      <xdr:rowOff>0</xdr:rowOff>
    </xdr:from>
    <xdr:ext cx="114300" cy="285750"/>
    <xdr:sp macro="" textlink="">
      <xdr:nvSpPr>
        <xdr:cNvPr id="966" name="Text Box 8">
          <a:extLst>
            <a:ext uri="{FF2B5EF4-FFF2-40B4-BE49-F238E27FC236}">
              <a16:creationId xmlns:a16="http://schemas.microsoft.com/office/drawing/2014/main" id="{00000000-0008-0000-2100-0000C6030000}"/>
            </a:ext>
          </a:extLst>
        </xdr:cNvPr>
        <xdr:cNvSpPr txBox="1">
          <a:spLocks noChangeArrowheads="1"/>
        </xdr:cNvSpPr>
      </xdr:nvSpPr>
      <xdr:spPr bwMode="auto">
        <a:xfrm>
          <a:off x="56235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22</xdr:row>
      <xdr:rowOff>0</xdr:rowOff>
    </xdr:from>
    <xdr:ext cx="114300" cy="285750"/>
    <xdr:sp macro="" textlink="">
      <xdr:nvSpPr>
        <xdr:cNvPr id="967" name="Text Box 8">
          <a:extLst>
            <a:ext uri="{FF2B5EF4-FFF2-40B4-BE49-F238E27FC236}">
              <a16:creationId xmlns:a16="http://schemas.microsoft.com/office/drawing/2014/main" id="{00000000-0008-0000-2100-0000C7030000}"/>
            </a:ext>
          </a:extLst>
        </xdr:cNvPr>
        <xdr:cNvSpPr txBox="1">
          <a:spLocks noChangeArrowheads="1"/>
        </xdr:cNvSpPr>
      </xdr:nvSpPr>
      <xdr:spPr bwMode="auto">
        <a:xfrm>
          <a:off x="56235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23</xdr:row>
      <xdr:rowOff>0</xdr:rowOff>
    </xdr:from>
    <xdr:ext cx="114300" cy="285750"/>
    <xdr:sp macro="" textlink="">
      <xdr:nvSpPr>
        <xdr:cNvPr id="968" name="Text Box 8">
          <a:extLst>
            <a:ext uri="{FF2B5EF4-FFF2-40B4-BE49-F238E27FC236}">
              <a16:creationId xmlns:a16="http://schemas.microsoft.com/office/drawing/2014/main" id="{00000000-0008-0000-2100-0000C8030000}"/>
            </a:ext>
          </a:extLst>
        </xdr:cNvPr>
        <xdr:cNvSpPr txBox="1">
          <a:spLocks noChangeArrowheads="1"/>
        </xdr:cNvSpPr>
      </xdr:nvSpPr>
      <xdr:spPr bwMode="auto">
        <a:xfrm>
          <a:off x="562356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23</xdr:row>
      <xdr:rowOff>0</xdr:rowOff>
    </xdr:from>
    <xdr:ext cx="114300" cy="285750"/>
    <xdr:sp macro="" textlink="">
      <xdr:nvSpPr>
        <xdr:cNvPr id="969" name="Text Box 8">
          <a:extLst>
            <a:ext uri="{FF2B5EF4-FFF2-40B4-BE49-F238E27FC236}">
              <a16:creationId xmlns:a16="http://schemas.microsoft.com/office/drawing/2014/main" id="{00000000-0008-0000-2100-0000C9030000}"/>
            </a:ext>
          </a:extLst>
        </xdr:cNvPr>
        <xdr:cNvSpPr txBox="1">
          <a:spLocks noChangeArrowheads="1"/>
        </xdr:cNvSpPr>
      </xdr:nvSpPr>
      <xdr:spPr bwMode="auto">
        <a:xfrm>
          <a:off x="562356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970" name="Text Box 8">
          <a:extLst>
            <a:ext uri="{FF2B5EF4-FFF2-40B4-BE49-F238E27FC236}">
              <a16:creationId xmlns:a16="http://schemas.microsoft.com/office/drawing/2014/main" id="{00000000-0008-0000-2100-0000CA030000}"/>
            </a:ext>
          </a:extLst>
        </xdr:cNvPr>
        <xdr:cNvSpPr txBox="1">
          <a:spLocks noChangeArrowheads="1"/>
        </xdr:cNvSpPr>
      </xdr:nvSpPr>
      <xdr:spPr bwMode="auto">
        <a:xfrm>
          <a:off x="6248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1" name="Text Box 8">
          <a:extLst>
            <a:ext uri="{FF2B5EF4-FFF2-40B4-BE49-F238E27FC236}">
              <a16:creationId xmlns:a16="http://schemas.microsoft.com/office/drawing/2014/main" id="{00000000-0008-0000-2100-0000CB03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2" name="Text Box 8">
          <a:extLst>
            <a:ext uri="{FF2B5EF4-FFF2-40B4-BE49-F238E27FC236}">
              <a16:creationId xmlns:a16="http://schemas.microsoft.com/office/drawing/2014/main" id="{00000000-0008-0000-2100-0000CC03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973" name="Text Box 8">
          <a:extLst>
            <a:ext uri="{FF2B5EF4-FFF2-40B4-BE49-F238E27FC236}">
              <a16:creationId xmlns:a16="http://schemas.microsoft.com/office/drawing/2014/main" id="{00000000-0008-0000-2100-0000CD030000}"/>
            </a:ext>
          </a:extLst>
        </xdr:cNvPr>
        <xdr:cNvSpPr txBox="1">
          <a:spLocks noChangeArrowheads="1"/>
        </xdr:cNvSpPr>
      </xdr:nvSpPr>
      <xdr:spPr bwMode="auto">
        <a:xfrm>
          <a:off x="6248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4" name="Text Box 8">
          <a:extLst>
            <a:ext uri="{FF2B5EF4-FFF2-40B4-BE49-F238E27FC236}">
              <a16:creationId xmlns:a16="http://schemas.microsoft.com/office/drawing/2014/main" id="{00000000-0008-0000-2100-0000CE03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975" name="Text Box 2">
          <a:extLst>
            <a:ext uri="{FF2B5EF4-FFF2-40B4-BE49-F238E27FC236}">
              <a16:creationId xmlns:a16="http://schemas.microsoft.com/office/drawing/2014/main" id="{00000000-0008-0000-2100-0000CF030000}"/>
            </a:ext>
          </a:extLst>
        </xdr:cNvPr>
        <xdr:cNvSpPr txBox="1">
          <a:spLocks noChangeArrowheads="1"/>
        </xdr:cNvSpPr>
      </xdr:nvSpPr>
      <xdr:spPr bwMode="auto">
        <a:xfrm>
          <a:off x="125179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200025</xdr:colOff>
      <xdr:row>39</xdr:row>
      <xdr:rowOff>114300</xdr:rowOff>
    </xdr:from>
    <xdr:ext cx="114300" cy="285750"/>
    <xdr:sp macro="" textlink="">
      <xdr:nvSpPr>
        <xdr:cNvPr id="976" name="Text Box 8">
          <a:extLst>
            <a:ext uri="{FF2B5EF4-FFF2-40B4-BE49-F238E27FC236}">
              <a16:creationId xmlns:a16="http://schemas.microsoft.com/office/drawing/2014/main" id="{00000000-0008-0000-2100-0000D0030000}"/>
            </a:ext>
          </a:extLst>
        </xdr:cNvPr>
        <xdr:cNvSpPr txBox="1">
          <a:spLocks noChangeArrowheads="1"/>
        </xdr:cNvSpPr>
      </xdr:nvSpPr>
      <xdr:spPr bwMode="auto">
        <a:xfrm>
          <a:off x="2074545" y="72466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977" name="Text Box 8">
          <a:extLst>
            <a:ext uri="{FF2B5EF4-FFF2-40B4-BE49-F238E27FC236}">
              <a16:creationId xmlns:a16="http://schemas.microsoft.com/office/drawing/2014/main" id="{00000000-0008-0000-2100-0000D103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978" name="Text Box 8">
          <a:extLst>
            <a:ext uri="{FF2B5EF4-FFF2-40B4-BE49-F238E27FC236}">
              <a16:creationId xmlns:a16="http://schemas.microsoft.com/office/drawing/2014/main" id="{00000000-0008-0000-2100-0000D203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39</xdr:row>
      <xdr:rowOff>148167</xdr:rowOff>
    </xdr:from>
    <xdr:ext cx="114300" cy="285750"/>
    <xdr:sp macro="" textlink="">
      <xdr:nvSpPr>
        <xdr:cNvPr id="979" name="Text Box 8">
          <a:extLst>
            <a:ext uri="{FF2B5EF4-FFF2-40B4-BE49-F238E27FC236}">
              <a16:creationId xmlns:a16="http://schemas.microsoft.com/office/drawing/2014/main" id="{00000000-0008-0000-2100-0000D3030000}"/>
            </a:ext>
          </a:extLst>
        </xdr:cNvPr>
        <xdr:cNvSpPr txBox="1">
          <a:spLocks noChangeArrowheads="1"/>
        </xdr:cNvSpPr>
      </xdr:nvSpPr>
      <xdr:spPr bwMode="auto">
        <a:xfrm>
          <a:off x="624840" y="728048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38</xdr:row>
      <xdr:rowOff>152400</xdr:rowOff>
    </xdr:from>
    <xdr:ext cx="114300" cy="285750"/>
    <xdr:sp macro="" textlink="">
      <xdr:nvSpPr>
        <xdr:cNvPr id="980" name="Text Box 8">
          <a:extLst>
            <a:ext uri="{FF2B5EF4-FFF2-40B4-BE49-F238E27FC236}">
              <a16:creationId xmlns:a16="http://schemas.microsoft.com/office/drawing/2014/main" id="{00000000-0008-0000-2100-0000D4030000}"/>
            </a:ext>
          </a:extLst>
        </xdr:cNvPr>
        <xdr:cNvSpPr txBox="1">
          <a:spLocks noChangeArrowheads="1"/>
        </xdr:cNvSpPr>
      </xdr:nvSpPr>
      <xdr:spPr bwMode="auto">
        <a:xfrm>
          <a:off x="374904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981" name="Text Box 8">
          <a:extLst>
            <a:ext uri="{FF2B5EF4-FFF2-40B4-BE49-F238E27FC236}">
              <a16:creationId xmlns:a16="http://schemas.microsoft.com/office/drawing/2014/main" id="{00000000-0008-0000-2100-0000D5030000}"/>
            </a:ext>
          </a:extLst>
        </xdr:cNvPr>
        <xdr:cNvSpPr txBox="1">
          <a:spLocks noChangeArrowheads="1"/>
        </xdr:cNvSpPr>
      </xdr:nvSpPr>
      <xdr:spPr bwMode="auto">
        <a:xfrm>
          <a:off x="62822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1948391</xdr:colOff>
      <xdr:row>54</xdr:row>
      <xdr:rowOff>42333</xdr:rowOff>
    </xdr:from>
    <xdr:ext cx="114300" cy="285750"/>
    <xdr:sp macro="" textlink="">
      <xdr:nvSpPr>
        <xdr:cNvPr id="982" name="Text Box 1">
          <a:extLst>
            <a:ext uri="{FF2B5EF4-FFF2-40B4-BE49-F238E27FC236}">
              <a16:creationId xmlns:a16="http://schemas.microsoft.com/office/drawing/2014/main" id="{00000000-0008-0000-2100-0000D6030000}"/>
            </a:ext>
          </a:extLst>
        </xdr:cNvPr>
        <xdr:cNvSpPr txBox="1">
          <a:spLocks noChangeArrowheads="1"/>
        </xdr:cNvSpPr>
      </xdr:nvSpPr>
      <xdr:spPr bwMode="auto">
        <a:xfrm>
          <a:off x="622511"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3" name="Text Box 8">
          <a:extLst>
            <a:ext uri="{FF2B5EF4-FFF2-40B4-BE49-F238E27FC236}">
              <a16:creationId xmlns:a16="http://schemas.microsoft.com/office/drawing/2014/main" id="{00000000-0008-0000-2100-0000D7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4" name="Text Box 8">
          <a:extLst>
            <a:ext uri="{FF2B5EF4-FFF2-40B4-BE49-F238E27FC236}">
              <a16:creationId xmlns:a16="http://schemas.microsoft.com/office/drawing/2014/main" id="{00000000-0008-0000-2100-0000D8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985" name="Text Box 8">
          <a:extLst>
            <a:ext uri="{FF2B5EF4-FFF2-40B4-BE49-F238E27FC236}">
              <a16:creationId xmlns:a16="http://schemas.microsoft.com/office/drawing/2014/main" id="{00000000-0008-0000-2100-0000D903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986" name="Text Box 8">
          <a:extLst>
            <a:ext uri="{FF2B5EF4-FFF2-40B4-BE49-F238E27FC236}">
              <a16:creationId xmlns:a16="http://schemas.microsoft.com/office/drawing/2014/main" id="{00000000-0008-0000-2100-0000DA030000}"/>
            </a:ext>
          </a:extLst>
        </xdr:cNvPr>
        <xdr:cNvSpPr txBox="1">
          <a:spLocks noChangeArrowheads="1"/>
        </xdr:cNvSpPr>
      </xdr:nvSpPr>
      <xdr:spPr bwMode="auto">
        <a:xfrm>
          <a:off x="62822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67</xdr:row>
      <xdr:rowOff>0</xdr:rowOff>
    </xdr:from>
    <xdr:ext cx="114300" cy="285750"/>
    <xdr:sp macro="" textlink="">
      <xdr:nvSpPr>
        <xdr:cNvPr id="987" name="Text Box 11">
          <a:extLst>
            <a:ext uri="{FF2B5EF4-FFF2-40B4-BE49-F238E27FC236}">
              <a16:creationId xmlns:a16="http://schemas.microsoft.com/office/drawing/2014/main" id="{00000000-0008-0000-2100-0000DB030000}"/>
            </a:ext>
          </a:extLst>
        </xdr:cNvPr>
        <xdr:cNvSpPr txBox="1">
          <a:spLocks noChangeArrowheads="1"/>
        </xdr:cNvSpPr>
      </xdr:nvSpPr>
      <xdr:spPr bwMode="auto">
        <a:xfrm>
          <a:off x="187452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67</xdr:row>
      <xdr:rowOff>0</xdr:rowOff>
    </xdr:from>
    <xdr:ext cx="114300" cy="285750"/>
    <xdr:sp macro="" textlink="">
      <xdr:nvSpPr>
        <xdr:cNvPr id="988" name="Text Box 12">
          <a:extLst>
            <a:ext uri="{FF2B5EF4-FFF2-40B4-BE49-F238E27FC236}">
              <a16:creationId xmlns:a16="http://schemas.microsoft.com/office/drawing/2014/main" id="{00000000-0008-0000-2100-0000DC030000}"/>
            </a:ext>
          </a:extLst>
        </xdr:cNvPr>
        <xdr:cNvSpPr txBox="1">
          <a:spLocks noChangeArrowheads="1"/>
        </xdr:cNvSpPr>
      </xdr:nvSpPr>
      <xdr:spPr bwMode="auto">
        <a:xfrm>
          <a:off x="187452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89" name="Text Box 11">
          <a:extLst>
            <a:ext uri="{FF2B5EF4-FFF2-40B4-BE49-F238E27FC236}">
              <a16:creationId xmlns:a16="http://schemas.microsoft.com/office/drawing/2014/main" id="{00000000-0008-0000-2100-0000DD03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0" name="Text Box 12">
          <a:extLst>
            <a:ext uri="{FF2B5EF4-FFF2-40B4-BE49-F238E27FC236}">
              <a16:creationId xmlns:a16="http://schemas.microsoft.com/office/drawing/2014/main" id="{00000000-0008-0000-2100-0000DE03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1" name="Text Box 11">
          <a:extLst>
            <a:ext uri="{FF2B5EF4-FFF2-40B4-BE49-F238E27FC236}">
              <a16:creationId xmlns:a16="http://schemas.microsoft.com/office/drawing/2014/main" id="{00000000-0008-0000-2100-0000DF03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2" name="Text Box 12">
          <a:extLst>
            <a:ext uri="{FF2B5EF4-FFF2-40B4-BE49-F238E27FC236}">
              <a16:creationId xmlns:a16="http://schemas.microsoft.com/office/drawing/2014/main" id="{00000000-0008-0000-2100-0000E003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993" name="Text Box 13">
          <a:extLst>
            <a:ext uri="{FF2B5EF4-FFF2-40B4-BE49-F238E27FC236}">
              <a16:creationId xmlns:a16="http://schemas.microsoft.com/office/drawing/2014/main" id="{00000000-0008-0000-2100-0000E103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994" name="Text Box 14">
          <a:extLst>
            <a:ext uri="{FF2B5EF4-FFF2-40B4-BE49-F238E27FC236}">
              <a16:creationId xmlns:a16="http://schemas.microsoft.com/office/drawing/2014/main" id="{00000000-0008-0000-2100-0000E203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67</xdr:row>
      <xdr:rowOff>0</xdr:rowOff>
    </xdr:from>
    <xdr:ext cx="114300" cy="285750"/>
    <xdr:sp macro="" textlink="">
      <xdr:nvSpPr>
        <xdr:cNvPr id="995" name="Text Box 11">
          <a:extLst>
            <a:ext uri="{FF2B5EF4-FFF2-40B4-BE49-F238E27FC236}">
              <a16:creationId xmlns:a16="http://schemas.microsoft.com/office/drawing/2014/main" id="{00000000-0008-0000-2100-0000E3030000}"/>
            </a:ext>
          </a:extLst>
        </xdr:cNvPr>
        <xdr:cNvSpPr txBox="1">
          <a:spLocks noChangeArrowheads="1"/>
        </xdr:cNvSpPr>
      </xdr:nvSpPr>
      <xdr:spPr bwMode="auto">
        <a:xfrm>
          <a:off x="187452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67</xdr:row>
      <xdr:rowOff>0</xdr:rowOff>
    </xdr:from>
    <xdr:ext cx="114300" cy="285750"/>
    <xdr:sp macro="" textlink="">
      <xdr:nvSpPr>
        <xdr:cNvPr id="996" name="Text Box 12">
          <a:extLst>
            <a:ext uri="{FF2B5EF4-FFF2-40B4-BE49-F238E27FC236}">
              <a16:creationId xmlns:a16="http://schemas.microsoft.com/office/drawing/2014/main" id="{00000000-0008-0000-2100-0000E4030000}"/>
            </a:ext>
          </a:extLst>
        </xdr:cNvPr>
        <xdr:cNvSpPr txBox="1">
          <a:spLocks noChangeArrowheads="1"/>
        </xdr:cNvSpPr>
      </xdr:nvSpPr>
      <xdr:spPr bwMode="auto">
        <a:xfrm>
          <a:off x="187452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7" name="Text Box 11">
          <a:extLst>
            <a:ext uri="{FF2B5EF4-FFF2-40B4-BE49-F238E27FC236}">
              <a16:creationId xmlns:a16="http://schemas.microsoft.com/office/drawing/2014/main" id="{00000000-0008-0000-2100-0000E503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8" name="Text Box 12">
          <a:extLst>
            <a:ext uri="{FF2B5EF4-FFF2-40B4-BE49-F238E27FC236}">
              <a16:creationId xmlns:a16="http://schemas.microsoft.com/office/drawing/2014/main" id="{00000000-0008-0000-2100-0000E603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999" name="Text Box 11">
          <a:extLst>
            <a:ext uri="{FF2B5EF4-FFF2-40B4-BE49-F238E27FC236}">
              <a16:creationId xmlns:a16="http://schemas.microsoft.com/office/drawing/2014/main" id="{00000000-0008-0000-2100-0000E703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000" name="Text Box 12">
          <a:extLst>
            <a:ext uri="{FF2B5EF4-FFF2-40B4-BE49-F238E27FC236}">
              <a16:creationId xmlns:a16="http://schemas.microsoft.com/office/drawing/2014/main" id="{00000000-0008-0000-2100-0000E803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69</xdr:row>
      <xdr:rowOff>0</xdr:rowOff>
    </xdr:from>
    <xdr:ext cx="114300" cy="285750"/>
    <xdr:sp macro="" textlink="">
      <xdr:nvSpPr>
        <xdr:cNvPr id="1001" name="Text Box 13">
          <a:extLst>
            <a:ext uri="{FF2B5EF4-FFF2-40B4-BE49-F238E27FC236}">
              <a16:creationId xmlns:a16="http://schemas.microsoft.com/office/drawing/2014/main" id="{00000000-0008-0000-2100-0000E9030000}"/>
            </a:ext>
          </a:extLst>
        </xdr:cNvPr>
        <xdr:cNvSpPr txBox="1">
          <a:spLocks noChangeArrowheads="1"/>
        </xdr:cNvSpPr>
      </xdr:nvSpPr>
      <xdr:spPr bwMode="auto">
        <a:xfrm>
          <a:off x="1875366"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67</xdr:row>
      <xdr:rowOff>0</xdr:rowOff>
    </xdr:from>
    <xdr:ext cx="114300" cy="285750"/>
    <xdr:sp macro="" textlink="">
      <xdr:nvSpPr>
        <xdr:cNvPr id="1002" name="Text Box 11">
          <a:extLst>
            <a:ext uri="{FF2B5EF4-FFF2-40B4-BE49-F238E27FC236}">
              <a16:creationId xmlns:a16="http://schemas.microsoft.com/office/drawing/2014/main" id="{00000000-0008-0000-2100-0000EA030000}"/>
            </a:ext>
          </a:extLst>
        </xdr:cNvPr>
        <xdr:cNvSpPr txBox="1">
          <a:spLocks noChangeArrowheads="1"/>
        </xdr:cNvSpPr>
      </xdr:nvSpPr>
      <xdr:spPr bwMode="auto">
        <a:xfrm>
          <a:off x="312420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67</xdr:row>
      <xdr:rowOff>0</xdr:rowOff>
    </xdr:from>
    <xdr:ext cx="114300" cy="285750"/>
    <xdr:sp macro="" textlink="">
      <xdr:nvSpPr>
        <xdr:cNvPr id="1003" name="Text Box 12">
          <a:extLst>
            <a:ext uri="{FF2B5EF4-FFF2-40B4-BE49-F238E27FC236}">
              <a16:creationId xmlns:a16="http://schemas.microsoft.com/office/drawing/2014/main" id="{00000000-0008-0000-2100-0000EB030000}"/>
            </a:ext>
          </a:extLst>
        </xdr:cNvPr>
        <xdr:cNvSpPr txBox="1">
          <a:spLocks noChangeArrowheads="1"/>
        </xdr:cNvSpPr>
      </xdr:nvSpPr>
      <xdr:spPr bwMode="auto">
        <a:xfrm>
          <a:off x="312420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04" name="Text Box 11">
          <a:extLst>
            <a:ext uri="{FF2B5EF4-FFF2-40B4-BE49-F238E27FC236}">
              <a16:creationId xmlns:a16="http://schemas.microsoft.com/office/drawing/2014/main" id="{00000000-0008-0000-2100-0000EC03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05" name="Text Box 12">
          <a:extLst>
            <a:ext uri="{FF2B5EF4-FFF2-40B4-BE49-F238E27FC236}">
              <a16:creationId xmlns:a16="http://schemas.microsoft.com/office/drawing/2014/main" id="{00000000-0008-0000-2100-0000ED03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06" name="Text Box 11">
          <a:extLst>
            <a:ext uri="{FF2B5EF4-FFF2-40B4-BE49-F238E27FC236}">
              <a16:creationId xmlns:a16="http://schemas.microsoft.com/office/drawing/2014/main" id="{00000000-0008-0000-2100-0000EE03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07" name="Text Box 12">
          <a:extLst>
            <a:ext uri="{FF2B5EF4-FFF2-40B4-BE49-F238E27FC236}">
              <a16:creationId xmlns:a16="http://schemas.microsoft.com/office/drawing/2014/main" id="{00000000-0008-0000-2100-0000EF03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08" name="Text Box 13">
          <a:extLst>
            <a:ext uri="{FF2B5EF4-FFF2-40B4-BE49-F238E27FC236}">
              <a16:creationId xmlns:a16="http://schemas.microsoft.com/office/drawing/2014/main" id="{00000000-0008-0000-2100-0000F003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09" name="Text Box 14">
          <a:extLst>
            <a:ext uri="{FF2B5EF4-FFF2-40B4-BE49-F238E27FC236}">
              <a16:creationId xmlns:a16="http://schemas.microsoft.com/office/drawing/2014/main" id="{00000000-0008-0000-2100-0000F103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67</xdr:row>
      <xdr:rowOff>0</xdr:rowOff>
    </xdr:from>
    <xdr:ext cx="114300" cy="285750"/>
    <xdr:sp macro="" textlink="">
      <xdr:nvSpPr>
        <xdr:cNvPr id="1010" name="Text Box 11">
          <a:extLst>
            <a:ext uri="{FF2B5EF4-FFF2-40B4-BE49-F238E27FC236}">
              <a16:creationId xmlns:a16="http://schemas.microsoft.com/office/drawing/2014/main" id="{00000000-0008-0000-2100-0000F2030000}"/>
            </a:ext>
          </a:extLst>
        </xdr:cNvPr>
        <xdr:cNvSpPr txBox="1">
          <a:spLocks noChangeArrowheads="1"/>
        </xdr:cNvSpPr>
      </xdr:nvSpPr>
      <xdr:spPr bwMode="auto">
        <a:xfrm>
          <a:off x="312420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67</xdr:row>
      <xdr:rowOff>0</xdr:rowOff>
    </xdr:from>
    <xdr:ext cx="114300" cy="285750"/>
    <xdr:sp macro="" textlink="">
      <xdr:nvSpPr>
        <xdr:cNvPr id="1011" name="Text Box 12">
          <a:extLst>
            <a:ext uri="{FF2B5EF4-FFF2-40B4-BE49-F238E27FC236}">
              <a16:creationId xmlns:a16="http://schemas.microsoft.com/office/drawing/2014/main" id="{00000000-0008-0000-2100-0000F3030000}"/>
            </a:ext>
          </a:extLst>
        </xdr:cNvPr>
        <xdr:cNvSpPr txBox="1">
          <a:spLocks noChangeArrowheads="1"/>
        </xdr:cNvSpPr>
      </xdr:nvSpPr>
      <xdr:spPr bwMode="auto">
        <a:xfrm>
          <a:off x="3124200" y="12252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12" name="Text Box 11">
          <a:extLst>
            <a:ext uri="{FF2B5EF4-FFF2-40B4-BE49-F238E27FC236}">
              <a16:creationId xmlns:a16="http://schemas.microsoft.com/office/drawing/2014/main" id="{00000000-0008-0000-2100-0000F403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13" name="Text Box 12">
          <a:extLst>
            <a:ext uri="{FF2B5EF4-FFF2-40B4-BE49-F238E27FC236}">
              <a16:creationId xmlns:a16="http://schemas.microsoft.com/office/drawing/2014/main" id="{00000000-0008-0000-2100-0000F503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1014" name="Text Box 11">
          <a:extLst>
            <a:ext uri="{FF2B5EF4-FFF2-40B4-BE49-F238E27FC236}">
              <a16:creationId xmlns:a16="http://schemas.microsoft.com/office/drawing/2014/main" id="{00000000-0008-0000-2100-0000F603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69</xdr:row>
      <xdr:rowOff>0</xdr:rowOff>
    </xdr:from>
    <xdr:ext cx="114300" cy="285750"/>
    <xdr:sp macro="" textlink="">
      <xdr:nvSpPr>
        <xdr:cNvPr id="1015" name="Text Box 13">
          <a:extLst>
            <a:ext uri="{FF2B5EF4-FFF2-40B4-BE49-F238E27FC236}">
              <a16:creationId xmlns:a16="http://schemas.microsoft.com/office/drawing/2014/main" id="{00000000-0008-0000-2100-0000F7030000}"/>
            </a:ext>
          </a:extLst>
        </xdr:cNvPr>
        <xdr:cNvSpPr txBox="1">
          <a:spLocks noChangeArrowheads="1"/>
        </xdr:cNvSpPr>
      </xdr:nvSpPr>
      <xdr:spPr bwMode="auto">
        <a:xfrm>
          <a:off x="3125046"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16" name="Text Box 13">
          <a:extLst>
            <a:ext uri="{FF2B5EF4-FFF2-40B4-BE49-F238E27FC236}">
              <a16:creationId xmlns:a16="http://schemas.microsoft.com/office/drawing/2014/main" id="{00000000-0008-0000-2100-0000F8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17" name="Text Box 14">
          <a:extLst>
            <a:ext uri="{FF2B5EF4-FFF2-40B4-BE49-F238E27FC236}">
              <a16:creationId xmlns:a16="http://schemas.microsoft.com/office/drawing/2014/main" id="{00000000-0008-0000-2100-0000F9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18" name="Text Box 13">
          <a:extLst>
            <a:ext uri="{FF2B5EF4-FFF2-40B4-BE49-F238E27FC236}">
              <a16:creationId xmlns:a16="http://schemas.microsoft.com/office/drawing/2014/main" id="{00000000-0008-0000-2100-0000FA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19" name="Text Box 14">
          <a:extLst>
            <a:ext uri="{FF2B5EF4-FFF2-40B4-BE49-F238E27FC236}">
              <a16:creationId xmlns:a16="http://schemas.microsoft.com/office/drawing/2014/main" id="{00000000-0008-0000-2100-0000FB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0" name="Text Box 13">
          <a:extLst>
            <a:ext uri="{FF2B5EF4-FFF2-40B4-BE49-F238E27FC236}">
              <a16:creationId xmlns:a16="http://schemas.microsoft.com/office/drawing/2014/main" id="{00000000-0008-0000-2100-0000FC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1" name="Text Box 14">
          <a:extLst>
            <a:ext uri="{FF2B5EF4-FFF2-40B4-BE49-F238E27FC236}">
              <a16:creationId xmlns:a16="http://schemas.microsoft.com/office/drawing/2014/main" id="{00000000-0008-0000-2100-0000FD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022" name="Text Box 13">
          <a:extLst>
            <a:ext uri="{FF2B5EF4-FFF2-40B4-BE49-F238E27FC236}">
              <a16:creationId xmlns:a16="http://schemas.microsoft.com/office/drawing/2014/main" id="{00000000-0008-0000-2100-0000FE03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1023" name="Text Box 14">
          <a:extLst>
            <a:ext uri="{FF2B5EF4-FFF2-40B4-BE49-F238E27FC236}">
              <a16:creationId xmlns:a16="http://schemas.microsoft.com/office/drawing/2014/main" id="{00000000-0008-0000-2100-0000FF03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24" name="Text Box 13">
          <a:extLst>
            <a:ext uri="{FF2B5EF4-FFF2-40B4-BE49-F238E27FC236}">
              <a16:creationId xmlns:a16="http://schemas.microsoft.com/office/drawing/2014/main" id="{00000000-0008-0000-2100-00000004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25" name="Text Box 14">
          <a:extLst>
            <a:ext uri="{FF2B5EF4-FFF2-40B4-BE49-F238E27FC236}">
              <a16:creationId xmlns:a16="http://schemas.microsoft.com/office/drawing/2014/main" id="{00000000-0008-0000-2100-00000104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6" name="Text Box 13">
          <a:extLst>
            <a:ext uri="{FF2B5EF4-FFF2-40B4-BE49-F238E27FC236}">
              <a16:creationId xmlns:a16="http://schemas.microsoft.com/office/drawing/2014/main" id="{00000000-0008-0000-2100-000002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7" name="Text Box 14">
          <a:extLst>
            <a:ext uri="{FF2B5EF4-FFF2-40B4-BE49-F238E27FC236}">
              <a16:creationId xmlns:a16="http://schemas.microsoft.com/office/drawing/2014/main" id="{00000000-0008-0000-2100-000003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8" name="Text Box 13">
          <a:extLst>
            <a:ext uri="{FF2B5EF4-FFF2-40B4-BE49-F238E27FC236}">
              <a16:creationId xmlns:a16="http://schemas.microsoft.com/office/drawing/2014/main" id="{00000000-0008-0000-2100-000004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9" name="Text Box 14">
          <a:extLst>
            <a:ext uri="{FF2B5EF4-FFF2-40B4-BE49-F238E27FC236}">
              <a16:creationId xmlns:a16="http://schemas.microsoft.com/office/drawing/2014/main" id="{00000000-0008-0000-2100-000005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69</xdr:row>
      <xdr:rowOff>0</xdr:rowOff>
    </xdr:from>
    <xdr:ext cx="114300" cy="285750"/>
    <xdr:sp macro="" textlink="">
      <xdr:nvSpPr>
        <xdr:cNvPr id="1030" name="Text Box 13">
          <a:extLst>
            <a:ext uri="{FF2B5EF4-FFF2-40B4-BE49-F238E27FC236}">
              <a16:creationId xmlns:a16="http://schemas.microsoft.com/office/drawing/2014/main" id="{00000000-0008-0000-2100-000006040000}"/>
            </a:ext>
          </a:extLst>
        </xdr:cNvPr>
        <xdr:cNvSpPr txBox="1">
          <a:spLocks noChangeArrowheads="1"/>
        </xdr:cNvSpPr>
      </xdr:nvSpPr>
      <xdr:spPr bwMode="auto">
        <a:xfrm>
          <a:off x="1875366"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31" name="Text Box 13">
          <a:extLst>
            <a:ext uri="{FF2B5EF4-FFF2-40B4-BE49-F238E27FC236}">
              <a16:creationId xmlns:a16="http://schemas.microsoft.com/office/drawing/2014/main" id="{00000000-0008-0000-2100-000007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32" name="Text Box 14">
          <a:extLst>
            <a:ext uri="{FF2B5EF4-FFF2-40B4-BE49-F238E27FC236}">
              <a16:creationId xmlns:a16="http://schemas.microsoft.com/office/drawing/2014/main" id="{00000000-0008-0000-2100-000008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33" name="Text Box 13">
          <a:extLst>
            <a:ext uri="{FF2B5EF4-FFF2-40B4-BE49-F238E27FC236}">
              <a16:creationId xmlns:a16="http://schemas.microsoft.com/office/drawing/2014/main" id="{00000000-0008-0000-2100-000009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34" name="Text Box 14">
          <a:extLst>
            <a:ext uri="{FF2B5EF4-FFF2-40B4-BE49-F238E27FC236}">
              <a16:creationId xmlns:a16="http://schemas.microsoft.com/office/drawing/2014/main" id="{00000000-0008-0000-2100-00000A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35" name="Text Box 13">
          <a:extLst>
            <a:ext uri="{FF2B5EF4-FFF2-40B4-BE49-F238E27FC236}">
              <a16:creationId xmlns:a16="http://schemas.microsoft.com/office/drawing/2014/main" id="{00000000-0008-0000-2100-00000B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36" name="Text Box 14">
          <a:extLst>
            <a:ext uri="{FF2B5EF4-FFF2-40B4-BE49-F238E27FC236}">
              <a16:creationId xmlns:a16="http://schemas.microsoft.com/office/drawing/2014/main" id="{00000000-0008-0000-2100-00000C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37" name="Text Box 13">
          <a:extLst>
            <a:ext uri="{FF2B5EF4-FFF2-40B4-BE49-F238E27FC236}">
              <a16:creationId xmlns:a16="http://schemas.microsoft.com/office/drawing/2014/main" id="{00000000-0008-0000-2100-00000D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38" name="Text Box 14">
          <a:extLst>
            <a:ext uri="{FF2B5EF4-FFF2-40B4-BE49-F238E27FC236}">
              <a16:creationId xmlns:a16="http://schemas.microsoft.com/office/drawing/2014/main" id="{00000000-0008-0000-2100-00000E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39" name="Text Box 13">
          <a:extLst>
            <a:ext uri="{FF2B5EF4-FFF2-40B4-BE49-F238E27FC236}">
              <a16:creationId xmlns:a16="http://schemas.microsoft.com/office/drawing/2014/main" id="{00000000-0008-0000-2100-00000F04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40" name="Text Box 14">
          <a:extLst>
            <a:ext uri="{FF2B5EF4-FFF2-40B4-BE49-F238E27FC236}">
              <a16:creationId xmlns:a16="http://schemas.microsoft.com/office/drawing/2014/main" id="{00000000-0008-0000-2100-00001004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1" name="Text Box 13">
          <a:extLst>
            <a:ext uri="{FF2B5EF4-FFF2-40B4-BE49-F238E27FC236}">
              <a16:creationId xmlns:a16="http://schemas.microsoft.com/office/drawing/2014/main" id="{00000000-0008-0000-2100-000011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2" name="Text Box 14">
          <a:extLst>
            <a:ext uri="{FF2B5EF4-FFF2-40B4-BE49-F238E27FC236}">
              <a16:creationId xmlns:a16="http://schemas.microsoft.com/office/drawing/2014/main" id="{00000000-0008-0000-2100-000012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3" name="Text Box 13">
          <a:extLst>
            <a:ext uri="{FF2B5EF4-FFF2-40B4-BE49-F238E27FC236}">
              <a16:creationId xmlns:a16="http://schemas.microsoft.com/office/drawing/2014/main" id="{00000000-0008-0000-2100-000013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4" name="Text Box 14">
          <a:extLst>
            <a:ext uri="{FF2B5EF4-FFF2-40B4-BE49-F238E27FC236}">
              <a16:creationId xmlns:a16="http://schemas.microsoft.com/office/drawing/2014/main" id="{00000000-0008-0000-2100-000014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45" name="Text Box 13">
          <a:extLst>
            <a:ext uri="{FF2B5EF4-FFF2-40B4-BE49-F238E27FC236}">
              <a16:creationId xmlns:a16="http://schemas.microsoft.com/office/drawing/2014/main" id="{00000000-0008-0000-2100-00001504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1046" name="Text Box 14">
          <a:extLst>
            <a:ext uri="{FF2B5EF4-FFF2-40B4-BE49-F238E27FC236}">
              <a16:creationId xmlns:a16="http://schemas.microsoft.com/office/drawing/2014/main" id="{00000000-0008-0000-2100-00001604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47" name="Text Box 13">
          <a:extLst>
            <a:ext uri="{FF2B5EF4-FFF2-40B4-BE49-F238E27FC236}">
              <a16:creationId xmlns:a16="http://schemas.microsoft.com/office/drawing/2014/main" id="{00000000-0008-0000-2100-00001704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48" name="Text Box 14">
          <a:extLst>
            <a:ext uri="{FF2B5EF4-FFF2-40B4-BE49-F238E27FC236}">
              <a16:creationId xmlns:a16="http://schemas.microsoft.com/office/drawing/2014/main" id="{00000000-0008-0000-2100-00001804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9" name="Text Box 13">
          <a:extLst>
            <a:ext uri="{FF2B5EF4-FFF2-40B4-BE49-F238E27FC236}">
              <a16:creationId xmlns:a16="http://schemas.microsoft.com/office/drawing/2014/main" id="{00000000-0008-0000-2100-000019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0" name="Text Box 14">
          <a:extLst>
            <a:ext uri="{FF2B5EF4-FFF2-40B4-BE49-F238E27FC236}">
              <a16:creationId xmlns:a16="http://schemas.microsoft.com/office/drawing/2014/main" id="{00000000-0008-0000-2100-00001A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1" name="Text Box 13">
          <a:extLst>
            <a:ext uri="{FF2B5EF4-FFF2-40B4-BE49-F238E27FC236}">
              <a16:creationId xmlns:a16="http://schemas.microsoft.com/office/drawing/2014/main" id="{00000000-0008-0000-2100-00001B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2" name="Text Box 14">
          <a:extLst>
            <a:ext uri="{FF2B5EF4-FFF2-40B4-BE49-F238E27FC236}">
              <a16:creationId xmlns:a16="http://schemas.microsoft.com/office/drawing/2014/main" id="{00000000-0008-0000-2100-00001C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69</xdr:row>
      <xdr:rowOff>0</xdr:rowOff>
    </xdr:from>
    <xdr:ext cx="114300" cy="285750"/>
    <xdr:sp macro="" textlink="">
      <xdr:nvSpPr>
        <xdr:cNvPr id="1053" name="Text Box 13">
          <a:extLst>
            <a:ext uri="{FF2B5EF4-FFF2-40B4-BE49-F238E27FC236}">
              <a16:creationId xmlns:a16="http://schemas.microsoft.com/office/drawing/2014/main" id="{00000000-0008-0000-2100-00001D040000}"/>
            </a:ext>
          </a:extLst>
        </xdr:cNvPr>
        <xdr:cNvSpPr txBox="1">
          <a:spLocks noChangeArrowheads="1"/>
        </xdr:cNvSpPr>
      </xdr:nvSpPr>
      <xdr:spPr bwMode="auto">
        <a:xfrm>
          <a:off x="3125046"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4" name="Text Box 13">
          <a:extLst>
            <a:ext uri="{FF2B5EF4-FFF2-40B4-BE49-F238E27FC236}">
              <a16:creationId xmlns:a16="http://schemas.microsoft.com/office/drawing/2014/main" id="{00000000-0008-0000-2100-00001E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5" name="Text Box 14">
          <a:extLst>
            <a:ext uri="{FF2B5EF4-FFF2-40B4-BE49-F238E27FC236}">
              <a16:creationId xmlns:a16="http://schemas.microsoft.com/office/drawing/2014/main" id="{00000000-0008-0000-2100-00001F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6" name="Text Box 13">
          <a:extLst>
            <a:ext uri="{FF2B5EF4-FFF2-40B4-BE49-F238E27FC236}">
              <a16:creationId xmlns:a16="http://schemas.microsoft.com/office/drawing/2014/main" id="{00000000-0008-0000-2100-000020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7" name="Text Box 14">
          <a:extLst>
            <a:ext uri="{FF2B5EF4-FFF2-40B4-BE49-F238E27FC236}">
              <a16:creationId xmlns:a16="http://schemas.microsoft.com/office/drawing/2014/main" id="{00000000-0008-0000-2100-000021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8" name="Text Box 13">
          <a:extLst>
            <a:ext uri="{FF2B5EF4-FFF2-40B4-BE49-F238E27FC236}">
              <a16:creationId xmlns:a16="http://schemas.microsoft.com/office/drawing/2014/main" id="{00000000-0008-0000-2100-000022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59" name="Text Box 14">
          <a:extLst>
            <a:ext uri="{FF2B5EF4-FFF2-40B4-BE49-F238E27FC236}">
              <a16:creationId xmlns:a16="http://schemas.microsoft.com/office/drawing/2014/main" id="{00000000-0008-0000-2100-000023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60" name="Text Box 13">
          <a:extLst>
            <a:ext uri="{FF2B5EF4-FFF2-40B4-BE49-F238E27FC236}">
              <a16:creationId xmlns:a16="http://schemas.microsoft.com/office/drawing/2014/main" id="{00000000-0008-0000-2100-000024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61" name="Text Box 14">
          <a:extLst>
            <a:ext uri="{FF2B5EF4-FFF2-40B4-BE49-F238E27FC236}">
              <a16:creationId xmlns:a16="http://schemas.microsoft.com/office/drawing/2014/main" id="{00000000-0008-0000-2100-000025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62" name="Text Box 13">
          <a:extLst>
            <a:ext uri="{FF2B5EF4-FFF2-40B4-BE49-F238E27FC236}">
              <a16:creationId xmlns:a16="http://schemas.microsoft.com/office/drawing/2014/main" id="{00000000-0008-0000-2100-000026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63" name="Text Box 14">
          <a:extLst>
            <a:ext uri="{FF2B5EF4-FFF2-40B4-BE49-F238E27FC236}">
              <a16:creationId xmlns:a16="http://schemas.microsoft.com/office/drawing/2014/main" id="{00000000-0008-0000-2100-000027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64" name="Text Box 13">
          <a:extLst>
            <a:ext uri="{FF2B5EF4-FFF2-40B4-BE49-F238E27FC236}">
              <a16:creationId xmlns:a16="http://schemas.microsoft.com/office/drawing/2014/main" id="{00000000-0008-0000-2100-000028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65" name="Text Box 14">
          <a:extLst>
            <a:ext uri="{FF2B5EF4-FFF2-40B4-BE49-F238E27FC236}">
              <a16:creationId xmlns:a16="http://schemas.microsoft.com/office/drawing/2014/main" id="{00000000-0008-0000-2100-000029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66" name="Text Box 13">
          <a:extLst>
            <a:ext uri="{FF2B5EF4-FFF2-40B4-BE49-F238E27FC236}">
              <a16:creationId xmlns:a16="http://schemas.microsoft.com/office/drawing/2014/main" id="{00000000-0008-0000-2100-00002A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67" name="Text Box 14">
          <a:extLst>
            <a:ext uri="{FF2B5EF4-FFF2-40B4-BE49-F238E27FC236}">
              <a16:creationId xmlns:a16="http://schemas.microsoft.com/office/drawing/2014/main" id="{00000000-0008-0000-2100-00002B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68" name="Text Box 13">
          <a:extLst>
            <a:ext uri="{FF2B5EF4-FFF2-40B4-BE49-F238E27FC236}">
              <a16:creationId xmlns:a16="http://schemas.microsoft.com/office/drawing/2014/main" id="{00000000-0008-0000-2100-00002C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69" name="Text Box 14">
          <a:extLst>
            <a:ext uri="{FF2B5EF4-FFF2-40B4-BE49-F238E27FC236}">
              <a16:creationId xmlns:a16="http://schemas.microsoft.com/office/drawing/2014/main" id="{00000000-0008-0000-2100-00002D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70" name="Text Box 13">
          <a:extLst>
            <a:ext uri="{FF2B5EF4-FFF2-40B4-BE49-F238E27FC236}">
              <a16:creationId xmlns:a16="http://schemas.microsoft.com/office/drawing/2014/main" id="{00000000-0008-0000-2100-00002E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71" name="Text Box 14">
          <a:extLst>
            <a:ext uri="{FF2B5EF4-FFF2-40B4-BE49-F238E27FC236}">
              <a16:creationId xmlns:a16="http://schemas.microsoft.com/office/drawing/2014/main" id="{00000000-0008-0000-2100-00002F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72" name="Text Box 13">
          <a:extLst>
            <a:ext uri="{FF2B5EF4-FFF2-40B4-BE49-F238E27FC236}">
              <a16:creationId xmlns:a16="http://schemas.microsoft.com/office/drawing/2014/main" id="{00000000-0008-0000-2100-000030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73" name="Text Box 14">
          <a:extLst>
            <a:ext uri="{FF2B5EF4-FFF2-40B4-BE49-F238E27FC236}">
              <a16:creationId xmlns:a16="http://schemas.microsoft.com/office/drawing/2014/main" id="{00000000-0008-0000-2100-000031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74" name="Text Box 13">
          <a:extLst>
            <a:ext uri="{FF2B5EF4-FFF2-40B4-BE49-F238E27FC236}">
              <a16:creationId xmlns:a16="http://schemas.microsoft.com/office/drawing/2014/main" id="{00000000-0008-0000-2100-000032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75" name="Text Box 14">
          <a:extLst>
            <a:ext uri="{FF2B5EF4-FFF2-40B4-BE49-F238E27FC236}">
              <a16:creationId xmlns:a16="http://schemas.microsoft.com/office/drawing/2014/main" id="{00000000-0008-0000-2100-000033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76" name="Text Box 13">
          <a:extLst>
            <a:ext uri="{FF2B5EF4-FFF2-40B4-BE49-F238E27FC236}">
              <a16:creationId xmlns:a16="http://schemas.microsoft.com/office/drawing/2014/main" id="{00000000-0008-0000-2100-000034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77" name="Text Box 14">
          <a:extLst>
            <a:ext uri="{FF2B5EF4-FFF2-40B4-BE49-F238E27FC236}">
              <a16:creationId xmlns:a16="http://schemas.microsoft.com/office/drawing/2014/main" id="{00000000-0008-0000-2100-00003504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78" name="Text Box 13">
          <a:extLst>
            <a:ext uri="{FF2B5EF4-FFF2-40B4-BE49-F238E27FC236}">
              <a16:creationId xmlns:a16="http://schemas.microsoft.com/office/drawing/2014/main" id="{00000000-0008-0000-2100-000036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79" name="Text Box 14">
          <a:extLst>
            <a:ext uri="{FF2B5EF4-FFF2-40B4-BE49-F238E27FC236}">
              <a16:creationId xmlns:a16="http://schemas.microsoft.com/office/drawing/2014/main" id="{00000000-0008-0000-2100-000037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0" name="Text Box 13">
          <a:extLst>
            <a:ext uri="{FF2B5EF4-FFF2-40B4-BE49-F238E27FC236}">
              <a16:creationId xmlns:a16="http://schemas.microsoft.com/office/drawing/2014/main" id="{00000000-0008-0000-2100-000038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1" name="Text Box 14">
          <a:extLst>
            <a:ext uri="{FF2B5EF4-FFF2-40B4-BE49-F238E27FC236}">
              <a16:creationId xmlns:a16="http://schemas.microsoft.com/office/drawing/2014/main" id="{00000000-0008-0000-2100-000039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2" name="Text Box 13">
          <a:extLst>
            <a:ext uri="{FF2B5EF4-FFF2-40B4-BE49-F238E27FC236}">
              <a16:creationId xmlns:a16="http://schemas.microsoft.com/office/drawing/2014/main" id="{00000000-0008-0000-2100-00003A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3" name="Text Box 14">
          <a:extLst>
            <a:ext uri="{FF2B5EF4-FFF2-40B4-BE49-F238E27FC236}">
              <a16:creationId xmlns:a16="http://schemas.microsoft.com/office/drawing/2014/main" id="{00000000-0008-0000-2100-00003B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4" name="Text Box 13">
          <a:extLst>
            <a:ext uri="{FF2B5EF4-FFF2-40B4-BE49-F238E27FC236}">
              <a16:creationId xmlns:a16="http://schemas.microsoft.com/office/drawing/2014/main" id="{00000000-0008-0000-2100-00003C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5" name="Text Box 14">
          <a:extLst>
            <a:ext uri="{FF2B5EF4-FFF2-40B4-BE49-F238E27FC236}">
              <a16:creationId xmlns:a16="http://schemas.microsoft.com/office/drawing/2014/main" id="{00000000-0008-0000-2100-00003D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6" name="Text Box 13">
          <a:extLst>
            <a:ext uri="{FF2B5EF4-FFF2-40B4-BE49-F238E27FC236}">
              <a16:creationId xmlns:a16="http://schemas.microsoft.com/office/drawing/2014/main" id="{00000000-0008-0000-2100-00003E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7" name="Text Box 14">
          <a:extLst>
            <a:ext uri="{FF2B5EF4-FFF2-40B4-BE49-F238E27FC236}">
              <a16:creationId xmlns:a16="http://schemas.microsoft.com/office/drawing/2014/main" id="{00000000-0008-0000-2100-00003F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8" name="Text Box 13">
          <a:extLst>
            <a:ext uri="{FF2B5EF4-FFF2-40B4-BE49-F238E27FC236}">
              <a16:creationId xmlns:a16="http://schemas.microsoft.com/office/drawing/2014/main" id="{00000000-0008-0000-2100-000040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89" name="Text Box 14">
          <a:extLst>
            <a:ext uri="{FF2B5EF4-FFF2-40B4-BE49-F238E27FC236}">
              <a16:creationId xmlns:a16="http://schemas.microsoft.com/office/drawing/2014/main" id="{00000000-0008-0000-2100-000041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90" name="Text Box 13">
          <a:extLst>
            <a:ext uri="{FF2B5EF4-FFF2-40B4-BE49-F238E27FC236}">
              <a16:creationId xmlns:a16="http://schemas.microsoft.com/office/drawing/2014/main" id="{00000000-0008-0000-2100-000042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91" name="Text Box 14">
          <a:extLst>
            <a:ext uri="{FF2B5EF4-FFF2-40B4-BE49-F238E27FC236}">
              <a16:creationId xmlns:a16="http://schemas.microsoft.com/office/drawing/2014/main" id="{00000000-0008-0000-2100-000043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92" name="Text Box 13">
          <a:extLst>
            <a:ext uri="{FF2B5EF4-FFF2-40B4-BE49-F238E27FC236}">
              <a16:creationId xmlns:a16="http://schemas.microsoft.com/office/drawing/2014/main" id="{00000000-0008-0000-2100-000044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93" name="Text Box 14">
          <a:extLst>
            <a:ext uri="{FF2B5EF4-FFF2-40B4-BE49-F238E27FC236}">
              <a16:creationId xmlns:a16="http://schemas.microsoft.com/office/drawing/2014/main" id="{00000000-0008-0000-2100-000045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094" name="Text Box 8">
          <a:extLst>
            <a:ext uri="{FF2B5EF4-FFF2-40B4-BE49-F238E27FC236}">
              <a16:creationId xmlns:a16="http://schemas.microsoft.com/office/drawing/2014/main" id="{00000000-0008-0000-2100-000046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169334</xdr:rowOff>
    </xdr:from>
    <xdr:ext cx="114300" cy="285750"/>
    <xdr:sp macro="" textlink="">
      <xdr:nvSpPr>
        <xdr:cNvPr id="1095" name="Text Box 8">
          <a:extLst>
            <a:ext uri="{FF2B5EF4-FFF2-40B4-BE49-F238E27FC236}">
              <a16:creationId xmlns:a16="http://schemas.microsoft.com/office/drawing/2014/main" id="{00000000-0008-0000-2100-000047040000}"/>
            </a:ext>
          </a:extLst>
        </xdr:cNvPr>
        <xdr:cNvSpPr txBox="1">
          <a:spLocks noChangeArrowheads="1"/>
        </xdr:cNvSpPr>
      </xdr:nvSpPr>
      <xdr:spPr bwMode="auto">
        <a:xfrm>
          <a:off x="5623560"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152400</xdr:rowOff>
    </xdr:from>
    <xdr:ext cx="114300" cy="285750"/>
    <xdr:sp macro="" textlink="">
      <xdr:nvSpPr>
        <xdr:cNvPr id="1096" name="Text Box 8">
          <a:extLst>
            <a:ext uri="{FF2B5EF4-FFF2-40B4-BE49-F238E27FC236}">
              <a16:creationId xmlns:a16="http://schemas.microsoft.com/office/drawing/2014/main" id="{00000000-0008-0000-2100-000048040000}"/>
            </a:ext>
          </a:extLst>
        </xdr:cNvPr>
        <xdr:cNvSpPr txBox="1">
          <a:spLocks noChangeArrowheads="1"/>
        </xdr:cNvSpPr>
      </xdr:nvSpPr>
      <xdr:spPr bwMode="auto">
        <a:xfrm>
          <a:off x="562356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097" name="Text Box 8">
          <a:extLst>
            <a:ext uri="{FF2B5EF4-FFF2-40B4-BE49-F238E27FC236}">
              <a16:creationId xmlns:a16="http://schemas.microsoft.com/office/drawing/2014/main" id="{00000000-0008-0000-2100-00004904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098" name="Text Box 8">
          <a:extLst>
            <a:ext uri="{FF2B5EF4-FFF2-40B4-BE49-F238E27FC236}">
              <a16:creationId xmlns:a16="http://schemas.microsoft.com/office/drawing/2014/main" id="{00000000-0008-0000-2100-00004A04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099" name="Text Box 8">
          <a:extLst>
            <a:ext uri="{FF2B5EF4-FFF2-40B4-BE49-F238E27FC236}">
              <a16:creationId xmlns:a16="http://schemas.microsoft.com/office/drawing/2014/main" id="{00000000-0008-0000-2100-00004B04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00" name="Text Box 8">
          <a:extLst>
            <a:ext uri="{FF2B5EF4-FFF2-40B4-BE49-F238E27FC236}">
              <a16:creationId xmlns:a16="http://schemas.microsoft.com/office/drawing/2014/main" id="{00000000-0008-0000-2100-00004C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01" name="Text Box 8">
          <a:extLst>
            <a:ext uri="{FF2B5EF4-FFF2-40B4-BE49-F238E27FC236}">
              <a16:creationId xmlns:a16="http://schemas.microsoft.com/office/drawing/2014/main" id="{00000000-0008-0000-2100-00004D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02" name="Text Box 8">
          <a:extLst>
            <a:ext uri="{FF2B5EF4-FFF2-40B4-BE49-F238E27FC236}">
              <a16:creationId xmlns:a16="http://schemas.microsoft.com/office/drawing/2014/main" id="{00000000-0008-0000-2100-00004E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03" name="Text Box 8">
          <a:extLst>
            <a:ext uri="{FF2B5EF4-FFF2-40B4-BE49-F238E27FC236}">
              <a16:creationId xmlns:a16="http://schemas.microsoft.com/office/drawing/2014/main" id="{00000000-0008-0000-2100-00004F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04" name="Text Box 8">
          <a:extLst>
            <a:ext uri="{FF2B5EF4-FFF2-40B4-BE49-F238E27FC236}">
              <a16:creationId xmlns:a16="http://schemas.microsoft.com/office/drawing/2014/main" id="{00000000-0008-0000-2100-000050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05" name="Text Box 8">
          <a:extLst>
            <a:ext uri="{FF2B5EF4-FFF2-40B4-BE49-F238E27FC236}">
              <a16:creationId xmlns:a16="http://schemas.microsoft.com/office/drawing/2014/main" id="{00000000-0008-0000-2100-000051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06" name="Text Box 8">
          <a:extLst>
            <a:ext uri="{FF2B5EF4-FFF2-40B4-BE49-F238E27FC236}">
              <a16:creationId xmlns:a16="http://schemas.microsoft.com/office/drawing/2014/main" id="{00000000-0008-0000-2100-000052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07" name="Text Box 8">
          <a:extLst>
            <a:ext uri="{FF2B5EF4-FFF2-40B4-BE49-F238E27FC236}">
              <a16:creationId xmlns:a16="http://schemas.microsoft.com/office/drawing/2014/main" id="{00000000-0008-0000-2100-000053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38</xdr:row>
      <xdr:rowOff>0</xdr:rowOff>
    </xdr:from>
    <xdr:ext cx="114300" cy="285750"/>
    <xdr:sp macro="" textlink="">
      <xdr:nvSpPr>
        <xdr:cNvPr id="1108" name="Text Box 8">
          <a:extLst>
            <a:ext uri="{FF2B5EF4-FFF2-40B4-BE49-F238E27FC236}">
              <a16:creationId xmlns:a16="http://schemas.microsoft.com/office/drawing/2014/main" id="{00000000-0008-0000-2100-000054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09" name="Text Box 8">
          <a:extLst>
            <a:ext uri="{FF2B5EF4-FFF2-40B4-BE49-F238E27FC236}">
              <a16:creationId xmlns:a16="http://schemas.microsoft.com/office/drawing/2014/main" id="{00000000-0008-0000-2100-000055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10" name="Text Box 8">
          <a:extLst>
            <a:ext uri="{FF2B5EF4-FFF2-40B4-BE49-F238E27FC236}">
              <a16:creationId xmlns:a16="http://schemas.microsoft.com/office/drawing/2014/main" id="{00000000-0008-0000-2100-000056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111" name="Text Box 8">
          <a:extLst>
            <a:ext uri="{FF2B5EF4-FFF2-40B4-BE49-F238E27FC236}">
              <a16:creationId xmlns:a16="http://schemas.microsoft.com/office/drawing/2014/main" id="{00000000-0008-0000-2100-00005704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112" name="Text Box 8">
          <a:extLst>
            <a:ext uri="{FF2B5EF4-FFF2-40B4-BE49-F238E27FC236}">
              <a16:creationId xmlns:a16="http://schemas.microsoft.com/office/drawing/2014/main" id="{00000000-0008-0000-2100-00005804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40</xdr:row>
      <xdr:rowOff>0</xdr:rowOff>
    </xdr:from>
    <xdr:ext cx="114300" cy="285750"/>
    <xdr:sp macro="" textlink="">
      <xdr:nvSpPr>
        <xdr:cNvPr id="1113" name="Text Box 8">
          <a:extLst>
            <a:ext uri="{FF2B5EF4-FFF2-40B4-BE49-F238E27FC236}">
              <a16:creationId xmlns:a16="http://schemas.microsoft.com/office/drawing/2014/main" id="{00000000-0008-0000-2100-000059040000}"/>
            </a:ext>
          </a:extLst>
        </xdr:cNvPr>
        <xdr:cNvSpPr txBox="1">
          <a:spLocks noChangeArrowheads="1"/>
        </xdr:cNvSpPr>
      </xdr:nvSpPr>
      <xdr:spPr bwMode="auto">
        <a:xfrm>
          <a:off x="56235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40</xdr:row>
      <xdr:rowOff>0</xdr:rowOff>
    </xdr:from>
    <xdr:ext cx="114300" cy="285750"/>
    <xdr:sp macro="" textlink="">
      <xdr:nvSpPr>
        <xdr:cNvPr id="1114" name="Text Box 8">
          <a:extLst>
            <a:ext uri="{FF2B5EF4-FFF2-40B4-BE49-F238E27FC236}">
              <a16:creationId xmlns:a16="http://schemas.microsoft.com/office/drawing/2014/main" id="{00000000-0008-0000-2100-00005A040000}"/>
            </a:ext>
          </a:extLst>
        </xdr:cNvPr>
        <xdr:cNvSpPr txBox="1">
          <a:spLocks noChangeArrowheads="1"/>
        </xdr:cNvSpPr>
      </xdr:nvSpPr>
      <xdr:spPr bwMode="auto">
        <a:xfrm>
          <a:off x="56235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115" name="Text Box 8">
          <a:extLst>
            <a:ext uri="{FF2B5EF4-FFF2-40B4-BE49-F238E27FC236}">
              <a16:creationId xmlns:a16="http://schemas.microsoft.com/office/drawing/2014/main" id="{00000000-0008-0000-2100-00005B04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16" name="Text Box 8">
          <a:extLst>
            <a:ext uri="{FF2B5EF4-FFF2-40B4-BE49-F238E27FC236}">
              <a16:creationId xmlns:a16="http://schemas.microsoft.com/office/drawing/2014/main" id="{00000000-0008-0000-2100-00005C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117" name="Text Box 8">
          <a:extLst>
            <a:ext uri="{FF2B5EF4-FFF2-40B4-BE49-F238E27FC236}">
              <a16:creationId xmlns:a16="http://schemas.microsoft.com/office/drawing/2014/main" id="{00000000-0008-0000-2100-00005D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118" name="Text Box 8">
          <a:extLst>
            <a:ext uri="{FF2B5EF4-FFF2-40B4-BE49-F238E27FC236}">
              <a16:creationId xmlns:a16="http://schemas.microsoft.com/office/drawing/2014/main" id="{00000000-0008-0000-2100-00005E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19" name="Text Box 1">
          <a:extLst>
            <a:ext uri="{FF2B5EF4-FFF2-40B4-BE49-F238E27FC236}">
              <a16:creationId xmlns:a16="http://schemas.microsoft.com/office/drawing/2014/main" id="{00000000-0008-0000-2100-00005F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0" name="Text Box 2">
          <a:extLst>
            <a:ext uri="{FF2B5EF4-FFF2-40B4-BE49-F238E27FC236}">
              <a16:creationId xmlns:a16="http://schemas.microsoft.com/office/drawing/2014/main" id="{00000000-0008-0000-2100-000060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1" name="Text Box 3">
          <a:extLst>
            <a:ext uri="{FF2B5EF4-FFF2-40B4-BE49-F238E27FC236}">
              <a16:creationId xmlns:a16="http://schemas.microsoft.com/office/drawing/2014/main" id="{00000000-0008-0000-2100-000061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2" name="Text Box 4">
          <a:extLst>
            <a:ext uri="{FF2B5EF4-FFF2-40B4-BE49-F238E27FC236}">
              <a16:creationId xmlns:a16="http://schemas.microsoft.com/office/drawing/2014/main" id="{00000000-0008-0000-2100-000062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3" name="Text Box 5">
          <a:extLst>
            <a:ext uri="{FF2B5EF4-FFF2-40B4-BE49-F238E27FC236}">
              <a16:creationId xmlns:a16="http://schemas.microsoft.com/office/drawing/2014/main" id="{00000000-0008-0000-2100-000063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4" name="Text Box 6">
          <a:extLst>
            <a:ext uri="{FF2B5EF4-FFF2-40B4-BE49-F238E27FC236}">
              <a16:creationId xmlns:a16="http://schemas.microsoft.com/office/drawing/2014/main" id="{00000000-0008-0000-2100-000064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5" name="Text Box 8">
          <a:extLst>
            <a:ext uri="{FF2B5EF4-FFF2-40B4-BE49-F238E27FC236}">
              <a16:creationId xmlns:a16="http://schemas.microsoft.com/office/drawing/2014/main" id="{00000000-0008-0000-2100-000065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6" name="Text Box 9">
          <a:extLst>
            <a:ext uri="{FF2B5EF4-FFF2-40B4-BE49-F238E27FC236}">
              <a16:creationId xmlns:a16="http://schemas.microsoft.com/office/drawing/2014/main" id="{00000000-0008-0000-2100-000066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7" name="Text Box 10">
          <a:extLst>
            <a:ext uri="{FF2B5EF4-FFF2-40B4-BE49-F238E27FC236}">
              <a16:creationId xmlns:a16="http://schemas.microsoft.com/office/drawing/2014/main" id="{00000000-0008-0000-2100-000067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8" name="Text Box 1">
          <a:extLst>
            <a:ext uri="{FF2B5EF4-FFF2-40B4-BE49-F238E27FC236}">
              <a16:creationId xmlns:a16="http://schemas.microsoft.com/office/drawing/2014/main" id="{00000000-0008-0000-2100-000068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29" name="Text Box 2">
          <a:extLst>
            <a:ext uri="{FF2B5EF4-FFF2-40B4-BE49-F238E27FC236}">
              <a16:creationId xmlns:a16="http://schemas.microsoft.com/office/drawing/2014/main" id="{00000000-0008-0000-2100-000069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130" name="Text Box 8">
          <a:extLst>
            <a:ext uri="{FF2B5EF4-FFF2-40B4-BE49-F238E27FC236}">
              <a16:creationId xmlns:a16="http://schemas.microsoft.com/office/drawing/2014/main" id="{00000000-0008-0000-2100-00006A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31" name="Text Box 8">
          <a:extLst>
            <a:ext uri="{FF2B5EF4-FFF2-40B4-BE49-F238E27FC236}">
              <a16:creationId xmlns:a16="http://schemas.microsoft.com/office/drawing/2014/main" id="{00000000-0008-0000-2100-00006B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132" name="Text Box 8">
          <a:extLst>
            <a:ext uri="{FF2B5EF4-FFF2-40B4-BE49-F238E27FC236}">
              <a16:creationId xmlns:a16="http://schemas.microsoft.com/office/drawing/2014/main" id="{00000000-0008-0000-2100-00006C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33" name="Text Box 8">
          <a:extLst>
            <a:ext uri="{FF2B5EF4-FFF2-40B4-BE49-F238E27FC236}">
              <a16:creationId xmlns:a16="http://schemas.microsoft.com/office/drawing/2014/main" id="{00000000-0008-0000-2100-00006D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34" name="Text Box 8">
          <a:extLst>
            <a:ext uri="{FF2B5EF4-FFF2-40B4-BE49-F238E27FC236}">
              <a16:creationId xmlns:a16="http://schemas.microsoft.com/office/drawing/2014/main" id="{00000000-0008-0000-2100-00006E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35" name="Text Box 8">
          <a:extLst>
            <a:ext uri="{FF2B5EF4-FFF2-40B4-BE49-F238E27FC236}">
              <a16:creationId xmlns:a16="http://schemas.microsoft.com/office/drawing/2014/main" id="{00000000-0008-0000-2100-00006F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36" name="Text Box 1">
          <a:extLst>
            <a:ext uri="{FF2B5EF4-FFF2-40B4-BE49-F238E27FC236}">
              <a16:creationId xmlns:a16="http://schemas.microsoft.com/office/drawing/2014/main" id="{00000000-0008-0000-2100-000070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37" name="Text Box 2">
          <a:extLst>
            <a:ext uri="{FF2B5EF4-FFF2-40B4-BE49-F238E27FC236}">
              <a16:creationId xmlns:a16="http://schemas.microsoft.com/office/drawing/2014/main" id="{00000000-0008-0000-2100-000071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38" name="Text Box 3">
          <a:extLst>
            <a:ext uri="{FF2B5EF4-FFF2-40B4-BE49-F238E27FC236}">
              <a16:creationId xmlns:a16="http://schemas.microsoft.com/office/drawing/2014/main" id="{00000000-0008-0000-2100-000072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39" name="Text Box 4">
          <a:extLst>
            <a:ext uri="{FF2B5EF4-FFF2-40B4-BE49-F238E27FC236}">
              <a16:creationId xmlns:a16="http://schemas.microsoft.com/office/drawing/2014/main" id="{00000000-0008-0000-2100-000073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40" name="Text Box 5">
          <a:extLst>
            <a:ext uri="{FF2B5EF4-FFF2-40B4-BE49-F238E27FC236}">
              <a16:creationId xmlns:a16="http://schemas.microsoft.com/office/drawing/2014/main" id="{00000000-0008-0000-2100-000074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41" name="Text Box 6">
          <a:extLst>
            <a:ext uri="{FF2B5EF4-FFF2-40B4-BE49-F238E27FC236}">
              <a16:creationId xmlns:a16="http://schemas.microsoft.com/office/drawing/2014/main" id="{00000000-0008-0000-2100-000075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42" name="Text Box 8">
          <a:extLst>
            <a:ext uri="{FF2B5EF4-FFF2-40B4-BE49-F238E27FC236}">
              <a16:creationId xmlns:a16="http://schemas.microsoft.com/office/drawing/2014/main" id="{00000000-0008-0000-2100-000076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43" name="Text Box 9">
          <a:extLst>
            <a:ext uri="{FF2B5EF4-FFF2-40B4-BE49-F238E27FC236}">
              <a16:creationId xmlns:a16="http://schemas.microsoft.com/office/drawing/2014/main" id="{00000000-0008-0000-2100-000077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44" name="Text Box 10">
          <a:extLst>
            <a:ext uri="{FF2B5EF4-FFF2-40B4-BE49-F238E27FC236}">
              <a16:creationId xmlns:a16="http://schemas.microsoft.com/office/drawing/2014/main" id="{00000000-0008-0000-2100-000078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45" name="Text Box 1">
          <a:extLst>
            <a:ext uri="{FF2B5EF4-FFF2-40B4-BE49-F238E27FC236}">
              <a16:creationId xmlns:a16="http://schemas.microsoft.com/office/drawing/2014/main" id="{00000000-0008-0000-2100-000079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46" name="Text Box 2">
          <a:extLst>
            <a:ext uri="{FF2B5EF4-FFF2-40B4-BE49-F238E27FC236}">
              <a16:creationId xmlns:a16="http://schemas.microsoft.com/office/drawing/2014/main" id="{00000000-0008-0000-2100-00007A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147" name="Text Box 8">
          <a:extLst>
            <a:ext uri="{FF2B5EF4-FFF2-40B4-BE49-F238E27FC236}">
              <a16:creationId xmlns:a16="http://schemas.microsoft.com/office/drawing/2014/main" id="{00000000-0008-0000-2100-00007B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48" name="Text Box 8">
          <a:extLst>
            <a:ext uri="{FF2B5EF4-FFF2-40B4-BE49-F238E27FC236}">
              <a16:creationId xmlns:a16="http://schemas.microsoft.com/office/drawing/2014/main" id="{00000000-0008-0000-2100-00007C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149" name="Text Box 8">
          <a:extLst>
            <a:ext uri="{FF2B5EF4-FFF2-40B4-BE49-F238E27FC236}">
              <a16:creationId xmlns:a16="http://schemas.microsoft.com/office/drawing/2014/main" id="{00000000-0008-0000-2100-00007D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50" name="Text Box 8">
          <a:extLst>
            <a:ext uri="{FF2B5EF4-FFF2-40B4-BE49-F238E27FC236}">
              <a16:creationId xmlns:a16="http://schemas.microsoft.com/office/drawing/2014/main" id="{00000000-0008-0000-2100-00007E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51" name="Text Box 8">
          <a:extLst>
            <a:ext uri="{FF2B5EF4-FFF2-40B4-BE49-F238E27FC236}">
              <a16:creationId xmlns:a16="http://schemas.microsoft.com/office/drawing/2014/main" id="{00000000-0008-0000-2100-00007F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52" name="Text Box 8">
          <a:extLst>
            <a:ext uri="{FF2B5EF4-FFF2-40B4-BE49-F238E27FC236}">
              <a16:creationId xmlns:a16="http://schemas.microsoft.com/office/drawing/2014/main" id="{00000000-0008-0000-2100-000080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53" name="Text Box 1">
          <a:extLst>
            <a:ext uri="{FF2B5EF4-FFF2-40B4-BE49-F238E27FC236}">
              <a16:creationId xmlns:a16="http://schemas.microsoft.com/office/drawing/2014/main" id="{00000000-0008-0000-2100-000081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54" name="Text Box 2">
          <a:extLst>
            <a:ext uri="{FF2B5EF4-FFF2-40B4-BE49-F238E27FC236}">
              <a16:creationId xmlns:a16="http://schemas.microsoft.com/office/drawing/2014/main" id="{00000000-0008-0000-2100-000082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55" name="Text Box 3">
          <a:extLst>
            <a:ext uri="{FF2B5EF4-FFF2-40B4-BE49-F238E27FC236}">
              <a16:creationId xmlns:a16="http://schemas.microsoft.com/office/drawing/2014/main" id="{00000000-0008-0000-2100-000083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56" name="Text Box 4">
          <a:extLst>
            <a:ext uri="{FF2B5EF4-FFF2-40B4-BE49-F238E27FC236}">
              <a16:creationId xmlns:a16="http://schemas.microsoft.com/office/drawing/2014/main" id="{00000000-0008-0000-2100-000084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57" name="Text Box 5">
          <a:extLst>
            <a:ext uri="{FF2B5EF4-FFF2-40B4-BE49-F238E27FC236}">
              <a16:creationId xmlns:a16="http://schemas.microsoft.com/office/drawing/2014/main" id="{00000000-0008-0000-2100-000085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58" name="Text Box 6">
          <a:extLst>
            <a:ext uri="{FF2B5EF4-FFF2-40B4-BE49-F238E27FC236}">
              <a16:creationId xmlns:a16="http://schemas.microsoft.com/office/drawing/2014/main" id="{00000000-0008-0000-2100-000086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59" name="Text Box 8">
          <a:extLst>
            <a:ext uri="{FF2B5EF4-FFF2-40B4-BE49-F238E27FC236}">
              <a16:creationId xmlns:a16="http://schemas.microsoft.com/office/drawing/2014/main" id="{00000000-0008-0000-2100-000087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60" name="Text Box 9">
          <a:extLst>
            <a:ext uri="{FF2B5EF4-FFF2-40B4-BE49-F238E27FC236}">
              <a16:creationId xmlns:a16="http://schemas.microsoft.com/office/drawing/2014/main" id="{00000000-0008-0000-2100-000088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61" name="Text Box 10">
          <a:extLst>
            <a:ext uri="{FF2B5EF4-FFF2-40B4-BE49-F238E27FC236}">
              <a16:creationId xmlns:a16="http://schemas.microsoft.com/office/drawing/2014/main" id="{00000000-0008-0000-2100-000089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62" name="Text Box 1">
          <a:extLst>
            <a:ext uri="{FF2B5EF4-FFF2-40B4-BE49-F238E27FC236}">
              <a16:creationId xmlns:a16="http://schemas.microsoft.com/office/drawing/2014/main" id="{00000000-0008-0000-2100-00008A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63" name="Text Box 2">
          <a:extLst>
            <a:ext uri="{FF2B5EF4-FFF2-40B4-BE49-F238E27FC236}">
              <a16:creationId xmlns:a16="http://schemas.microsoft.com/office/drawing/2014/main" id="{00000000-0008-0000-2100-00008B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164" name="Text Box 8">
          <a:extLst>
            <a:ext uri="{FF2B5EF4-FFF2-40B4-BE49-F238E27FC236}">
              <a16:creationId xmlns:a16="http://schemas.microsoft.com/office/drawing/2014/main" id="{00000000-0008-0000-2100-00008C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65" name="Text Box 8">
          <a:extLst>
            <a:ext uri="{FF2B5EF4-FFF2-40B4-BE49-F238E27FC236}">
              <a16:creationId xmlns:a16="http://schemas.microsoft.com/office/drawing/2014/main" id="{00000000-0008-0000-2100-00008D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66" name="Text Box 8">
          <a:extLst>
            <a:ext uri="{FF2B5EF4-FFF2-40B4-BE49-F238E27FC236}">
              <a16:creationId xmlns:a16="http://schemas.microsoft.com/office/drawing/2014/main" id="{00000000-0008-0000-2100-00008E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67" name="Text Box 8">
          <a:extLst>
            <a:ext uri="{FF2B5EF4-FFF2-40B4-BE49-F238E27FC236}">
              <a16:creationId xmlns:a16="http://schemas.microsoft.com/office/drawing/2014/main" id="{00000000-0008-0000-2100-00008F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38</xdr:row>
      <xdr:rowOff>0</xdr:rowOff>
    </xdr:from>
    <xdr:ext cx="114300" cy="285750"/>
    <xdr:sp macro="" textlink="">
      <xdr:nvSpPr>
        <xdr:cNvPr id="1168" name="Text Box 8">
          <a:extLst>
            <a:ext uri="{FF2B5EF4-FFF2-40B4-BE49-F238E27FC236}">
              <a16:creationId xmlns:a16="http://schemas.microsoft.com/office/drawing/2014/main" id="{00000000-0008-0000-2100-000090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69" name="Text Box 8">
          <a:extLst>
            <a:ext uri="{FF2B5EF4-FFF2-40B4-BE49-F238E27FC236}">
              <a16:creationId xmlns:a16="http://schemas.microsoft.com/office/drawing/2014/main" id="{00000000-0008-0000-2100-000091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28575</xdr:rowOff>
    </xdr:from>
    <xdr:ext cx="114300" cy="285750"/>
    <xdr:sp macro="" textlink="">
      <xdr:nvSpPr>
        <xdr:cNvPr id="1170" name="Text Box 8">
          <a:extLst>
            <a:ext uri="{FF2B5EF4-FFF2-40B4-BE49-F238E27FC236}">
              <a16:creationId xmlns:a16="http://schemas.microsoft.com/office/drawing/2014/main" id="{00000000-0008-0000-2100-000092040000}"/>
            </a:ext>
          </a:extLst>
        </xdr:cNvPr>
        <xdr:cNvSpPr txBox="1">
          <a:spLocks noChangeArrowheads="1"/>
        </xdr:cNvSpPr>
      </xdr:nvSpPr>
      <xdr:spPr bwMode="auto">
        <a:xfrm>
          <a:off x="5623560" y="67951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171" name="Text Box 8">
          <a:extLst>
            <a:ext uri="{FF2B5EF4-FFF2-40B4-BE49-F238E27FC236}">
              <a16:creationId xmlns:a16="http://schemas.microsoft.com/office/drawing/2014/main" id="{00000000-0008-0000-2100-00009304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172" name="Text Box 8">
          <a:extLst>
            <a:ext uri="{FF2B5EF4-FFF2-40B4-BE49-F238E27FC236}">
              <a16:creationId xmlns:a16="http://schemas.microsoft.com/office/drawing/2014/main" id="{00000000-0008-0000-2100-00009404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40</xdr:row>
      <xdr:rowOff>0</xdr:rowOff>
    </xdr:from>
    <xdr:ext cx="114300" cy="285750"/>
    <xdr:sp macro="" textlink="">
      <xdr:nvSpPr>
        <xdr:cNvPr id="1173" name="Text Box 8">
          <a:extLst>
            <a:ext uri="{FF2B5EF4-FFF2-40B4-BE49-F238E27FC236}">
              <a16:creationId xmlns:a16="http://schemas.microsoft.com/office/drawing/2014/main" id="{00000000-0008-0000-2100-000095040000}"/>
            </a:ext>
          </a:extLst>
        </xdr:cNvPr>
        <xdr:cNvSpPr txBox="1">
          <a:spLocks noChangeArrowheads="1"/>
        </xdr:cNvSpPr>
      </xdr:nvSpPr>
      <xdr:spPr bwMode="auto">
        <a:xfrm>
          <a:off x="56235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95250</xdr:rowOff>
    </xdr:from>
    <xdr:ext cx="114300" cy="285750"/>
    <xdr:sp macro="" textlink="">
      <xdr:nvSpPr>
        <xdr:cNvPr id="1174" name="Text Box 8">
          <a:extLst>
            <a:ext uri="{FF2B5EF4-FFF2-40B4-BE49-F238E27FC236}">
              <a16:creationId xmlns:a16="http://schemas.microsoft.com/office/drawing/2014/main" id="{00000000-0008-0000-2100-000096040000}"/>
            </a:ext>
          </a:extLst>
        </xdr:cNvPr>
        <xdr:cNvSpPr txBox="1">
          <a:spLocks noChangeArrowheads="1"/>
        </xdr:cNvSpPr>
      </xdr:nvSpPr>
      <xdr:spPr bwMode="auto">
        <a:xfrm>
          <a:off x="562356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175" name="Text Box 8">
          <a:extLst>
            <a:ext uri="{FF2B5EF4-FFF2-40B4-BE49-F238E27FC236}">
              <a16:creationId xmlns:a16="http://schemas.microsoft.com/office/drawing/2014/main" id="{00000000-0008-0000-2100-000097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76" name="Text Box 1">
          <a:extLst>
            <a:ext uri="{FF2B5EF4-FFF2-40B4-BE49-F238E27FC236}">
              <a16:creationId xmlns:a16="http://schemas.microsoft.com/office/drawing/2014/main" id="{00000000-0008-0000-2100-000098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77" name="Text Box 2">
          <a:extLst>
            <a:ext uri="{FF2B5EF4-FFF2-40B4-BE49-F238E27FC236}">
              <a16:creationId xmlns:a16="http://schemas.microsoft.com/office/drawing/2014/main" id="{00000000-0008-0000-2100-000099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78" name="Text Box 3">
          <a:extLst>
            <a:ext uri="{FF2B5EF4-FFF2-40B4-BE49-F238E27FC236}">
              <a16:creationId xmlns:a16="http://schemas.microsoft.com/office/drawing/2014/main" id="{00000000-0008-0000-2100-00009A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79" name="Text Box 4">
          <a:extLst>
            <a:ext uri="{FF2B5EF4-FFF2-40B4-BE49-F238E27FC236}">
              <a16:creationId xmlns:a16="http://schemas.microsoft.com/office/drawing/2014/main" id="{00000000-0008-0000-2100-00009B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0" name="Text Box 5">
          <a:extLst>
            <a:ext uri="{FF2B5EF4-FFF2-40B4-BE49-F238E27FC236}">
              <a16:creationId xmlns:a16="http://schemas.microsoft.com/office/drawing/2014/main" id="{00000000-0008-0000-2100-00009C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1" name="Text Box 6">
          <a:extLst>
            <a:ext uri="{FF2B5EF4-FFF2-40B4-BE49-F238E27FC236}">
              <a16:creationId xmlns:a16="http://schemas.microsoft.com/office/drawing/2014/main" id="{00000000-0008-0000-2100-00009D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2" name="Text Box 8">
          <a:extLst>
            <a:ext uri="{FF2B5EF4-FFF2-40B4-BE49-F238E27FC236}">
              <a16:creationId xmlns:a16="http://schemas.microsoft.com/office/drawing/2014/main" id="{00000000-0008-0000-2100-00009E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3" name="Text Box 9">
          <a:extLst>
            <a:ext uri="{FF2B5EF4-FFF2-40B4-BE49-F238E27FC236}">
              <a16:creationId xmlns:a16="http://schemas.microsoft.com/office/drawing/2014/main" id="{00000000-0008-0000-2100-00009F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4" name="Text Box 10">
          <a:extLst>
            <a:ext uri="{FF2B5EF4-FFF2-40B4-BE49-F238E27FC236}">
              <a16:creationId xmlns:a16="http://schemas.microsoft.com/office/drawing/2014/main" id="{00000000-0008-0000-2100-0000A0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5" name="Text Box 1">
          <a:extLst>
            <a:ext uri="{FF2B5EF4-FFF2-40B4-BE49-F238E27FC236}">
              <a16:creationId xmlns:a16="http://schemas.microsoft.com/office/drawing/2014/main" id="{00000000-0008-0000-2100-0000A1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6" name="Text Box 2">
          <a:extLst>
            <a:ext uri="{FF2B5EF4-FFF2-40B4-BE49-F238E27FC236}">
              <a16:creationId xmlns:a16="http://schemas.microsoft.com/office/drawing/2014/main" id="{00000000-0008-0000-2100-0000A2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7" name="Text Box 8">
          <a:extLst>
            <a:ext uri="{FF2B5EF4-FFF2-40B4-BE49-F238E27FC236}">
              <a16:creationId xmlns:a16="http://schemas.microsoft.com/office/drawing/2014/main" id="{00000000-0008-0000-2100-0000A3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8" name="Text Box 8">
          <a:extLst>
            <a:ext uri="{FF2B5EF4-FFF2-40B4-BE49-F238E27FC236}">
              <a16:creationId xmlns:a16="http://schemas.microsoft.com/office/drawing/2014/main" id="{00000000-0008-0000-2100-0000A4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89" name="Text Box 1">
          <a:extLst>
            <a:ext uri="{FF2B5EF4-FFF2-40B4-BE49-F238E27FC236}">
              <a16:creationId xmlns:a16="http://schemas.microsoft.com/office/drawing/2014/main" id="{00000000-0008-0000-2100-0000A5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0" name="Text Box 2">
          <a:extLst>
            <a:ext uri="{FF2B5EF4-FFF2-40B4-BE49-F238E27FC236}">
              <a16:creationId xmlns:a16="http://schemas.microsoft.com/office/drawing/2014/main" id="{00000000-0008-0000-2100-0000A6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1" name="Text Box 3">
          <a:extLst>
            <a:ext uri="{FF2B5EF4-FFF2-40B4-BE49-F238E27FC236}">
              <a16:creationId xmlns:a16="http://schemas.microsoft.com/office/drawing/2014/main" id="{00000000-0008-0000-2100-0000A7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2" name="Text Box 4">
          <a:extLst>
            <a:ext uri="{FF2B5EF4-FFF2-40B4-BE49-F238E27FC236}">
              <a16:creationId xmlns:a16="http://schemas.microsoft.com/office/drawing/2014/main" id="{00000000-0008-0000-2100-0000A8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3" name="Text Box 5">
          <a:extLst>
            <a:ext uri="{FF2B5EF4-FFF2-40B4-BE49-F238E27FC236}">
              <a16:creationId xmlns:a16="http://schemas.microsoft.com/office/drawing/2014/main" id="{00000000-0008-0000-2100-0000A9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4" name="Text Box 6">
          <a:extLst>
            <a:ext uri="{FF2B5EF4-FFF2-40B4-BE49-F238E27FC236}">
              <a16:creationId xmlns:a16="http://schemas.microsoft.com/office/drawing/2014/main" id="{00000000-0008-0000-2100-0000AA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5" name="Text Box 8">
          <a:extLst>
            <a:ext uri="{FF2B5EF4-FFF2-40B4-BE49-F238E27FC236}">
              <a16:creationId xmlns:a16="http://schemas.microsoft.com/office/drawing/2014/main" id="{00000000-0008-0000-2100-0000AB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6" name="Text Box 9">
          <a:extLst>
            <a:ext uri="{FF2B5EF4-FFF2-40B4-BE49-F238E27FC236}">
              <a16:creationId xmlns:a16="http://schemas.microsoft.com/office/drawing/2014/main" id="{00000000-0008-0000-2100-0000AC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7" name="Text Box 10">
          <a:extLst>
            <a:ext uri="{FF2B5EF4-FFF2-40B4-BE49-F238E27FC236}">
              <a16:creationId xmlns:a16="http://schemas.microsoft.com/office/drawing/2014/main" id="{00000000-0008-0000-2100-0000AD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8" name="Text Box 1">
          <a:extLst>
            <a:ext uri="{FF2B5EF4-FFF2-40B4-BE49-F238E27FC236}">
              <a16:creationId xmlns:a16="http://schemas.microsoft.com/office/drawing/2014/main" id="{00000000-0008-0000-2100-0000AE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199" name="Text Box 2">
          <a:extLst>
            <a:ext uri="{FF2B5EF4-FFF2-40B4-BE49-F238E27FC236}">
              <a16:creationId xmlns:a16="http://schemas.microsoft.com/office/drawing/2014/main" id="{00000000-0008-0000-2100-0000AF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0" name="Text Box 8">
          <a:extLst>
            <a:ext uri="{FF2B5EF4-FFF2-40B4-BE49-F238E27FC236}">
              <a16:creationId xmlns:a16="http://schemas.microsoft.com/office/drawing/2014/main" id="{00000000-0008-0000-2100-0000B0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1" name="Text Box 8">
          <a:extLst>
            <a:ext uri="{FF2B5EF4-FFF2-40B4-BE49-F238E27FC236}">
              <a16:creationId xmlns:a16="http://schemas.microsoft.com/office/drawing/2014/main" id="{00000000-0008-0000-2100-0000B1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2" name="Text Box 1">
          <a:extLst>
            <a:ext uri="{FF2B5EF4-FFF2-40B4-BE49-F238E27FC236}">
              <a16:creationId xmlns:a16="http://schemas.microsoft.com/office/drawing/2014/main" id="{00000000-0008-0000-2100-0000B2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3" name="Text Box 2">
          <a:extLst>
            <a:ext uri="{FF2B5EF4-FFF2-40B4-BE49-F238E27FC236}">
              <a16:creationId xmlns:a16="http://schemas.microsoft.com/office/drawing/2014/main" id="{00000000-0008-0000-2100-0000B3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4" name="Text Box 3">
          <a:extLst>
            <a:ext uri="{FF2B5EF4-FFF2-40B4-BE49-F238E27FC236}">
              <a16:creationId xmlns:a16="http://schemas.microsoft.com/office/drawing/2014/main" id="{00000000-0008-0000-2100-0000B4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5" name="Text Box 4">
          <a:extLst>
            <a:ext uri="{FF2B5EF4-FFF2-40B4-BE49-F238E27FC236}">
              <a16:creationId xmlns:a16="http://schemas.microsoft.com/office/drawing/2014/main" id="{00000000-0008-0000-2100-0000B5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6" name="Text Box 5">
          <a:extLst>
            <a:ext uri="{FF2B5EF4-FFF2-40B4-BE49-F238E27FC236}">
              <a16:creationId xmlns:a16="http://schemas.microsoft.com/office/drawing/2014/main" id="{00000000-0008-0000-2100-0000B6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7" name="Text Box 6">
          <a:extLst>
            <a:ext uri="{FF2B5EF4-FFF2-40B4-BE49-F238E27FC236}">
              <a16:creationId xmlns:a16="http://schemas.microsoft.com/office/drawing/2014/main" id="{00000000-0008-0000-2100-0000B7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8" name="Text Box 8">
          <a:extLst>
            <a:ext uri="{FF2B5EF4-FFF2-40B4-BE49-F238E27FC236}">
              <a16:creationId xmlns:a16="http://schemas.microsoft.com/office/drawing/2014/main" id="{00000000-0008-0000-2100-0000B8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09" name="Text Box 9">
          <a:extLst>
            <a:ext uri="{FF2B5EF4-FFF2-40B4-BE49-F238E27FC236}">
              <a16:creationId xmlns:a16="http://schemas.microsoft.com/office/drawing/2014/main" id="{00000000-0008-0000-2100-0000B9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10" name="Text Box 10">
          <a:extLst>
            <a:ext uri="{FF2B5EF4-FFF2-40B4-BE49-F238E27FC236}">
              <a16:creationId xmlns:a16="http://schemas.microsoft.com/office/drawing/2014/main" id="{00000000-0008-0000-2100-0000BA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11" name="Text Box 1">
          <a:extLst>
            <a:ext uri="{FF2B5EF4-FFF2-40B4-BE49-F238E27FC236}">
              <a16:creationId xmlns:a16="http://schemas.microsoft.com/office/drawing/2014/main" id="{00000000-0008-0000-2100-0000BB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12" name="Text Box 2">
          <a:extLst>
            <a:ext uri="{FF2B5EF4-FFF2-40B4-BE49-F238E27FC236}">
              <a16:creationId xmlns:a16="http://schemas.microsoft.com/office/drawing/2014/main" id="{00000000-0008-0000-2100-0000BC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213" name="Text Box 8">
          <a:extLst>
            <a:ext uri="{FF2B5EF4-FFF2-40B4-BE49-F238E27FC236}">
              <a16:creationId xmlns:a16="http://schemas.microsoft.com/office/drawing/2014/main" id="{00000000-0008-0000-2100-0000BD04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31</xdr:row>
      <xdr:rowOff>0</xdr:rowOff>
    </xdr:from>
    <xdr:ext cx="114300" cy="285750"/>
    <xdr:sp macro="" textlink="">
      <xdr:nvSpPr>
        <xdr:cNvPr id="1214" name="Text Box 8">
          <a:extLst>
            <a:ext uri="{FF2B5EF4-FFF2-40B4-BE49-F238E27FC236}">
              <a16:creationId xmlns:a16="http://schemas.microsoft.com/office/drawing/2014/main" id="{00000000-0008-0000-2100-0000BE040000}"/>
            </a:ext>
          </a:extLst>
        </xdr:cNvPr>
        <xdr:cNvSpPr txBox="1">
          <a:spLocks noChangeArrowheads="1"/>
        </xdr:cNvSpPr>
      </xdr:nvSpPr>
      <xdr:spPr bwMode="auto">
        <a:xfrm>
          <a:off x="562356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215" name="Text Box 8">
          <a:extLst>
            <a:ext uri="{FF2B5EF4-FFF2-40B4-BE49-F238E27FC236}">
              <a16:creationId xmlns:a16="http://schemas.microsoft.com/office/drawing/2014/main" id="{00000000-0008-0000-2100-0000BF04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216" name="Text Box 8">
          <a:extLst>
            <a:ext uri="{FF2B5EF4-FFF2-40B4-BE49-F238E27FC236}">
              <a16:creationId xmlns:a16="http://schemas.microsoft.com/office/drawing/2014/main" id="{00000000-0008-0000-2100-0000C004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217" name="Text Box 8">
          <a:extLst>
            <a:ext uri="{FF2B5EF4-FFF2-40B4-BE49-F238E27FC236}">
              <a16:creationId xmlns:a16="http://schemas.microsoft.com/office/drawing/2014/main" id="{00000000-0008-0000-2100-0000C104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218" name="Text Box 8">
          <a:extLst>
            <a:ext uri="{FF2B5EF4-FFF2-40B4-BE49-F238E27FC236}">
              <a16:creationId xmlns:a16="http://schemas.microsoft.com/office/drawing/2014/main" id="{00000000-0008-0000-2100-0000C204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219" name="Text Box 8">
          <a:extLst>
            <a:ext uri="{FF2B5EF4-FFF2-40B4-BE49-F238E27FC236}">
              <a16:creationId xmlns:a16="http://schemas.microsoft.com/office/drawing/2014/main" id="{00000000-0008-0000-2100-0000C304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220" name="Text Box 8">
          <a:extLst>
            <a:ext uri="{FF2B5EF4-FFF2-40B4-BE49-F238E27FC236}">
              <a16:creationId xmlns:a16="http://schemas.microsoft.com/office/drawing/2014/main" id="{00000000-0008-0000-2100-0000C404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21" name="Text Box 8">
          <a:extLst>
            <a:ext uri="{FF2B5EF4-FFF2-40B4-BE49-F238E27FC236}">
              <a16:creationId xmlns:a16="http://schemas.microsoft.com/office/drawing/2014/main" id="{00000000-0008-0000-2100-0000C5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22" name="Text Box 8">
          <a:extLst>
            <a:ext uri="{FF2B5EF4-FFF2-40B4-BE49-F238E27FC236}">
              <a16:creationId xmlns:a16="http://schemas.microsoft.com/office/drawing/2014/main" id="{00000000-0008-0000-2100-0000C6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23" name="Text Box 8">
          <a:extLst>
            <a:ext uri="{FF2B5EF4-FFF2-40B4-BE49-F238E27FC236}">
              <a16:creationId xmlns:a16="http://schemas.microsoft.com/office/drawing/2014/main" id="{00000000-0008-0000-2100-0000C7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24" name="Text Box 8">
          <a:extLst>
            <a:ext uri="{FF2B5EF4-FFF2-40B4-BE49-F238E27FC236}">
              <a16:creationId xmlns:a16="http://schemas.microsoft.com/office/drawing/2014/main" id="{00000000-0008-0000-2100-0000C8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25" name="Text Box 1">
          <a:extLst>
            <a:ext uri="{FF2B5EF4-FFF2-40B4-BE49-F238E27FC236}">
              <a16:creationId xmlns:a16="http://schemas.microsoft.com/office/drawing/2014/main" id="{00000000-0008-0000-2100-0000C9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26" name="Text Box 2">
          <a:extLst>
            <a:ext uri="{FF2B5EF4-FFF2-40B4-BE49-F238E27FC236}">
              <a16:creationId xmlns:a16="http://schemas.microsoft.com/office/drawing/2014/main" id="{00000000-0008-0000-2100-0000CA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27" name="Text Box 3">
          <a:extLst>
            <a:ext uri="{FF2B5EF4-FFF2-40B4-BE49-F238E27FC236}">
              <a16:creationId xmlns:a16="http://schemas.microsoft.com/office/drawing/2014/main" id="{00000000-0008-0000-2100-0000CB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28" name="Text Box 4">
          <a:extLst>
            <a:ext uri="{FF2B5EF4-FFF2-40B4-BE49-F238E27FC236}">
              <a16:creationId xmlns:a16="http://schemas.microsoft.com/office/drawing/2014/main" id="{00000000-0008-0000-2100-0000CC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29" name="Text Box 5">
          <a:extLst>
            <a:ext uri="{FF2B5EF4-FFF2-40B4-BE49-F238E27FC236}">
              <a16:creationId xmlns:a16="http://schemas.microsoft.com/office/drawing/2014/main" id="{00000000-0008-0000-2100-0000CD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30" name="Text Box 6">
          <a:extLst>
            <a:ext uri="{FF2B5EF4-FFF2-40B4-BE49-F238E27FC236}">
              <a16:creationId xmlns:a16="http://schemas.microsoft.com/office/drawing/2014/main" id="{00000000-0008-0000-2100-0000CE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31" name="Text Box 8">
          <a:extLst>
            <a:ext uri="{FF2B5EF4-FFF2-40B4-BE49-F238E27FC236}">
              <a16:creationId xmlns:a16="http://schemas.microsoft.com/office/drawing/2014/main" id="{00000000-0008-0000-2100-0000CF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32" name="Text Box 9">
          <a:extLst>
            <a:ext uri="{FF2B5EF4-FFF2-40B4-BE49-F238E27FC236}">
              <a16:creationId xmlns:a16="http://schemas.microsoft.com/office/drawing/2014/main" id="{00000000-0008-0000-2100-0000D0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33" name="Text Box 10">
          <a:extLst>
            <a:ext uri="{FF2B5EF4-FFF2-40B4-BE49-F238E27FC236}">
              <a16:creationId xmlns:a16="http://schemas.microsoft.com/office/drawing/2014/main" id="{00000000-0008-0000-2100-0000D1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34" name="Text Box 1">
          <a:extLst>
            <a:ext uri="{FF2B5EF4-FFF2-40B4-BE49-F238E27FC236}">
              <a16:creationId xmlns:a16="http://schemas.microsoft.com/office/drawing/2014/main" id="{00000000-0008-0000-2100-0000D2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35" name="Text Box 2">
          <a:extLst>
            <a:ext uri="{FF2B5EF4-FFF2-40B4-BE49-F238E27FC236}">
              <a16:creationId xmlns:a16="http://schemas.microsoft.com/office/drawing/2014/main" id="{00000000-0008-0000-2100-0000D3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36" name="Text Box 1">
          <a:extLst>
            <a:ext uri="{FF2B5EF4-FFF2-40B4-BE49-F238E27FC236}">
              <a16:creationId xmlns:a16="http://schemas.microsoft.com/office/drawing/2014/main" id="{00000000-0008-0000-2100-0000D4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37" name="Text Box 2">
          <a:extLst>
            <a:ext uri="{FF2B5EF4-FFF2-40B4-BE49-F238E27FC236}">
              <a16:creationId xmlns:a16="http://schemas.microsoft.com/office/drawing/2014/main" id="{00000000-0008-0000-2100-0000D5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38" name="Text Box 3">
          <a:extLst>
            <a:ext uri="{FF2B5EF4-FFF2-40B4-BE49-F238E27FC236}">
              <a16:creationId xmlns:a16="http://schemas.microsoft.com/office/drawing/2014/main" id="{00000000-0008-0000-2100-0000D6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39" name="Text Box 4">
          <a:extLst>
            <a:ext uri="{FF2B5EF4-FFF2-40B4-BE49-F238E27FC236}">
              <a16:creationId xmlns:a16="http://schemas.microsoft.com/office/drawing/2014/main" id="{00000000-0008-0000-2100-0000D7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40" name="Text Box 5">
          <a:extLst>
            <a:ext uri="{FF2B5EF4-FFF2-40B4-BE49-F238E27FC236}">
              <a16:creationId xmlns:a16="http://schemas.microsoft.com/office/drawing/2014/main" id="{00000000-0008-0000-2100-0000D8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41" name="Text Box 6">
          <a:extLst>
            <a:ext uri="{FF2B5EF4-FFF2-40B4-BE49-F238E27FC236}">
              <a16:creationId xmlns:a16="http://schemas.microsoft.com/office/drawing/2014/main" id="{00000000-0008-0000-2100-0000D9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42" name="Text Box 8">
          <a:extLst>
            <a:ext uri="{FF2B5EF4-FFF2-40B4-BE49-F238E27FC236}">
              <a16:creationId xmlns:a16="http://schemas.microsoft.com/office/drawing/2014/main" id="{00000000-0008-0000-2100-0000DA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43" name="Text Box 9">
          <a:extLst>
            <a:ext uri="{FF2B5EF4-FFF2-40B4-BE49-F238E27FC236}">
              <a16:creationId xmlns:a16="http://schemas.microsoft.com/office/drawing/2014/main" id="{00000000-0008-0000-2100-0000DB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44" name="Text Box 10">
          <a:extLst>
            <a:ext uri="{FF2B5EF4-FFF2-40B4-BE49-F238E27FC236}">
              <a16:creationId xmlns:a16="http://schemas.microsoft.com/office/drawing/2014/main" id="{00000000-0008-0000-2100-0000DC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5" name="Text Box 11">
          <a:extLst>
            <a:ext uri="{FF2B5EF4-FFF2-40B4-BE49-F238E27FC236}">
              <a16:creationId xmlns:a16="http://schemas.microsoft.com/office/drawing/2014/main" id="{00000000-0008-0000-2100-0000DD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6" name="Text Box 12">
          <a:extLst>
            <a:ext uri="{FF2B5EF4-FFF2-40B4-BE49-F238E27FC236}">
              <a16:creationId xmlns:a16="http://schemas.microsoft.com/office/drawing/2014/main" id="{00000000-0008-0000-2100-0000DE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47" name="Text Box 1">
          <a:extLst>
            <a:ext uri="{FF2B5EF4-FFF2-40B4-BE49-F238E27FC236}">
              <a16:creationId xmlns:a16="http://schemas.microsoft.com/office/drawing/2014/main" id="{00000000-0008-0000-2100-0000DF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48" name="Text Box 2">
          <a:extLst>
            <a:ext uri="{FF2B5EF4-FFF2-40B4-BE49-F238E27FC236}">
              <a16:creationId xmlns:a16="http://schemas.microsoft.com/office/drawing/2014/main" id="{00000000-0008-0000-2100-0000E0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49" name="Text Box 1">
          <a:extLst>
            <a:ext uri="{FF2B5EF4-FFF2-40B4-BE49-F238E27FC236}">
              <a16:creationId xmlns:a16="http://schemas.microsoft.com/office/drawing/2014/main" id="{00000000-0008-0000-2100-0000E1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50" name="Text Box 2">
          <a:extLst>
            <a:ext uri="{FF2B5EF4-FFF2-40B4-BE49-F238E27FC236}">
              <a16:creationId xmlns:a16="http://schemas.microsoft.com/office/drawing/2014/main" id="{00000000-0008-0000-2100-0000E2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51" name="Text Box 3">
          <a:extLst>
            <a:ext uri="{FF2B5EF4-FFF2-40B4-BE49-F238E27FC236}">
              <a16:creationId xmlns:a16="http://schemas.microsoft.com/office/drawing/2014/main" id="{00000000-0008-0000-2100-0000E3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52" name="Text Box 4">
          <a:extLst>
            <a:ext uri="{FF2B5EF4-FFF2-40B4-BE49-F238E27FC236}">
              <a16:creationId xmlns:a16="http://schemas.microsoft.com/office/drawing/2014/main" id="{00000000-0008-0000-2100-0000E4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53" name="Text Box 5">
          <a:extLst>
            <a:ext uri="{FF2B5EF4-FFF2-40B4-BE49-F238E27FC236}">
              <a16:creationId xmlns:a16="http://schemas.microsoft.com/office/drawing/2014/main" id="{00000000-0008-0000-2100-0000E5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54" name="Text Box 6">
          <a:extLst>
            <a:ext uri="{FF2B5EF4-FFF2-40B4-BE49-F238E27FC236}">
              <a16:creationId xmlns:a16="http://schemas.microsoft.com/office/drawing/2014/main" id="{00000000-0008-0000-2100-0000E6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55" name="Text Box 8">
          <a:extLst>
            <a:ext uri="{FF2B5EF4-FFF2-40B4-BE49-F238E27FC236}">
              <a16:creationId xmlns:a16="http://schemas.microsoft.com/office/drawing/2014/main" id="{00000000-0008-0000-2100-0000E7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56" name="Text Box 9">
          <a:extLst>
            <a:ext uri="{FF2B5EF4-FFF2-40B4-BE49-F238E27FC236}">
              <a16:creationId xmlns:a16="http://schemas.microsoft.com/office/drawing/2014/main" id="{00000000-0008-0000-2100-0000E8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57" name="Text Box 10">
          <a:extLst>
            <a:ext uri="{FF2B5EF4-FFF2-40B4-BE49-F238E27FC236}">
              <a16:creationId xmlns:a16="http://schemas.microsoft.com/office/drawing/2014/main" id="{00000000-0008-0000-2100-0000E9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8" name="Text Box 11">
          <a:extLst>
            <a:ext uri="{FF2B5EF4-FFF2-40B4-BE49-F238E27FC236}">
              <a16:creationId xmlns:a16="http://schemas.microsoft.com/office/drawing/2014/main" id="{00000000-0008-0000-2100-0000EA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9" name="Text Box 12">
          <a:extLst>
            <a:ext uri="{FF2B5EF4-FFF2-40B4-BE49-F238E27FC236}">
              <a16:creationId xmlns:a16="http://schemas.microsoft.com/office/drawing/2014/main" id="{00000000-0008-0000-2100-0000EB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60" name="Text Box 1">
          <a:extLst>
            <a:ext uri="{FF2B5EF4-FFF2-40B4-BE49-F238E27FC236}">
              <a16:creationId xmlns:a16="http://schemas.microsoft.com/office/drawing/2014/main" id="{00000000-0008-0000-2100-0000EC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61" name="Text Box 2">
          <a:extLst>
            <a:ext uri="{FF2B5EF4-FFF2-40B4-BE49-F238E27FC236}">
              <a16:creationId xmlns:a16="http://schemas.microsoft.com/office/drawing/2014/main" id="{00000000-0008-0000-2100-0000ED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62" name="Text Box 8">
          <a:extLst>
            <a:ext uri="{FF2B5EF4-FFF2-40B4-BE49-F238E27FC236}">
              <a16:creationId xmlns:a16="http://schemas.microsoft.com/office/drawing/2014/main" id="{00000000-0008-0000-2100-0000EE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63" name="Text Box 13">
          <a:extLst>
            <a:ext uri="{FF2B5EF4-FFF2-40B4-BE49-F238E27FC236}">
              <a16:creationId xmlns:a16="http://schemas.microsoft.com/office/drawing/2014/main" id="{00000000-0008-0000-2100-0000EF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64" name="Text Box 14">
          <a:extLst>
            <a:ext uri="{FF2B5EF4-FFF2-40B4-BE49-F238E27FC236}">
              <a16:creationId xmlns:a16="http://schemas.microsoft.com/office/drawing/2014/main" id="{00000000-0008-0000-2100-0000F0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65" name="Text Box 13">
          <a:extLst>
            <a:ext uri="{FF2B5EF4-FFF2-40B4-BE49-F238E27FC236}">
              <a16:creationId xmlns:a16="http://schemas.microsoft.com/office/drawing/2014/main" id="{00000000-0008-0000-2100-0000F1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66" name="Text Box 14">
          <a:extLst>
            <a:ext uri="{FF2B5EF4-FFF2-40B4-BE49-F238E27FC236}">
              <a16:creationId xmlns:a16="http://schemas.microsoft.com/office/drawing/2014/main" id="{00000000-0008-0000-2100-0000F2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267" name="Text Box 13">
          <a:extLst>
            <a:ext uri="{FF2B5EF4-FFF2-40B4-BE49-F238E27FC236}">
              <a16:creationId xmlns:a16="http://schemas.microsoft.com/office/drawing/2014/main" id="{00000000-0008-0000-2100-0000F3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268" name="Text Box 14">
          <a:extLst>
            <a:ext uri="{FF2B5EF4-FFF2-40B4-BE49-F238E27FC236}">
              <a16:creationId xmlns:a16="http://schemas.microsoft.com/office/drawing/2014/main" id="{00000000-0008-0000-2100-0000F4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69" name="Text Box 8">
          <a:extLst>
            <a:ext uri="{FF2B5EF4-FFF2-40B4-BE49-F238E27FC236}">
              <a16:creationId xmlns:a16="http://schemas.microsoft.com/office/drawing/2014/main" id="{00000000-0008-0000-2100-0000F5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70" name="Text Box 8">
          <a:extLst>
            <a:ext uri="{FF2B5EF4-FFF2-40B4-BE49-F238E27FC236}">
              <a16:creationId xmlns:a16="http://schemas.microsoft.com/office/drawing/2014/main" id="{00000000-0008-0000-2100-0000F6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271" name="Text Box 8">
          <a:extLst>
            <a:ext uri="{FF2B5EF4-FFF2-40B4-BE49-F238E27FC236}">
              <a16:creationId xmlns:a16="http://schemas.microsoft.com/office/drawing/2014/main" id="{00000000-0008-0000-2100-0000F7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72" name="Text Box 8">
          <a:extLst>
            <a:ext uri="{FF2B5EF4-FFF2-40B4-BE49-F238E27FC236}">
              <a16:creationId xmlns:a16="http://schemas.microsoft.com/office/drawing/2014/main" id="{00000000-0008-0000-2100-0000F8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273" name="Text Box 8">
          <a:extLst>
            <a:ext uri="{FF2B5EF4-FFF2-40B4-BE49-F238E27FC236}">
              <a16:creationId xmlns:a16="http://schemas.microsoft.com/office/drawing/2014/main" id="{00000000-0008-0000-2100-0000F9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74" name="Text Box 8">
          <a:extLst>
            <a:ext uri="{FF2B5EF4-FFF2-40B4-BE49-F238E27FC236}">
              <a16:creationId xmlns:a16="http://schemas.microsoft.com/office/drawing/2014/main" id="{00000000-0008-0000-2100-0000FA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75" name="Text Box 1">
          <a:extLst>
            <a:ext uri="{FF2B5EF4-FFF2-40B4-BE49-F238E27FC236}">
              <a16:creationId xmlns:a16="http://schemas.microsoft.com/office/drawing/2014/main" id="{00000000-0008-0000-2100-0000FB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76" name="Text Box 2">
          <a:extLst>
            <a:ext uri="{FF2B5EF4-FFF2-40B4-BE49-F238E27FC236}">
              <a16:creationId xmlns:a16="http://schemas.microsoft.com/office/drawing/2014/main" id="{00000000-0008-0000-2100-0000FC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77" name="Text Box 3">
          <a:extLst>
            <a:ext uri="{FF2B5EF4-FFF2-40B4-BE49-F238E27FC236}">
              <a16:creationId xmlns:a16="http://schemas.microsoft.com/office/drawing/2014/main" id="{00000000-0008-0000-2100-0000FD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78" name="Text Box 4">
          <a:extLst>
            <a:ext uri="{FF2B5EF4-FFF2-40B4-BE49-F238E27FC236}">
              <a16:creationId xmlns:a16="http://schemas.microsoft.com/office/drawing/2014/main" id="{00000000-0008-0000-2100-0000FE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79" name="Text Box 5">
          <a:extLst>
            <a:ext uri="{FF2B5EF4-FFF2-40B4-BE49-F238E27FC236}">
              <a16:creationId xmlns:a16="http://schemas.microsoft.com/office/drawing/2014/main" id="{00000000-0008-0000-2100-0000FF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80" name="Text Box 6">
          <a:extLst>
            <a:ext uri="{FF2B5EF4-FFF2-40B4-BE49-F238E27FC236}">
              <a16:creationId xmlns:a16="http://schemas.microsoft.com/office/drawing/2014/main" id="{00000000-0008-0000-2100-000000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81" name="Text Box 8">
          <a:extLst>
            <a:ext uri="{FF2B5EF4-FFF2-40B4-BE49-F238E27FC236}">
              <a16:creationId xmlns:a16="http://schemas.microsoft.com/office/drawing/2014/main" id="{00000000-0008-0000-2100-000001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82" name="Text Box 9">
          <a:extLst>
            <a:ext uri="{FF2B5EF4-FFF2-40B4-BE49-F238E27FC236}">
              <a16:creationId xmlns:a16="http://schemas.microsoft.com/office/drawing/2014/main" id="{00000000-0008-0000-2100-000002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83" name="Text Box 10">
          <a:extLst>
            <a:ext uri="{FF2B5EF4-FFF2-40B4-BE49-F238E27FC236}">
              <a16:creationId xmlns:a16="http://schemas.microsoft.com/office/drawing/2014/main" id="{00000000-0008-0000-2100-000003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284" name="Text Box 11">
          <a:extLst>
            <a:ext uri="{FF2B5EF4-FFF2-40B4-BE49-F238E27FC236}">
              <a16:creationId xmlns:a16="http://schemas.microsoft.com/office/drawing/2014/main" id="{00000000-0008-0000-2100-00000405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285" name="Text Box 12">
          <a:extLst>
            <a:ext uri="{FF2B5EF4-FFF2-40B4-BE49-F238E27FC236}">
              <a16:creationId xmlns:a16="http://schemas.microsoft.com/office/drawing/2014/main" id="{00000000-0008-0000-2100-00000505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86" name="Text Box 13">
          <a:extLst>
            <a:ext uri="{FF2B5EF4-FFF2-40B4-BE49-F238E27FC236}">
              <a16:creationId xmlns:a16="http://schemas.microsoft.com/office/drawing/2014/main" id="{00000000-0008-0000-2100-000006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287" name="Text Box 14">
          <a:extLst>
            <a:ext uri="{FF2B5EF4-FFF2-40B4-BE49-F238E27FC236}">
              <a16:creationId xmlns:a16="http://schemas.microsoft.com/office/drawing/2014/main" id="{00000000-0008-0000-2100-000007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88" name="Text Box 1">
          <a:extLst>
            <a:ext uri="{FF2B5EF4-FFF2-40B4-BE49-F238E27FC236}">
              <a16:creationId xmlns:a16="http://schemas.microsoft.com/office/drawing/2014/main" id="{00000000-0008-0000-2100-000008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89" name="Text Box 2">
          <a:extLst>
            <a:ext uri="{FF2B5EF4-FFF2-40B4-BE49-F238E27FC236}">
              <a16:creationId xmlns:a16="http://schemas.microsoft.com/office/drawing/2014/main" id="{00000000-0008-0000-2100-000009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19</xdr:row>
      <xdr:rowOff>0</xdr:rowOff>
    </xdr:from>
    <xdr:ext cx="114300" cy="285750"/>
    <xdr:sp macro="" textlink="">
      <xdr:nvSpPr>
        <xdr:cNvPr id="1290" name="Text Box 8">
          <a:extLst>
            <a:ext uri="{FF2B5EF4-FFF2-40B4-BE49-F238E27FC236}">
              <a16:creationId xmlns:a16="http://schemas.microsoft.com/office/drawing/2014/main" id="{00000000-0008-0000-2100-00000A050000}"/>
            </a:ext>
          </a:extLst>
        </xdr:cNvPr>
        <xdr:cNvSpPr txBox="1">
          <a:spLocks noChangeArrowheads="1"/>
        </xdr:cNvSpPr>
      </xdr:nvSpPr>
      <xdr:spPr bwMode="auto">
        <a:xfrm>
          <a:off x="562356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292" name="Text Box 8">
          <a:extLst>
            <a:ext uri="{FF2B5EF4-FFF2-40B4-BE49-F238E27FC236}">
              <a16:creationId xmlns:a16="http://schemas.microsoft.com/office/drawing/2014/main" id="{00000000-0008-0000-2100-00000C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293" name="Text Box 8">
          <a:extLst>
            <a:ext uri="{FF2B5EF4-FFF2-40B4-BE49-F238E27FC236}">
              <a16:creationId xmlns:a16="http://schemas.microsoft.com/office/drawing/2014/main" id="{00000000-0008-0000-2100-00000D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294" name="Text Box 8">
          <a:extLst>
            <a:ext uri="{FF2B5EF4-FFF2-40B4-BE49-F238E27FC236}">
              <a16:creationId xmlns:a16="http://schemas.microsoft.com/office/drawing/2014/main" id="{00000000-0008-0000-2100-00000E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295" name="Text Box 1">
          <a:extLst>
            <a:ext uri="{FF2B5EF4-FFF2-40B4-BE49-F238E27FC236}">
              <a16:creationId xmlns:a16="http://schemas.microsoft.com/office/drawing/2014/main" id="{00000000-0008-0000-2100-00000F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296" name="Text Box 2">
          <a:extLst>
            <a:ext uri="{FF2B5EF4-FFF2-40B4-BE49-F238E27FC236}">
              <a16:creationId xmlns:a16="http://schemas.microsoft.com/office/drawing/2014/main" id="{00000000-0008-0000-2100-000010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297" name="Text Box 3">
          <a:extLst>
            <a:ext uri="{FF2B5EF4-FFF2-40B4-BE49-F238E27FC236}">
              <a16:creationId xmlns:a16="http://schemas.microsoft.com/office/drawing/2014/main" id="{00000000-0008-0000-2100-000011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298" name="Text Box 4">
          <a:extLst>
            <a:ext uri="{FF2B5EF4-FFF2-40B4-BE49-F238E27FC236}">
              <a16:creationId xmlns:a16="http://schemas.microsoft.com/office/drawing/2014/main" id="{00000000-0008-0000-2100-000012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299" name="Text Box 5">
          <a:extLst>
            <a:ext uri="{FF2B5EF4-FFF2-40B4-BE49-F238E27FC236}">
              <a16:creationId xmlns:a16="http://schemas.microsoft.com/office/drawing/2014/main" id="{00000000-0008-0000-2100-000013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00" name="Text Box 6">
          <a:extLst>
            <a:ext uri="{FF2B5EF4-FFF2-40B4-BE49-F238E27FC236}">
              <a16:creationId xmlns:a16="http://schemas.microsoft.com/office/drawing/2014/main" id="{00000000-0008-0000-2100-000014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01" name="Text Box 8">
          <a:extLst>
            <a:ext uri="{FF2B5EF4-FFF2-40B4-BE49-F238E27FC236}">
              <a16:creationId xmlns:a16="http://schemas.microsoft.com/office/drawing/2014/main" id="{00000000-0008-0000-2100-000015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02" name="Text Box 9">
          <a:extLst>
            <a:ext uri="{FF2B5EF4-FFF2-40B4-BE49-F238E27FC236}">
              <a16:creationId xmlns:a16="http://schemas.microsoft.com/office/drawing/2014/main" id="{00000000-0008-0000-2100-000016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03" name="Text Box 10">
          <a:extLst>
            <a:ext uri="{FF2B5EF4-FFF2-40B4-BE49-F238E27FC236}">
              <a16:creationId xmlns:a16="http://schemas.microsoft.com/office/drawing/2014/main" id="{00000000-0008-0000-2100-000017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04" name="Text Box 1">
          <a:extLst>
            <a:ext uri="{FF2B5EF4-FFF2-40B4-BE49-F238E27FC236}">
              <a16:creationId xmlns:a16="http://schemas.microsoft.com/office/drawing/2014/main" id="{00000000-0008-0000-2100-000018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05" name="Text Box 2">
          <a:extLst>
            <a:ext uri="{FF2B5EF4-FFF2-40B4-BE49-F238E27FC236}">
              <a16:creationId xmlns:a16="http://schemas.microsoft.com/office/drawing/2014/main" id="{00000000-0008-0000-2100-000019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07" name="Text Box 1">
          <a:extLst>
            <a:ext uri="{FF2B5EF4-FFF2-40B4-BE49-F238E27FC236}">
              <a16:creationId xmlns:a16="http://schemas.microsoft.com/office/drawing/2014/main" id="{00000000-0008-0000-2100-00001B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08" name="Text Box 2">
          <a:extLst>
            <a:ext uri="{FF2B5EF4-FFF2-40B4-BE49-F238E27FC236}">
              <a16:creationId xmlns:a16="http://schemas.microsoft.com/office/drawing/2014/main" id="{00000000-0008-0000-2100-00001C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09" name="Text Box 3">
          <a:extLst>
            <a:ext uri="{FF2B5EF4-FFF2-40B4-BE49-F238E27FC236}">
              <a16:creationId xmlns:a16="http://schemas.microsoft.com/office/drawing/2014/main" id="{00000000-0008-0000-2100-00001D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10" name="Text Box 4">
          <a:extLst>
            <a:ext uri="{FF2B5EF4-FFF2-40B4-BE49-F238E27FC236}">
              <a16:creationId xmlns:a16="http://schemas.microsoft.com/office/drawing/2014/main" id="{00000000-0008-0000-2100-00001E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11" name="Text Box 5">
          <a:extLst>
            <a:ext uri="{FF2B5EF4-FFF2-40B4-BE49-F238E27FC236}">
              <a16:creationId xmlns:a16="http://schemas.microsoft.com/office/drawing/2014/main" id="{00000000-0008-0000-2100-00001F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12" name="Text Box 6">
          <a:extLst>
            <a:ext uri="{FF2B5EF4-FFF2-40B4-BE49-F238E27FC236}">
              <a16:creationId xmlns:a16="http://schemas.microsoft.com/office/drawing/2014/main" id="{00000000-0008-0000-2100-000020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13" name="Text Box 8">
          <a:extLst>
            <a:ext uri="{FF2B5EF4-FFF2-40B4-BE49-F238E27FC236}">
              <a16:creationId xmlns:a16="http://schemas.microsoft.com/office/drawing/2014/main" id="{00000000-0008-0000-2100-000021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14" name="Text Box 9">
          <a:extLst>
            <a:ext uri="{FF2B5EF4-FFF2-40B4-BE49-F238E27FC236}">
              <a16:creationId xmlns:a16="http://schemas.microsoft.com/office/drawing/2014/main" id="{00000000-0008-0000-2100-000022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15" name="Text Box 10">
          <a:extLst>
            <a:ext uri="{FF2B5EF4-FFF2-40B4-BE49-F238E27FC236}">
              <a16:creationId xmlns:a16="http://schemas.microsoft.com/office/drawing/2014/main" id="{00000000-0008-0000-2100-000023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16" name="Text Box 11">
          <a:extLst>
            <a:ext uri="{FF2B5EF4-FFF2-40B4-BE49-F238E27FC236}">
              <a16:creationId xmlns:a16="http://schemas.microsoft.com/office/drawing/2014/main" id="{00000000-0008-0000-2100-000024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17" name="Text Box 12">
          <a:extLst>
            <a:ext uri="{FF2B5EF4-FFF2-40B4-BE49-F238E27FC236}">
              <a16:creationId xmlns:a16="http://schemas.microsoft.com/office/drawing/2014/main" id="{00000000-0008-0000-2100-000025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318" name="Text Box 13">
          <a:extLst>
            <a:ext uri="{FF2B5EF4-FFF2-40B4-BE49-F238E27FC236}">
              <a16:creationId xmlns:a16="http://schemas.microsoft.com/office/drawing/2014/main" id="{00000000-0008-0000-2100-000026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319" name="Text Box 14">
          <a:extLst>
            <a:ext uri="{FF2B5EF4-FFF2-40B4-BE49-F238E27FC236}">
              <a16:creationId xmlns:a16="http://schemas.microsoft.com/office/drawing/2014/main" id="{00000000-0008-0000-2100-000027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20" name="Text Box 1">
          <a:extLst>
            <a:ext uri="{FF2B5EF4-FFF2-40B4-BE49-F238E27FC236}">
              <a16:creationId xmlns:a16="http://schemas.microsoft.com/office/drawing/2014/main" id="{00000000-0008-0000-2100-000028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21" name="Text Box 2">
          <a:extLst>
            <a:ext uri="{FF2B5EF4-FFF2-40B4-BE49-F238E27FC236}">
              <a16:creationId xmlns:a16="http://schemas.microsoft.com/office/drawing/2014/main" id="{00000000-0008-0000-2100-000029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322" name="Text Box 8">
          <a:extLst>
            <a:ext uri="{FF2B5EF4-FFF2-40B4-BE49-F238E27FC236}">
              <a16:creationId xmlns:a16="http://schemas.microsoft.com/office/drawing/2014/main" id="{00000000-0008-0000-2100-00002A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323" name="Text Box 8">
          <a:extLst>
            <a:ext uri="{FF2B5EF4-FFF2-40B4-BE49-F238E27FC236}">
              <a16:creationId xmlns:a16="http://schemas.microsoft.com/office/drawing/2014/main" id="{00000000-0008-0000-2100-00002B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324" name="Text Box 8">
          <a:extLst>
            <a:ext uri="{FF2B5EF4-FFF2-40B4-BE49-F238E27FC236}">
              <a16:creationId xmlns:a16="http://schemas.microsoft.com/office/drawing/2014/main" id="{00000000-0008-0000-2100-00002C05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325" name="Text Box 8">
          <a:extLst>
            <a:ext uri="{FF2B5EF4-FFF2-40B4-BE49-F238E27FC236}">
              <a16:creationId xmlns:a16="http://schemas.microsoft.com/office/drawing/2014/main" id="{00000000-0008-0000-2100-00002D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26" name="Text Box 8">
          <a:extLst>
            <a:ext uri="{FF2B5EF4-FFF2-40B4-BE49-F238E27FC236}">
              <a16:creationId xmlns:a16="http://schemas.microsoft.com/office/drawing/2014/main" id="{00000000-0008-0000-2100-00002E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27" name="Text Box 8">
          <a:extLst>
            <a:ext uri="{FF2B5EF4-FFF2-40B4-BE49-F238E27FC236}">
              <a16:creationId xmlns:a16="http://schemas.microsoft.com/office/drawing/2014/main" id="{00000000-0008-0000-2100-00002F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28" name="Text Box 1">
          <a:extLst>
            <a:ext uri="{FF2B5EF4-FFF2-40B4-BE49-F238E27FC236}">
              <a16:creationId xmlns:a16="http://schemas.microsoft.com/office/drawing/2014/main" id="{00000000-0008-0000-2100-000030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29" name="Text Box 2">
          <a:extLst>
            <a:ext uri="{FF2B5EF4-FFF2-40B4-BE49-F238E27FC236}">
              <a16:creationId xmlns:a16="http://schemas.microsoft.com/office/drawing/2014/main" id="{00000000-0008-0000-2100-000031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30" name="Text Box 3">
          <a:extLst>
            <a:ext uri="{FF2B5EF4-FFF2-40B4-BE49-F238E27FC236}">
              <a16:creationId xmlns:a16="http://schemas.microsoft.com/office/drawing/2014/main" id="{00000000-0008-0000-2100-000032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31" name="Text Box 4">
          <a:extLst>
            <a:ext uri="{FF2B5EF4-FFF2-40B4-BE49-F238E27FC236}">
              <a16:creationId xmlns:a16="http://schemas.microsoft.com/office/drawing/2014/main" id="{00000000-0008-0000-2100-000033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32" name="Text Box 5">
          <a:extLst>
            <a:ext uri="{FF2B5EF4-FFF2-40B4-BE49-F238E27FC236}">
              <a16:creationId xmlns:a16="http://schemas.microsoft.com/office/drawing/2014/main" id="{00000000-0008-0000-2100-000034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33" name="Text Box 6">
          <a:extLst>
            <a:ext uri="{FF2B5EF4-FFF2-40B4-BE49-F238E27FC236}">
              <a16:creationId xmlns:a16="http://schemas.microsoft.com/office/drawing/2014/main" id="{00000000-0008-0000-2100-000035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34" name="Text Box 8">
          <a:extLst>
            <a:ext uri="{FF2B5EF4-FFF2-40B4-BE49-F238E27FC236}">
              <a16:creationId xmlns:a16="http://schemas.microsoft.com/office/drawing/2014/main" id="{00000000-0008-0000-2100-000036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35" name="Text Box 9">
          <a:extLst>
            <a:ext uri="{FF2B5EF4-FFF2-40B4-BE49-F238E27FC236}">
              <a16:creationId xmlns:a16="http://schemas.microsoft.com/office/drawing/2014/main" id="{00000000-0008-0000-2100-000037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36" name="Text Box 10">
          <a:extLst>
            <a:ext uri="{FF2B5EF4-FFF2-40B4-BE49-F238E27FC236}">
              <a16:creationId xmlns:a16="http://schemas.microsoft.com/office/drawing/2014/main" id="{00000000-0008-0000-2100-000038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37" name="Text Box 1">
          <a:extLst>
            <a:ext uri="{FF2B5EF4-FFF2-40B4-BE49-F238E27FC236}">
              <a16:creationId xmlns:a16="http://schemas.microsoft.com/office/drawing/2014/main" id="{00000000-0008-0000-2100-000039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38" name="Text Box 2">
          <a:extLst>
            <a:ext uri="{FF2B5EF4-FFF2-40B4-BE49-F238E27FC236}">
              <a16:creationId xmlns:a16="http://schemas.microsoft.com/office/drawing/2014/main" id="{00000000-0008-0000-2100-00003A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339" name="Text Box 8">
          <a:extLst>
            <a:ext uri="{FF2B5EF4-FFF2-40B4-BE49-F238E27FC236}">
              <a16:creationId xmlns:a16="http://schemas.microsoft.com/office/drawing/2014/main" id="{00000000-0008-0000-2100-00003B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40" name="Text Box 1">
          <a:extLst>
            <a:ext uri="{FF2B5EF4-FFF2-40B4-BE49-F238E27FC236}">
              <a16:creationId xmlns:a16="http://schemas.microsoft.com/office/drawing/2014/main" id="{00000000-0008-0000-2100-00003C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41" name="Text Box 2">
          <a:extLst>
            <a:ext uri="{FF2B5EF4-FFF2-40B4-BE49-F238E27FC236}">
              <a16:creationId xmlns:a16="http://schemas.microsoft.com/office/drawing/2014/main" id="{00000000-0008-0000-2100-00003D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42" name="Text Box 3">
          <a:extLst>
            <a:ext uri="{FF2B5EF4-FFF2-40B4-BE49-F238E27FC236}">
              <a16:creationId xmlns:a16="http://schemas.microsoft.com/office/drawing/2014/main" id="{00000000-0008-0000-2100-00003E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43" name="Text Box 4">
          <a:extLst>
            <a:ext uri="{FF2B5EF4-FFF2-40B4-BE49-F238E27FC236}">
              <a16:creationId xmlns:a16="http://schemas.microsoft.com/office/drawing/2014/main" id="{00000000-0008-0000-2100-00003F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44" name="Text Box 5">
          <a:extLst>
            <a:ext uri="{FF2B5EF4-FFF2-40B4-BE49-F238E27FC236}">
              <a16:creationId xmlns:a16="http://schemas.microsoft.com/office/drawing/2014/main" id="{00000000-0008-0000-2100-000040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45" name="Text Box 6">
          <a:extLst>
            <a:ext uri="{FF2B5EF4-FFF2-40B4-BE49-F238E27FC236}">
              <a16:creationId xmlns:a16="http://schemas.microsoft.com/office/drawing/2014/main" id="{00000000-0008-0000-2100-000041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46" name="Text Box 8">
          <a:extLst>
            <a:ext uri="{FF2B5EF4-FFF2-40B4-BE49-F238E27FC236}">
              <a16:creationId xmlns:a16="http://schemas.microsoft.com/office/drawing/2014/main" id="{00000000-0008-0000-2100-000042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47" name="Text Box 9">
          <a:extLst>
            <a:ext uri="{FF2B5EF4-FFF2-40B4-BE49-F238E27FC236}">
              <a16:creationId xmlns:a16="http://schemas.microsoft.com/office/drawing/2014/main" id="{00000000-0008-0000-2100-000043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48" name="Text Box 10">
          <a:extLst>
            <a:ext uri="{FF2B5EF4-FFF2-40B4-BE49-F238E27FC236}">
              <a16:creationId xmlns:a16="http://schemas.microsoft.com/office/drawing/2014/main" id="{00000000-0008-0000-2100-000044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49" name="Text Box 11">
          <a:extLst>
            <a:ext uri="{FF2B5EF4-FFF2-40B4-BE49-F238E27FC236}">
              <a16:creationId xmlns:a16="http://schemas.microsoft.com/office/drawing/2014/main" id="{00000000-0008-0000-2100-000045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50" name="Text Box 12">
          <a:extLst>
            <a:ext uri="{FF2B5EF4-FFF2-40B4-BE49-F238E27FC236}">
              <a16:creationId xmlns:a16="http://schemas.microsoft.com/office/drawing/2014/main" id="{00000000-0008-0000-2100-000046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351" name="Text Box 13">
          <a:extLst>
            <a:ext uri="{FF2B5EF4-FFF2-40B4-BE49-F238E27FC236}">
              <a16:creationId xmlns:a16="http://schemas.microsoft.com/office/drawing/2014/main" id="{00000000-0008-0000-2100-000047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352" name="Text Box 14">
          <a:extLst>
            <a:ext uri="{FF2B5EF4-FFF2-40B4-BE49-F238E27FC236}">
              <a16:creationId xmlns:a16="http://schemas.microsoft.com/office/drawing/2014/main" id="{00000000-0008-0000-2100-000048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53" name="Text Box 1">
          <a:extLst>
            <a:ext uri="{FF2B5EF4-FFF2-40B4-BE49-F238E27FC236}">
              <a16:creationId xmlns:a16="http://schemas.microsoft.com/office/drawing/2014/main" id="{00000000-0008-0000-2100-000049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54" name="Text Box 2">
          <a:extLst>
            <a:ext uri="{FF2B5EF4-FFF2-40B4-BE49-F238E27FC236}">
              <a16:creationId xmlns:a16="http://schemas.microsoft.com/office/drawing/2014/main" id="{00000000-0008-0000-2100-00004A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355" name="Text Box 8">
          <a:extLst>
            <a:ext uri="{FF2B5EF4-FFF2-40B4-BE49-F238E27FC236}">
              <a16:creationId xmlns:a16="http://schemas.microsoft.com/office/drawing/2014/main" id="{00000000-0008-0000-2100-00004B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356" name="Text Box 8">
          <a:extLst>
            <a:ext uri="{FF2B5EF4-FFF2-40B4-BE49-F238E27FC236}">
              <a16:creationId xmlns:a16="http://schemas.microsoft.com/office/drawing/2014/main" id="{00000000-0008-0000-2100-00004C05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357" name="Text Box 8">
          <a:extLst>
            <a:ext uri="{FF2B5EF4-FFF2-40B4-BE49-F238E27FC236}">
              <a16:creationId xmlns:a16="http://schemas.microsoft.com/office/drawing/2014/main" id="{00000000-0008-0000-2100-00004D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58" name="Text Box 8">
          <a:extLst>
            <a:ext uri="{FF2B5EF4-FFF2-40B4-BE49-F238E27FC236}">
              <a16:creationId xmlns:a16="http://schemas.microsoft.com/office/drawing/2014/main" id="{00000000-0008-0000-2100-00004E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59" name="Text Box 8">
          <a:extLst>
            <a:ext uri="{FF2B5EF4-FFF2-40B4-BE49-F238E27FC236}">
              <a16:creationId xmlns:a16="http://schemas.microsoft.com/office/drawing/2014/main" id="{00000000-0008-0000-2100-00004F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0" name="Text Box 1">
          <a:extLst>
            <a:ext uri="{FF2B5EF4-FFF2-40B4-BE49-F238E27FC236}">
              <a16:creationId xmlns:a16="http://schemas.microsoft.com/office/drawing/2014/main" id="{00000000-0008-0000-2100-000050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1" name="Text Box 2">
          <a:extLst>
            <a:ext uri="{FF2B5EF4-FFF2-40B4-BE49-F238E27FC236}">
              <a16:creationId xmlns:a16="http://schemas.microsoft.com/office/drawing/2014/main" id="{00000000-0008-0000-2100-000051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2" name="Text Box 3">
          <a:extLst>
            <a:ext uri="{FF2B5EF4-FFF2-40B4-BE49-F238E27FC236}">
              <a16:creationId xmlns:a16="http://schemas.microsoft.com/office/drawing/2014/main" id="{00000000-0008-0000-2100-000052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3" name="Text Box 4">
          <a:extLst>
            <a:ext uri="{FF2B5EF4-FFF2-40B4-BE49-F238E27FC236}">
              <a16:creationId xmlns:a16="http://schemas.microsoft.com/office/drawing/2014/main" id="{00000000-0008-0000-2100-000053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4" name="Text Box 5">
          <a:extLst>
            <a:ext uri="{FF2B5EF4-FFF2-40B4-BE49-F238E27FC236}">
              <a16:creationId xmlns:a16="http://schemas.microsoft.com/office/drawing/2014/main" id="{00000000-0008-0000-2100-000054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5" name="Text Box 6">
          <a:extLst>
            <a:ext uri="{FF2B5EF4-FFF2-40B4-BE49-F238E27FC236}">
              <a16:creationId xmlns:a16="http://schemas.microsoft.com/office/drawing/2014/main" id="{00000000-0008-0000-2100-000055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6" name="Text Box 8">
          <a:extLst>
            <a:ext uri="{FF2B5EF4-FFF2-40B4-BE49-F238E27FC236}">
              <a16:creationId xmlns:a16="http://schemas.microsoft.com/office/drawing/2014/main" id="{00000000-0008-0000-2100-000056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7" name="Text Box 9">
          <a:extLst>
            <a:ext uri="{FF2B5EF4-FFF2-40B4-BE49-F238E27FC236}">
              <a16:creationId xmlns:a16="http://schemas.microsoft.com/office/drawing/2014/main" id="{00000000-0008-0000-2100-000057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8" name="Text Box 10">
          <a:extLst>
            <a:ext uri="{FF2B5EF4-FFF2-40B4-BE49-F238E27FC236}">
              <a16:creationId xmlns:a16="http://schemas.microsoft.com/office/drawing/2014/main" id="{00000000-0008-0000-2100-000058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69" name="Text Box 1">
          <a:extLst>
            <a:ext uri="{FF2B5EF4-FFF2-40B4-BE49-F238E27FC236}">
              <a16:creationId xmlns:a16="http://schemas.microsoft.com/office/drawing/2014/main" id="{00000000-0008-0000-2100-000059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70" name="Text Box 2">
          <a:extLst>
            <a:ext uri="{FF2B5EF4-FFF2-40B4-BE49-F238E27FC236}">
              <a16:creationId xmlns:a16="http://schemas.microsoft.com/office/drawing/2014/main" id="{00000000-0008-0000-2100-00005A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371" name="Text Box 8">
          <a:extLst>
            <a:ext uri="{FF2B5EF4-FFF2-40B4-BE49-F238E27FC236}">
              <a16:creationId xmlns:a16="http://schemas.microsoft.com/office/drawing/2014/main" id="{00000000-0008-0000-2100-00005B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372" name="Text Box 13">
          <a:extLst>
            <a:ext uri="{FF2B5EF4-FFF2-40B4-BE49-F238E27FC236}">
              <a16:creationId xmlns:a16="http://schemas.microsoft.com/office/drawing/2014/main" id="{00000000-0008-0000-2100-00005C05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373" name="Text Box 14">
          <a:extLst>
            <a:ext uri="{FF2B5EF4-FFF2-40B4-BE49-F238E27FC236}">
              <a16:creationId xmlns:a16="http://schemas.microsoft.com/office/drawing/2014/main" id="{00000000-0008-0000-2100-00005D05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56</xdr:row>
      <xdr:rowOff>179917</xdr:rowOff>
    </xdr:from>
    <xdr:ext cx="114300" cy="285750"/>
    <xdr:sp macro="" textlink="">
      <xdr:nvSpPr>
        <xdr:cNvPr id="1374" name="Text Box 13">
          <a:extLst>
            <a:ext uri="{FF2B5EF4-FFF2-40B4-BE49-F238E27FC236}">
              <a16:creationId xmlns:a16="http://schemas.microsoft.com/office/drawing/2014/main" id="{00000000-0008-0000-2100-00005E050000}"/>
            </a:ext>
          </a:extLst>
        </xdr:cNvPr>
        <xdr:cNvSpPr txBox="1">
          <a:spLocks noChangeArrowheads="1"/>
        </xdr:cNvSpPr>
      </xdr:nvSpPr>
      <xdr:spPr bwMode="auto">
        <a:xfrm>
          <a:off x="562356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52918</xdr:rowOff>
    </xdr:from>
    <xdr:ext cx="114300" cy="285750"/>
    <xdr:sp macro="" textlink="">
      <xdr:nvSpPr>
        <xdr:cNvPr id="1375" name="Text Box 10">
          <a:extLst>
            <a:ext uri="{FF2B5EF4-FFF2-40B4-BE49-F238E27FC236}">
              <a16:creationId xmlns:a16="http://schemas.microsoft.com/office/drawing/2014/main" id="{00000000-0008-0000-2100-00005F050000}"/>
            </a:ext>
          </a:extLst>
        </xdr:cNvPr>
        <xdr:cNvSpPr txBox="1">
          <a:spLocks noChangeArrowheads="1"/>
        </xdr:cNvSpPr>
      </xdr:nvSpPr>
      <xdr:spPr bwMode="auto">
        <a:xfrm>
          <a:off x="562356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376" name="Text Box 8">
          <a:extLst>
            <a:ext uri="{FF2B5EF4-FFF2-40B4-BE49-F238E27FC236}">
              <a16:creationId xmlns:a16="http://schemas.microsoft.com/office/drawing/2014/main" id="{00000000-0008-0000-2100-000060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377" name="Text Box 8">
          <a:extLst>
            <a:ext uri="{FF2B5EF4-FFF2-40B4-BE49-F238E27FC236}">
              <a16:creationId xmlns:a16="http://schemas.microsoft.com/office/drawing/2014/main" id="{00000000-0008-0000-2100-000061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378" name="Text Box 8">
          <a:extLst>
            <a:ext uri="{FF2B5EF4-FFF2-40B4-BE49-F238E27FC236}">
              <a16:creationId xmlns:a16="http://schemas.microsoft.com/office/drawing/2014/main" id="{00000000-0008-0000-2100-000062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21</xdr:row>
      <xdr:rowOff>0</xdr:rowOff>
    </xdr:from>
    <xdr:ext cx="114300" cy="285750"/>
    <xdr:sp macro="" textlink="">
      <xdr:nvSpPr>
        <xdr:cNvPr id="1379" name="Text Box 8">
          <a:extLst>
            <a:ext uri="{FF2B5EF4-FFF2-40B4-BE49-F238E27FC236}">
              <a16:creationId xmlns:a16="http://schemas.microsoft.com/office/drawing/2014/main" id="{00000000-0008-0000-2100-000063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380" name="Text Box 8">
          <a:extLst>
            <a:ext uri="{FF2B5EF4-FFF2-40B4-BE49-F238E27FC236}">
              <a16:creationId xmlns:a16="http://schemas.microsoft.com/office/drawing/2014/main" id="{00000000-0008-0000-2100-00006405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381" name="Text Box 8">
          <a:extLst>
            <a:ext uri="{FF2B5EF4-FFF2-40B4-BE49-F238E27FC236}">
              <a16:creationId xmlns:a16="http://schemas.microsoft.com/office/drawing/2014/main" id="{00000000-0008-0000-2100-00006505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382" name="Text Box 8">
          <a:extLst>
            <a:ext uri="{FF2B5EF4-FFF2-40B4-BE49-F238E27FC236}">
              <a16:creationId xmlns:a16="http://schemas.microsoft.com/office/drawing/2014/main" id="{00000000-0008-0000-2100-00006605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383" name="Text Box 8">
          <a:extLst>
            <a:ext uri="{FF2B5EF4-FFF2-40B4-BE49-F238E27FC236}">
              <a16:creationId xmlns:a16="http://schemas.microsoft.com/office/drawing/2014/main" id="{00000000-0008-0000-2100-00006705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384" name="Text Box 8">
          <a:extLst>
            <a:ext uri="{FF2B5EF4-FFF2-40B4-BE49-F238E27FC236}">
              <a16:creationId xmlns:a16="http://schemas.microsoft.com/office/drawing/2014/main" id="{00000000-0008-0000-2100-000068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385" name="Text Box 8">
          <a:extLst>
            <a:ext uri="{FF2B5EF4-FFF2-40B4-BE49-F238E27FC236}">
              <a16:creationId xmlns:a16="http://schemas.microsoft.com/office/drawing/2014/main" id="{00000000-0008-0000-2100-000069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22</xdr:row>
      <xdr:rowOff>0</xdr:rowOff>
    </xdr:from>
    <xdr:ext cx="114300" cy="285750"/>
    <xdr:sp macro="" textlink="">
      <xdr:nvSpPr>
        <xdr:cNvPr id="1386" name="Text Box 8">
          <a:extLst>
            <a:ext uri="{FF2B5EF4-FFF2-40B4-BE49-F238E27FC236}">
              <a16:creationId xmlns:a16="http://schemas.microsoft.com/office/drawing/2014/main" id="{00000000-0008-0000-2100-00006A050000}"/>
            </a:ext>
          </a:extLst>
        </xdr:cNvPr>
        <xdr:cNvSpPr txBox="1">
          <a:spLocks noChangeArrowheads="1"/>
        </xdr:cNvSpPr>
      </xdr:nvSpPr>
      <xdr:spPr bwMode="auto">
        <a:xfrm>
          <a:off x="56235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22</xdr:row>
      <xdr:rowOff>0</xdr:rowOff>
    </xdr:from>
    <xdr:ext cx="114300" cy="285750"/>
    <xdr:sp macro="" textlink="">
      <xdr:nvSpPr>
        <xdr:cNvPr id="1387" name="Text Box 8">
          <a:extLst>
            <a:ext uri="{FF2B5EF4-FFF2-40B4-BE49-F238E27FC236}">
              <a16:creationId xmlns:a16="http://schemas.microsoft.com/office/drawing/2014/main" id="{00000000-0008-0000-2100-00006B050000}"/>
            </a:ext>
          </a:extLst>
        </xdr:cNvPr>
        <xdr:cNvSpPr txBox="1">
          <a:spLocks noChangeArrowheads="1"/>
        </xdr:cNvSpPr>
      </xdr:nvSpPr>
      <xdr:spPr bwMode="auto">
        <a:xfrm>
          <a:off x="56235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23</xdr:row>
      <xdr:rowOff>0</xdr:rowOff>
    </xdr:from>
    <xdr:ext cx="114300" cy="285750"/>
    <xdr:sp macro="" textlink="">
      <xdr:nvSpPr>
        <xdr:cNvPr id="1388" name="Text Box 8">
          <a:extLst>
            <a:ext uri="{FF2B5EF4-FFF2-40B4-BE49-F238E27FC236}">
              <a16:creationId xmlns:a16="http://schemas.microsoft.com/office/drawing/2014/main" id="{00000000-0008-0000-2100-00006C050000}"/>
            </a:ext>
          </a:extLst>
        </xdr:cNvPr>
        <xdr:cNvSpPr txBox="1">
          <a:spLocks noChangeArrowheads="1"/>
        </xdr:cNvSpPr>
      </xdr:nvSpPr>
      <xdr:spPr bwMode="auto">
        <a:xfrm>
          <a:off x="562356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390" name="Text Box 8">
          <a:extLst>
            <a:ext uri="{FF2B5EF4-FFF2-40B4-BE49-F238E27FC236}">
              <a16:creationId xmlns:a16="http://schemas.microsoft.com/office/drawing/2014/main" id="{00000000-0008-0000-2100-00006E05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391" name="Text Box 8">
          <a:extLst>
            <a:ext uri="{FF2B5EF4-FFF2-40B4-BE49-F238E27FC236}">
              <a16:creationId xmlns:a16="http://schemas.microsoft.com/office/drawing/2014/main" id="{00000000-0008-0000-2100-00006F05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92" name="Text Box 8">
          <a:extLst>
            <a:ext uri="{FF2B5EF4-FFF2-40B4-BE49-F238E27FC236}">
              <a16:creationId xmlns:a16="http://schemas.microsoft.com/office/drawing/2014/main" id="{00000000-0008-0000-2100-000070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393" name="Text Box 8">
          <a:extLst>
            <a:ext uri="{FF2B5EF4-FFF2-40B4-BE49-F238E27FC236}">
              <a16:creationId xmlns:a16="http://schemas.microsoft.com/office/drawing/2014/main" id="{00000000-0008-0000-2100-000071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394" name="Text Box 8">
          <a:extLst>
            <a:ext uri="{FF2B5EF4-FFF2-40B4-BE49-F238E27FC236}">
              <a16:creationId xmlns:a16="http://schemas.microsoft.com/office/drawing/2014/main" id="{00000000-0008-0000-2100-000072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395" name="Text Box 8">
          <a:extLst>
            <a:ext uri="{FF2B5EF4-FFF2-40B4-BE49-F238E27FC236}">
              <a16:creationId xmlns:a16="http://schemas.microsoft.com/office/drawing/2014/main" id="{00000000-0008-0000-2100-000073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396" name="Text Box 8">
          <a:extLst>
            <a:ext uri="{FF2B5EF4-FFF2-40B4-BE49-F238E27FC236}">
              <a16:creationId xmlns:a16="http://schemas.microsoft.com/office/drawing/2014/main" id="{00000000-0008-0000-2100-000074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397" name="Text Box 8">
          <a:extLst>
            <a:ext uri="{FF2B5EF4-FFF2-40B4-BE49-F238E27FC236}">
              <a16:creationId xmlns:a16="http://schemas.microsoft.com/office/drawing/2014/main" id="{00000000-0008-0000-2100-000075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398" name="Text Box 8">
          <a:extLst>
            <a:ext uri="{FF2B5EF4-FFF2-40B4-BE49-F238E27FC236}">
              <a16:creationId xmlns:a16="http://schemas.microsoft.com/office/drawing/2014/main" id="{00000000-0008-0000-2100-000076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399" name="Text Box 8">
          <a:extLst>
            <a:ext uri="{FF2B5EF4-FFF2-40B4-BE49-F238E27FC236}">
              <a16:creationId xmlns:a16="http://schemas.microsoft.com/office/drawing/2014/main" id="{00000000-0008-0000-2100-000077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00" name="Text Box 8">
          <a:extLst>
            <a:ext uri="{FF2B5EF4-FFF2-40B4-BE49-F238E27FC236}">
              <a16:creationId xmlns:a16="http://schemas.microsoft.com/office/drawing/2014/main" id="{00000000-0008-0000-2100-000078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38</xdr:row>
      <xdr:rowOff>0</xdr:rowOff>
    </xdr:from>
    <xdr:ext cx="114300" cy="285750"/>
    <xdr:sp macro="" textlink="">
      <xdr:nvSpPr>
        <xdr:cNvPr id="1401" name="Text Box 8">
          <a:extLst>
            <a:ext uri="{FF2B5EF4-FFF2-40B4-BE49-F238E27FC236}">
              <a16:creationId xmlns:a16="http://schemas.microsoft.com/office/drawing/2014/main" id="{00000000-0008-0000-2100-000079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02" name="Text Box 8">
          <a:extLst>
            <a:ext uri="{FF2B5EF4-FFF2-40B4-BE49-F238E27FC236}">
              <a16:creationId xmlns:a16="http://schemas.microsoft.com/office/drawing/2014/main" id="{00000000-0008-0000-2100-00007A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03" name="Text Box 8">
          <a:extLst>
            <a:ext uri="{FF2B5EF4-FFF2-40B4-BE49-F238E27FC236}">
              <a16:creationId xmlns:a16="http://schemas.microsoft.com/office/drawing/2014/main" id="{00000000-0008-0000-2100-00007B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404" name="Text Box 8">
          <a:extLst>
            <a:ext uri="{FF2B5EF4-FFF2-40B4-BE49-F238E27FC236}">
              <a16:creationId xmlns:a16="http://schemas.microsoft.com/office/drawing/2014/main" id="{00000000-0008-0000-2100-00007C05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405" name="Text Box 8">
          <a:extLst>
            <a:ext uri="{FF2B5EF4-FFF2-40B4-BE49-F238E27FC236}">
              <a16:creationId xmlns:a16="http://schemas.microsoft.com/office/drawing/2014/main" id="{00000000-0008-0000-2100-00007D05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40</xdr:row>
      <xdr:rowOff>0</xdr:rowOff>
    </xdr:from>
    <xdr:ext cx="114300" cy="285750"/>
    <xdr:sp macro="" textlink="">
      <xdr:nvSpPr>
        <xdr:cNvPr id="1406" name="Text Box 8">
          <a:extLst>
            <a:ext uri="{FF2B5EF4-FFF2-40B4-BE49-F238E27FC236}">
              <a16:creationId xmlns:a16="http://schemas.microsoft.com/office/drawing/2014/main" id="{00000000-0008-0000-2100-00007E050000}"/>
            </a:ext>
          </a:extLst>
        </xdr:cNvPr>
        <xdr:cNvSpPr txBox="1">
          <a:spLocks noChangeArrowheads="1"/>
        </xdr:cNvSpPr>
      </xdr:nvSpPr>
      <xdr:spPr bwMode="auto">
        <a:xfrm>
          <a:off x="56235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40</xdr:row>
      <xdr:rowOff>0</xdr:rowOff>
    </xdr:from>
    <xdr:ext cx="114300" cy="285750"/>
    <xdr:sp macro="" textlink="">
      <xdr:nvSpPr>
        <xdr:cNvPr id="1407" name="Text Box 8">
          <a:extLst>
            <a:ext uri="{FF2B5EF4-FFF2-40B4-BE49-F238E27FC236}">
              <a16:creationId xmlns:a16="http://schemas.microsoft.com/office/drawing/2014/main" id="{00000000-0008-0000-2100-00007F050000}"/>
            </a:ext>
          </a:extLst>
        </xdr:cNvPr>
        <xdr:cNvSpPr txBox="1">
          <a:spLocks noChangeArrowheads="1"/>
        </xdr:cNvSpPr>
      </xdr:nvSpPr>
      <xdr:spPr bwMode="auto">
        <a:xfrm>
          <a:off x="56235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408" name="Text Box 8">
          <a:extLst>
            <a:ext uri="{FF2B5EF4-FFF2-40B4-BE49-F238E27FC236}">
              <a16:creationId xmlns:a16="http://schemas.microsoft.com/office/drawing/2014/main" id="{00000000-0008-0000-2100-000080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09" name="Text Box 8">
          <a:extLst>
            <a:ext uri="{FF2B5EF4-FFF2-40B4-BE49-F238E27FC236}">
              <a16:creationId xmlns:a16="http://schemas.microsoft.com/office/drawing/2014/main" id="{00000000-0008-0000-2100-000081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410" name="Text Box 8">
          <a:extLst>
            <a:ext uri="{FF2B5EF4-FFF2-40B4-BE49-F238E27FC236}">
              <a16:creationId xmlns:a16="http://schemas.microsoft.com/office/drawing/2014/main" id="{00000000-0008-0000-2100-000082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411" name="Text Box 8">
          <a:extLst>
            <a:ext uri="{FF2B5EF4-FFF2-40B4-BE49-F238E27FC236}">
              <a16:creationId xmlns:a16="http://schemas.microsoft.com/office/drawing/2014/main" id="{00000000-0008-0000-2100-000083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12" name="Text Box 1">
          <a:extLst>
            <a:ext uri="{FF2B5EF4-FFF2-40B4-BE49-F238E27FC236}">
              <a16:creationId xmlns:a16="http://schemas.microsoft.com/office/drawing/2014/main" id="{00000000-0008-0000-2100-000084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13" name="Text Box 2">
          <a:extLst>
            <a:ext uri="{FF2B5EF4-FFF2-40B4-BE49-F238E27FC236}">
              <a16:creationId xmlns:a16="http://schemas.microsoft.com/office/drawing/2014/main" id="{00000000-0008-0000-2100-000085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14" name="Text Box 3">
          <a:extLst>
            <a:ext uri="{FF2B5EF4-FFF2-40B4-BE49-F238E27FC236}">
              <a16:creationId xmlns:a16="http://schemas.microsoft.com/office/drawing/2014/main" id="{00000000-0008-0000-2100-000086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15" name="Text Box 4">
          <a:extLst>
            <a:ext uri="{FF2B5EF4-FFF2-40B4-BE49-F238E27FC236}">
              <a16:creationId xmlns:a16="http://schemas.microsoft.com/office/drawing/2014/main" id="{00000000-0008-0000-2100-000087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16" name="Text Box 5">
          <a:extLst>
            <a:ext uri="{FF2B5EF4-FFF2-40B4-BE49-F238E27FC236}">
              <a16:creationId xmlns:a16="http://schemas.microsoft.com/office/drawing/2014/main" id="{00000000-0008-0000-2100-000088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17" name="Text Box 6">
          <a:extLst>
            <a:ext uri="{FF2B5EF4-FFF2-40B4-BE49-F238E27FC236}">
              <a16:creationId xmlns:a16="http://schemas.microsoft.com/office/drawing/2014/main" id="{00000000-0008-0000-2100-000089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18" name="Text Box 8">
          <a:extLst>
            <a:ext uri="{FF2B5EF4-FFF2-40B4-BE49-F238E27FC236}">
              <a16:creationId xmlns:a16="http://schemas.microsoft.com/office/drawing/2014/main" id="{00000000-0008-0000-2100-00008A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19" name="Text Box 9">
          <a:extLst>
            <a:ext uri="{FF2B5EF4-FFF2-40B4-BE49-F238E27FC236}">
              <a16:creationId xmlns:a16="http://schemas.microsoft.com/office/drawing/2014/main" id="{00000000-0008-0000-2100-00008B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20" name="Text Box 10">
          <a:extLst>
            <a:ext uri="{FF2B5EF4-FFF2-40B4-BE49-F238E27FC236}">
              <a16:creationId xmlns:a16="http://schemas.microsoft.com/office/drawing/2014/main" id="{00000000-0008-0000-2100-00008C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21" name="Text Box 1">
          <a:extLst>
            <a:ext uri="{FF2B5EF4-FFF2-40B4-BE49-F238E27FC236}">
              <a16:creationId xmlns:a16="http://schemas.microsoft.com/office/drawing/2014/main" id="{00000000-0008-0000-2100-00008D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22" name="Text Box 2">
          <a:extLst>
            <a:ext uri="{FF2B5EF4-FFF2-40B4-BE49-F238E27FC236}">
              <a16:creationId xmlns:a16="http://schemas.microsoft.com/office/drawing/2014/main" id="{00000000-0008-0000-2100-00008E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423" name="Text Box 8">
          <a:extLst>
            <a:ext uri="{FF2B5EF4-FFF2-40B4-BE49-F238E27FC236}">
              <a16:creationId xmlns:a16="http://schemas.microsoft.com/office/drawing/2014/main" id="{00000000-0008-0000-2100-00008F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24" name="Text Box 8">
          <a:extLst>
            <a:ext uri="{FF2B5EF4-FFF2-40B4-BE49-F238E27FC236}">
              <a16:creationId xmlns:a16="http://schemas.microsoft.com/office/drawing/2014/main" id="{00000000-0008-0000-2100-000090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425" name="Text Box 8">
          <a:extLst>
            <a:ext uri="{FF2B5EF4-FFF2-40B4-BE49-F238E27FC236}">
              <a16:creationId xmlns:a16="http://schemas.microsoft.com/office/drawing/2014/main" id="{00000000-0008-0000-2100-00009105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26" name="Text Box 8">
          <a:extLst>
            <a:ext uri="{FF2B5EF4-FFF2-40B4-BE49-F238E27FC236}">
              <a16:creationId xmlns:a16="http://schemas.microsoft.com/office/drawing/2014/main" id="{00000000-0008-0000-2100-000092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27" name="Text Box 8">
          <a:extLst>
            <a:ext uri="{FF2B5EF4-FFF2-40B4-BE49-F238E27FC236}">
              <a16:creationId xmlns:a16="http://schemas.microsoft.com/office/drawing/2014/main" id="{00000000-0008-0000-2100-000093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28" name="Text Box 8">
          <a:extLst>
            <a:ext uri="{FF2B5EF4-FFF2-40B4-BE49-F238E27FC236}">
              <a16:creationId xmlns:a16="http://schemas.microsoft.com/office/drawing/2014/main" id="{00000000-0008-0000-2100-000094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29" name="Text Box 1">
          <a:extLst>
            <a:ext uri="{FF2B5EF4-FFF2-40B4-BE49-F238E27FC236}">
              <a16:creationId xmlns:a16="http://schemas.microsoft.com/office/drawing/2014/main" id="{00000000-0008-0000-2100-000095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0" name="Text Box 2">
          <a:extLst>
            <a:ext uri="{FF2B5EF4-FFF2-40B4-BE49-F238E27FC236}">
              <a16:creationId xmlns:a16="http://schemas.microsoft.com/office/drawing/2014/main" id="{00000000-0008-0000-2100-000096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1" name="Text Box 3">
          <a:extLst>
            <a:ext uri="{FF2B5EF4-FFF2-40B4-BE49-F238E27FC236}">
              <a16:creationId xmlns:a16="http://schemas.microsoft.com/office/drawing/2014/main" id="{00000000-0008-0000-2100-000097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2" name="Text Box 4">
          <a:extLst>
            <a:ext uri="{FF2B5EF4-FFF2-40B4-BE49-F238E27FC236}">
              <a16:creationId xmlns:a16="http://schemas.microsoft.com/office/drawing/2014/main" id="{00000000-0008-0000-2100-000098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3" name="Text Box 5">
          <a:extLst>
            <a:ext uri="{FF2B5EF4-FFF2-40B4-BE49-F238E27FC236}">
              <a16:creationId xmlns:a16="http://schemas.microsoft.com/office/drawing/2014/main" id="{00000000-0008-0000-2100-000099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4" name="Text Box 6">
          <a:extLst>
            <a:ext uri="{FF2B5EF4-FFF2-40B4-BE49-F238E27FC236}">
              <a16:creationId xmlns:a16="http://schemas.microsoft.com/office/drawing/2014/main" id="{00000000-0008-0000-2100-00009A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5" name="Text Box 8">
          <a:extLst>
            <a:ext uri="{FF2B5EF4-FFF2-40B4-BE49-F238E27FC236}">
              <a16:creationId xmlns:a16="http://schemas.microsoft.com/office/drawing/2014/main" id="{00000000-0008-0000-2100-00009B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6" name="Text Box 9">
          <a:extLst>
            <a:ext uri="{FF2B5EF4-FFF2-40B4-BE49-F238E27FC236}">
              <a16:creationId xmlns:a16="http://schemas.microsoft.com/office/drawing/2014/main" id="{00000000-0008-0000-2100-00009C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7" name="Text Box 10">
          <a:extLst>
            <a:ext uri="{FF2B5EF4-FFF2-40B4-BE49-F238E27FC236}">
              <a16:creationId xmlns:a16="http://schemas.microsoft.com/office/drawing/2014/main" id="{00000000-0008-0000-2100-00009D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8" name="Text Box 1">
          <a:extLst>
            <a:ext uri="{FF2B5EF4-FFF2-40B4-BE49-F238E27FC236}">
              <a16:creationId xmlns:a16="http://schemas.microsoft.com/office/drawing/2014/main" id="{00000000-0008-0000-2100-00009E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39" name="Text Box 2">
          <a:extLst>
            <a:ext uri="{FF2B5EF4-FFF2-40B4-BE49-F238E27FC236}">
              <a16:creationId xmlns:a16="http://schemas.microsoft.com/office/drawing/2014/main" id="{00000000-0008-0000-2100-00009F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440" name="Text Box 8">
          <a:extLst>
            <a:ext uri="{FF2B5EF4-FFF2-40B4-BE49-F238E27FC236}">
              <a16:creationId xmlns:a16="http://schemas.microsoft.com/office/drawing/2014/main" id="{00000000-0008-0000-2100-0000A0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41" name="Text Box 8">
          <a:extLst>
            <a:ext uri="{FF2B5EF4-FFF2-40B4-BE49-F238E27FC236}">
              <a16:creationId xmlns:a16="http://schemas.microsoft.com/office/drawing/2014/main" id="{00000000-0008-0000-2100-0000A1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442" name="Text Box 8">
          <a:extLst>
            <a:ext uri="{FF2B5EF4-FFF2-40B4-BE49-F238E27FC236}">
              <a16:creationId xmlns:a16="http://schemas.microsoft.com/office/drawing/2014/main" id="{00000000-0008-0000-2100-0000A205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43" name="Text Box 8">
          <a:extLst>
            <a:ext uri="{FF2B5EF4-FFF2-40B4-BE49-F238E27FC236}">
              <a16:creationId xmlns:a16="http://schemas.microsoft.com/office/drawing/2014/main" id="{00000000-0008-0000-2100-0000A3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44" name="Text Box 8">
          <a:extLst>
            <a:ext uri="{FF2B5EF4-FFF2-40B4-BE49-F238E27FC236}">
              <a16:creationId xmlns:a16="http://schemas.microsoft.com/office/drawing/2014/main" id="{00000000-0008-0000-2100-0000A4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45" name="Text Box 8">
          <a:extLst>
            <a:ext uri="{FF2B5EF4-FFF2-40B4-BE49-F238E27FC236}">
              <a16:creationId xmlns:a16="http://schemas.microsoft.com/office/drawing/2014/main" id="{00000000-0008-0000-2100-0000A5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46" name="Text Box 1">
          <a:extLst>
            <a:ext uri="{FF2B5EF4-FFF2-40B4-BE49-F238E27FC236}">
              <a16:creationId xmlns:a16="http://schemas.microsoft.com/office/drawing/2014/main" id="{00000000-0008-0000-2100-0000A6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47" name="Text Box 2">
          <a:extLst>
            <a:ext uri="{FF2B5EF4-FFF2-40B4-BE49-F238E27FC236}">
              <a16:creationId xmlns:a16="http://schemas.microsoft.com/office/drawing/2014/main" id="{00000000-0008-0000-2100-0000A7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48" name="Text Box 3">
          <a:extLst>
            <a:ext uri="{FF2B5EF4-FFF2-40B4-BE49-F238E27FC236}">
              <a16:creationId xmlns:a16="http://schemas.microsoft.com/office/drawing/2014/main" id="{00000000-0008-0000-2100-0000A8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49" name="Text Box 4">
          <a:extLst>
            <a:ext uri="{FF2B5EF4-FFF2-40B4-BE49-F238E27FC236}">
              <a16:creationId xmlns:a16="http://schemas.microsoft.com/office/drawing/2014/main" id="{00000000-0008-0000-2100-0000A9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50" name="Text Box 5">
          <a:extLst>
            <a:ext uri="{FF2B5EF4-FFF2-40B4-BE49-F238E27FC236}">
              <a16:creationId xmlns:a16="http://schemas.microsoft.com/office/drawing/2014/main" id="{00000000-0008-0000-2100-0000AA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51" name="Text Box 6">
          <a:extLst>
            <a:ext uri="{FF2B5EF4-FFF2-40B4-BE49-F238E27FC236}">
              <a16:creationId xmlns:a16="http://schemas.microsoft.com/office/drawing/2014/main" id="{00000000-0008-0000-2100-0000AB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52" name="Text Box 8">
          <a:extLst>
            <a:ext uri="{FF2B5EF4-FFF2-40B4-BE49-F238E27FC236}">
              <a16:creationId xmlns:a16="http://schemas.microsoft.com/office/drawing/2014/main" id="{00000000-0008-0000-2100-0000AC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53" name="Text Box 9">
          <a:extLst>
            <a:ext uri="{FF2B5EF4-FFF2-40B4-BE49-F238E27FC236}">
              <a16:creationId xmlns:a16="http://schemas.microsoft.com/office/drawing/2014/main" id="{00000000-0008-0000-2100-0000AD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54" name="Text Box 10">
          <a:extLst>
            <a:ext uri="{FF2B5EF4-FFF2-40B4-BE49-F238E27FC236}">
              <a16:creationId xmlns:a16="http://schemas.microsoft.com/office/drawing/2014/main" id="{00000000-0008-0000-2100-0000AE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55" name="Text Box 1">
          <a:extLst>
            <a:ext uri="{FF2B5EF4-FFF2-40B4-BE49-F238E27FC236}">
              <a16:creationId xmlns:a16="http://schemas.microsoft.com/office/drawing/2014/main" id="{00000000-0008-0000-2100-0000AF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56" name="Text Box 2">
          <a:extLst>
            <a:ext uri="{FF2B5EF4-FFF2-40B4-BE49-F238E27FC236}">
              <a16:creationId xmlns:a16="http://schemas.microsoft.com/office/drawing/2014/main" id="{00000000-0008-0000-2100-0000B0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457" name="Text Box 8">
          <a:extLst>
            <a:ext uri="{FF2B5EF4-FFF2-40B4-BE49-F238E27FC236}">
              <a16:creationId xmlns:a16="http://schemas.microsoft.com/office/drawing/2014/main" id="{00000000-0008-0000-2100-0000B1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58" name="Text Box 8">
          <a:extLst>
            <a:ext uri="{FF2B5EF4-FFF2-40B4-BE49-F238E27FC236}">
              <a16:creationId xmlns:a16="http://schemas.microsoft.com/office/drawing/2014/main" id="{00000000-0008-0000-2100-0000B2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59" name="Text Box 8">
          <a:extLst>
            <a:ext uri="{FF2B5EF4-FFF2-40B4-BE49-F238E27FC236}">
              <a16:creationId xmlns:a16="http://schemas.microsoft.com/office/drawing/2014/main" id="{00000000-0008-0000-2100-0000B3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60" name="Text Box 8">
          <a:extLst>
            <a:ext uri="{FF2B5EF4-FFF2-40B4-BE49-F238E27FC236}">
              <a16:creationId xmlns:a16="http://schemas.microsoft.com/office/drawing/2014/main" id="{00000000-0008-0000-2100-0000B4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38</xdr:row>
      <xdr:rowOff>0</xdr:rowOff>
    </xdr:from>
    <xdr:ext cx="114300" cy="285750"/>
    <xdr:sp macro="" textlink="">
      <xdr:nvSpPr>
        <xdr:cNvPr id="1461" name="Text Box 8">
          <a:extLst>
            <a:ext uri="{FF2B5EF4-FFF2-40B4-BE49-F238E27FC236}">
              <a16:creationId xmlns:a16="http://schemas.microsoft.com/office/drawing/2014/main" id="{00000000-0008-0000-2100-0000B5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62" name="Text Box 8">
          <a:extLst>
            <a:ext uri="{FF2B5EF4-FFF2-40B4-BE49-F238E27FC236}">
              <a16:creationId xmlns:a16="http://schemas.microsoft.com/office/drawing/2014/main" id="{00000000-0008-0000-2100-0000B6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463" name="Text Box 8">
          <a:extLst>
            <a:ext uri="{FF2B5EF4-FFF2-40B4-BE49-F238E27FC236}">
              <a16:creationId xmlns:a16="http://schemas.microsoft.com/office/drawing/2014/main" id="{00000000-0008-0000-2100-0000B705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464" name="Text Box 8">
          <a:extLst>
            <a:ext uri="{FF2B5EF4-FFF2-40B4-BE49-F238E27FC236}">
              <a16:creationId xmlns:a16="http://schemas.microsoft.com/office/drawing/2014/main" id="{00000000-0008-0000-2100-0000B805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40</xdr:row>
      <xdr:rowOff>0</xdr:rowOff>
    </xdr:from>
    <xdr:ext cx="114300" cy="285750"/>
    <xdr:sp macro="" textlink="">
      <xdr:nvSpPr>
        <xdr:cNvPr id="1465" name="Text Box 8">
          <a:extLst>
            <a:ext uri="{FF2B5EF4-FFF2-40B4-BE49-F238E27FC236}">
              <a16:creationId xmlns:a16="http://schemas.microsoft.com/office/drawing/2014/main" id="{00000000-0008-0000-2100-0000B9050000}"/>
            </a:ext>
          </a:extLst>
        </xdr:cNvPr>
        <xdr:cNvSpPr txBox="1">
          <a:spLocks noChangeArrowheads="1"/>
        </xdr:cNvSpPr>
      </xdr:nvSpPr>
      <xdr:spPr bwMode="auto">
        <a:xfrm>
          <a:off x="56235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95250</xdr:rowOff>
    </xdr:from>
    <xdr:ext cx="114300" cy="285750"/>
    <xdr:sp macro="" textlink="">
      <xdr:nvSpPr>
        <xdr:cNvPr id="1466" name="Text Box 8">
          <a:extLst>
            <a:ext uri="{FF2B5EF4-FFF2-40B4-BE49-F238E27FC236}">
              <a16:creationId xmlns:a16="http://schemas.microsoft.com/office/drawing/2014/main" id="{00000000-0008-0000-2100-0000BA050000}"/>
            </a:ext>
          </a:extLst>
        </xdr:cNvPr>
        <xdr:cNvSpPr txBox="1">
          <a:spLocks noChangeArrowheads="1"/>
        </xdr:cNvSpPr>
      </xdr:nvSpPr>
      <xdr:spPr bwMode="auto">
        <a:xfrm>
          <a:off x="562356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467" name="Text Box 8">
          <a:extLst>
            <a:ext uri="{FF2B5EF4-FFF2-40B4-BE49-F238E27FC236}">
              <a16:creationId xmlns:a16="http://schemas.microsoft.com/office/drawing/2014/main" id="{00000000-0008-0000-2100-0000BB05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68" name="Text Box 1">
          <a:extLst>
            <a:ext uri="{FF2B5EF4-FFF2-40B4-BE49-F238E27FC236}">
              <a16:creationId xmlns:a16="http://schemas.microsoft.com/office/drawing/2014/main" id="{00000000-0008-0000-2100-0000BC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69" name="Text Box 2">
          <a:extLst>
            <a:ext uri="{FF2B5EF4-FFF2-40B4-BE49-F238E27FC236}">
              <a16:creationId xmlns:a16="http://schemas.microsoft.com/office/drawing/2014/main" id="{00000000-0008-0000-2100-0000BD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0" name="Text Box 3">
          <a:extLst>
            <a:ext uri="{FF2B5EF4-FFF2-40B4-BE49-F238E27FC236}">
              <a16:creationId xmlns:a16="http://schemas.microsoft.com/office/drawing/2014/main" id="{00000000-0008-0000-2100-0000BE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1" name="Text Box 4">
          <a:extLst>
            <a:ext uri="{FF2B5EF4-FFF2-40B4-BE49-F238E27FC236}">
              <a16:creationId xmlns:a16="http://schemas.microsoft.com/office/drawing/2014/main" id="{00000000-0008-0000-2100-0000BF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2" name="Text Box 5">
          <a:extLst>
            <a:ext uri="{FF2B5EF4-FFF2-40B4-BE49-F238E27FC236}">
              <a16:creationId xmlns:a16="http://schemas.microsoft.com/office/drawing/2014/main" id="{00000000-0008-0000-2100-0000C0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3" name="Text Box 6">
          <a:extLst>
            <a:ext uri="{FF2B5EF4-FFF2-40B4-BE49-F238E27FC236}">
              <a16:creationId xmlns:a16="http://schemas.microsoft.com/office/drawing/2014/main" id="{00000000-0008-0000-2100-0000C1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4" name="Text Box 8">
          <a:extLst>
            <a:ext uri="{FF2B5EF4-FFF2-40B4-BE49-F238E27FC236}">
              <a16:creationId xmlns:a16="http://schemas.microsoft.com/office/drawing/2014/main" id="{00000000-0008-0000-2100-0000C2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5" name="Text Box 9">
          <a:extLst>
            <a:ext uri="{FF2B5EF4-FFF2-40B4-BE49-F238E27FC236}">
              <a16:creationId xmlns:a16="http://schemas.microsoft.com/office/drawing/2014/main" id="{00000000-0008-0000-2100-0000C3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6" name="Text Box 10">
          <a:extLst>
            <a:ext uri="{FF2B5EF4-FFF2-40B4-BE49-F238E27FC236}">
              <a16:creationId xmlns:a16="http://schemas.microsoft.com/office/drawing/2014/main" id="{00000000-0008-0000-2100-0000C4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7" name="Text Box 1">
          <a:extLst>
            <a:ext uri="{FF2B5EF4-FFF2-40B4-BE49-F238E27FC236}">
              <a16:creationId xmlns:a16="http://schemas.microsoft.com/office/drawing/2014/main" id="{00000000-0008-0000-2100-0000C5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8" name="Text Box 2">
          <a:extLst>
            <a:ext uri="{FF2B5EF4-FFF2-40B4-BE49-F238E27FC236}">
              <a16:creationId xmlns:a16="http://schemas.microsoft.com/office/drawing/2014/main" id="{00000000-0008-0000-2100-0000C6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79" name="Text Box 8">
          <a:extLst>
            <a:ext uri="{FF2B5EF4-FFF2-40B4-BE49-F238E27FC236}">
              <a16:creationId xmlns:a16="http://schemas.microsoft.com/office/drawing/2014/main" id="{00000000-0008-0000-2100-0000C7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0" name="Text Box 8">
          <a:extLst>
            <a:ext uri="{FF2B5EF4-FFF2-40B4-BE49-F238E27FC236}">
              <a16:creationId xmlns:a16="http://schemas.microsoft.com/office/drawing/2014/main" id="{00000000-0008-0000-2100-0000C8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1" name="Text Box 1">
          <a:extLst>
            <a:ext uri="{FF2B5EF4-FFF2-40B4-BE49-F238E27FC236}">
              <a16:creationId xmlns:a16="http://schemas.microsoft.com/office/drawing/2014/main" id="{00000000-0008-0000-2100-0000C9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2" name="Text Box 2">
          <a:extLst>
            <a:ext uri="{FF2B5EF4-FFF2-40B4-BE49-F238E27FC236}">
              <a16:creationId xmlns:a16="http://schemas.microsoft.com/office/drawing/2014/main" id="{00000000-0008-0000-2100-0000CA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3" name="Text Box 3">
          <a:extLst>
            <a:ext uri="{FF2B5EF4-FFF2-40B4-BE49-F238E27FC236}">
              <a16:creationId xmlns:a16="http://schemas.microsoft.com/office/drawing/2014/main" id="{00000000-0008-0000-2100-0000CB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4" name="Text Box 4">
          <a:extLst>
            <a:ext uri="{FF2B5EF4-FFF2-40B4-BE49-F238E27FC236}">
              <a16:creationId xmlns:a16="http://schemas.microsoft.com/office/drawing/2014/main" id="{00000000-0008-0000-2100-0000CC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5" name="Text Box 5">
          <a:extLst>
            <a:ext uri="{FF2B5EF4-FFF2-40B4-BE49-F238E27FC236}">
              <a16:creationId xmlns:a16="http://schemas.microsoft.com/office/drawing/2014/main" id="{00000000-0008-0000-2100-0000CD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6" name="Text Box 6">
          <a:extLst>
            <a:ext uri="{FF2B5EF4-FFF2-40B4-BE49-F238E27FC236}">
              <a16:creationId xmlns:a16="http://schemas.microsoft.com/office/drawing/2014/main" id="{00000000-0008-0000-2100-0000CE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7" name="Text Box 8">
          <a:extLst>
            <a:ext uri="{FF2B5EF4-FFF2-40B4-BE49-F238E27FC236}">
              <a16:creationId xmlns:a16="http://schemas.microsoft.com/office/drawing/2014/main" id="{00000000-0008-0000-2100-0000CF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8" name="Text Box 9">
          <a:extLst>
            <a:ext uri="{FF2B5EF4-FFF2-40B4-BE49-F238E27FC236}">
              <a16:creationId xmlns:a16="http://schemas.microsoft.com/office/drawing/2014/main" id="{00000000-0008-0000-2100-0000D0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89" name="Text Box 10">
          <a:extLst>
            <a:ext uri="{FF2B5EF4-FFF2-40B4-BE49-F238E27FC236}">
              <a16:creationId xmlns:a16="http://schemas.microsoft.com/office/drawing/2014/main" id="{00000000-0008-0000-2100-0000D1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0" name="Text Box 1">
          <a:extLst>
            <a:ext uri="{FF2B5EF4-FFF2-40B4-BE49-F238E27FC236}">
              <a16:creationId xmlns:a16="http://schemas.microsoft.com/office/drawing/2014/main" id="{00000000-0008-0000-2100-0000D2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1" name="Text Box 2">
          <a:extLst>
            <a:ext uri="{FF2B5EF4-FFF2-40B4-BE49-F238E27FC236}">
              <a16:creationId xmlns:a16="http://schemas.microsoft.com/office/drawing/2014/main" id="{00000000-0008-0000-2100-0000D3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2" name="Text Box 8">
          <a:extLst>
            <a:ext uri="{FF2B5EF4-FFF2-40B4-BE49-F238E27FC236}">
              <a16:creationId xmlns:a16="http://schemas.microsoft.com/office/drawing/2014/main" id="{00000000-0008-0000-2100-0000D4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3" name="Text Box 8">
          <a:extLst>
            <a:ext uri="{FF2B5EF4-FFF2-40B4-BE49-F238E27FC236}">
              <a16:creationId xmlns:a16="http://schemas.microsoft.com/office/drawing/2014/main" id="{00000000-0008-0000-2100-0000D5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4" name="Text Box 1">
          <a:extLst>
            <a:ext uri="{FF2B5EF4-FFF2-40B4-BE49-F238E27FC236}">
              <a16:creationId xmlns:a16="http://schemas.microsoft.com/office/drawing/2014/main" id="{00000000-0008-0000-2100-0000D6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5" name="Text Box 2">
          <a:extLst>
            <a:ext uri="{FF2B5EF4-FFF2-40B4-BE49-F238E27FC236}">
              <a16:creationId xmlns:a16="http://schemas.microsoft.com/office/drawing/2014/main" id="{00000000-0008-0000-2100-0000D7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6" name="Text Box 3">
          <a:extLst>
            <a:ext uri="{FF2B5EF4-FFF2-40B4-BE49-F238E27FC236}">
              <a16:creationId xmlns:a16="http://schemas.microsoft.com/office/drawing/2014/main" id="{00000000-0008-0000-2100-0000D8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7" name="Text Box 4">
          <a:extLst>
            <a:ext uri="{FF2B5EF4-FFF2-40B4-BE49-F238E27FC236}">
              <a16:creationId xmlns:a16="http://schemas.microsoft.com/office/drawing/2014/main" id="{00000000-0008-0000-2100-0000D9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8" name="Text Box 5">
          <a:extLst>
            <a:ext uri="{FF2B5EF4-FFF2-40B4-BE49-F238E27FC236}">
              <a16:creationId xmlns:a16="http://schemas.microsoft.com/office/drawing/2014/main" id="{00000000-0008-0000-2100-0000DA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499" name="Text Box 6">
          <a:extLst>
            <a:ext uri="{FF2B5EF4-FFF2-40B4-BE49-F238E27FC236}">
              <a16:creationId xmlns:a16="http://schemas.microsoft.com/office/drawing/2014/main" id="{00000000-0008-0000-2100-0000DB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500" name="Text Box 8">
          <a:extLst>
            <a:ext uri="{FF2B5EF4-FFF2-40B4-BE49-F238E27FC236}">
              <a16:creationId xmlns:a16="http://schemas.microsoft.com/office/drawing/2014/main" id="{00000000-0008-0000-2100-0000DC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501" name="Text Box 9">
          <a:extLst>
            <a:ext uri="{FF2B5EF4-FFF2-40B4-BE49-F238E27FC236}">
              <a16:creationId xmlns:a16="http://schemas.microsoft.com/office/drawing/2014/main" id="{00000000-0008-0000-2100-0000DD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502" name="Text Box 10">
          <a:extLst>
            <a:ext uri="{FF2B5EF4-FFF2-40B4-BE49-F238E27FC236}">
              <a16:creationId xmlns:a16="http://schemas.microsoft.com/office/drawing/2014/main" id="{00000000-0008-0000-2100-0000DE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503" name="Text Box 1">
          <a:extLst>
            <a:ext uri="{FF2B5EF4-FFF2-40B4-BE49-F238E27FC236}">
              <a16:creationId xmlns:a16="http://schemas.microsoft.com/office/drawing/2014/main" id="{00000000-0008-0000-2100-0000DF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504" name="Text Box 2">
          <a:extLst>
            <a:ext uri="{FF2B5EF4-FFF2-40B4-BE49-F238E27FC236}">
              <a16:creationId xmlns:a16="http://schemas.microsoft.com/office/drawing/2014/main" id="{00000000-0008-0000-2100-0000E0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0</xdr:rowOff>
    </xdr:from>
    <xdr:ext cx="114300" cy="285750"/>
    <xdr:sp macro="" textlink="">
      <xdr:nvSpPr>
        <xdr:cNvPr id="1505" name="Text Box 8">
          <a:extLst>
            <a:ext uri="{FF2B5EF4-FFF2-40B4-BE49-F238E27FC236}">
              <a16:creationId xmlns:a16="http://schemas.microsoft.com/office/drawing/2014/main" id="{00000000-0008-0000-2100-0000E1050000}"/>
            </a:ext>
          </a:extLst>
        </xdr:cNvPr>
        <xdr:cNvSpPr txBox="1">
          <a:spLocks noChangeArrowheads="1"/>
        </xdr:cNvSpPr>
      </xdr:nvSpPr>
      <xdr:spPr bwMode="auto">
        <a:xfrm>
          <a:off x="56235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203200</xdr:colOff>
      <xdr:row>30</xdr:row>
      <xdr:rowOff>88900</xdr:rowOff>
    </xdr:from>
    <xdr:ext cx="114300" cy="285750"/>
    <xdr:sp macro="" textlink="">
      <xdr:nvSpPr>
        <xdr:cNvPr id="1506" name="Text Box 8">
          <a:extLst>
            <a:ext uri="{FF2B5EF4-FFF2-40B4-BE49-F238E27FC236}">
              <a16:creationId xmlns:a16="http://schemas.microsoft.com/office/drawing/2014/main" id="{00000000-0008-0000-2100-0000E2050000}"/>
            </a:ext>
          </a:extLst>
        </xdr:cNvPr>
        <xdr:cNvSpPr txBox="1">
          <a:spLocks noChangeArrowheads="1"/>
        </xdr:cNvSpPr>
      </xdr:nvSpPr>
      <xdr:spPr bwMode="auto">
        <a:xfrm>
          <a:off x="9563100" y="5715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507" name="Text Box 8">
          <a:extLst>
            <a:ext uri="{FF2B5EF4-FFF2-40B4-BE49-F238E27FC236}">
              <a16:creationId xmlns:a16="http://schemas.microsoft.com/office/drawing/2014/main" id="{00000000-0008-0000-2100-0000E305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508" name="Text Box 8">
          <a:extLst>
            <a:ext uri="{FF2B5EF4-FFF2-40B4-BE49-F238E27FC236}">
              <a16:creationId xmlns:a16="http://schemas.microsoft.com/office/drawing/2014/main" id="{00000000-0008-0000-2100-0000E405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509" name="Text Box 8">
          <a:extLst>
            <a:ext uri="{FF2B5EF4-FFF2-40B4-BE49-F238E27FC236}">
              <a16:creationId xmlns:a16="http://schemas.microsoft.com/office/drawing/2014/main" id="{00000000-0008-0000-2100-0000E5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510" name="Text Box 8">
          <a:extLst>
            <a:ext uri="{FF2B5EF4-FFF2-40B4-BE49-F238E27FC236}">
              <a16:creationId xmlns:a16="http://schemas.microsoft.com/office/drawing/2014/main" id="{00000000-0008-0000-2100-0000E605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511" name="Text Box 8">
          <a:extLst>
            <a:ext uri="{FF2B5EF4-FFF2-40B4-BE49-F238E27FC236}">
              <a16:creationId xmlns:a16="http://schemas.microsoft.com/office/drawing/2014/main" id="{00000000-0008-0000-2100-0000E7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512" name="Text Box 8">
          <a:extLst>
            <a:ext uri="{FF2B5EF4-FFF2-40B4-BE49-F238E27FC236}">
              <a16:creationId xmlns:a16="http://schemas.microsoft.com/office/drawing/2014/main" id="{00000000-0008-0000-2100-0000E805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513" name="Text Box 8">
          <a:extLst>
            <a:ext uri="{FF2B5EF4-FFF2-40B4-BE49-F238E27FC236}">
              <a16:creationId xmlns:a16="http://schemas.microsoft.com/office/drawing/2014/main" id="{00000000-0008-0000-2100-0000E905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514" name="Text Box 8">
          <a:extLst>
            <a:ext uri="{FF2B5EF4-FFF2-40B4-BE49-F238E27FC236}">
              <a16:creationId xmlns:a16="http://schemas.microsoft.com/office/drawing/2014/main" id="{00000000-0008-0000-2100-0000EA05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515" name="Text Box 8">
          <a:extLst>
            <a:ext uri="{FF2B5EF4-FFF2-40B4-BE49-F238E27FC236}">
              <a16:creationId xmlns:a16="http://schemas.microsoft.com/office/drawing/2014/main" id="{00000000-0008-0000-2100-0000EB05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516" name="Text Box 8">
          <a:extLst>
            <a:ext uri="{FF2B5EF4-FFF2-40B4-BE49-F238E27FC236}">
              <a16:creationId xmlns:a16="http://schemas.microsoft.com/office/drawing/2014/main" id="{00000000-0008-0000-2100-0000EC05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17" name="Text Box 1">
          <a:extLst>
            <a:ext uri="{FF2B5EF4-FFF2-40B4-BE49-F238E27FC236}">
              <a16:creationId xmlns:a16="http://schemas.microsoft.com/office/drawing/2014/main" id="{00000000-0008-0000-2100-0000ED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18" name="Text Box 2">
          <a:extLst>
            <a:ext uri="{FF2B5EF4-FFF2-40B4-BE49-F238E27FC236}">
              <a16:creationId xmlns:a16="http://schemas.microsoft.com/office/drawing/2014/main" id="{00000000-0008-0000-2100-0000EE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19" name="Text Box 3">
          <a:extLst>
            <a:ext uri="{FF2B5EF4-FFF2-40B4-BE49-F238E27FC236}">
              <a16:creationId xmlns:a16="http://schemas.microsoft.com/office/drawing/2014/main" id="{00000000-0008-0000-2100-0000EF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20" name="Text Box 4">
          <a:extLst>
            <a:ext uri="{FF2B5EF4-FFF2-40B4-BE49-F238E27FC236}">
              <a16:creationId xmlns:a16="http://schemas.microsoft.com/office/drawing/2014/main" id="{00000000-0008-0000-2100-0000F0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21" name="Text Box 5">
          <a:extLst>
            <a:ext uri="{FF2B5EF4-FFF2-40B4-BE49-F238E27FC236}">
              <a16:creationId xmlns:a16="http://schemas.microsoft.com/office/drawing/2014/main" id="{00000000-0008-0000-2100-0000F1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22" name="Text Box 6">
          <a:extLst>
            <a:ext uri="{FF2B5EF4-FFF2-40B4-BE49-F238E27FC236}">
              <a16:creationId xmlns:a16="http://schemas.microsoft.com/office/drawing/2014/main" id="{00000000-0008-0000-2100-0000F2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23" name="Text Box 8">
          <a:extLst>
            <a:ext uri="{FF2B5EF4-FFF2-40B4-BE49-F238E27FC236}">
              <a16:creationId xmlns:a16="http://schemas.microsoft.com/office/drawing/2014/main" id="{00000000-0008-0000-2100-0000F3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24" name="Text Box 9">
          <a:extLst>
            <a:ext uri="{FF2B5EF4-FFF2-40B4-BE49-F238E27FC236}">
              <a16:creationId xmlns:a16="http://schemas.microsoft.com/office/drawing/2014/main" id="{00000000-0008-0000-2100-0000F4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25" name="Text Box 10">
          <a:extLst>
            <a:ext uri="{FF2B5EF4-FFF2-40B4-BE49-F238E27FC236}">
              <a16:creationId xmlns:a16="http://schemas.microsoft.com/office/drawing/2014/main" id="{00000000-0008-0000-2100-0000F5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26" name="Text Box 1">
          <a:extLst>
            <a:ext uri="{FF2B5EF4-FFF2-40B4-BE49-F238E27FC236}">
              <a16:creationId xmlns:a16="http://schemas.microsoft.com/office/drawing/2014/main" id="{00000000-0008-0000-2100-0000F6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527" name="Text Box 2">
          <a:extLst>
            <a:ext uri="{FF2B5EF4-FFF2-40B4-BE49-F238E27FC236}">
              <a16:creationId xmlns:a16="http://schemas.microsoft.com/office/drawing/2014/main" id="{00000000-0008-0000-2100-0000F7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28" name="Text Box 1">
          <a:extLst>
            <a:ext uri="{FF2B5EF4-FFF2-40B4-BE49-F238E27FC236}">
              <a16:creationId xmlns:a16="http://schemas.microsoft.com/office/drawing/2014/main" id="{00000000-0008-0000-2100-0000F8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29" name="Text Box 2">
          <a:extLst>
            <a:ext uri="{FF2B5EF4-FFF2-40B4-BE49-F238E27FC236}">
              <a16:creationId xmlns:a16="http://schemas.microsoft.com/office/drawing/2014/main" id="{00000000-0008-0000-2100-0000F9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30" name="Text Box 3">
          <a:extLst>
            <a:ext uri="{FF2B5EF4-FFF2-40B4-BE49-F238E27FC236}">
              <a16:creationId xmlns:a16="http://schemas.microsoft.com/office/drawing/2014/main" id="{00000000-0008-0000-2100-0000FA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31" name="Text Box 4">
          <a:extLst>
            <a:ext uri="{FF2B5EF4-FFF2-40B4-BE49-F238E27FC236}">
              <a16:creationId xmlns:a16="http://schemas.microsoft.com/office/drawing/2014/main" id="{00000000-0008-0000-2100-0000FB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32" name="Text Box 5">
          <a:extLst>
            <a:ext uri="{FF2B5EF4-FFF2-40B4-BE49-F238E27FC236}">
              <a16:creationId xmlns:a16="http://schemas.microsoft.com/office/drawing/2014/main" id="{00000000-0008-0000-2100-0000FC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33" name="Text Box 6">
          <a:extLst>
            <a:ext uri="{FF2B5EF4-FFF2-40B4-BE49-F238E27FC236}">
              <a16:creationId xmlns:a16="http://schemas.microsoft.com/office/drawing/2014/main" id="{00000000-0008-0000-2100-0000FD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34" name="Text Box 8">
          <a:extLst>
            <a:ext uri="{FF2B5EF4-FFF2-40B4-BE49-F238E27FC236}">
              <a16:creationId xmlns:a16="http://schemas.microsoft.com/office/drawing/2014/main" id="{00000000-0008-0000-2100-0000FE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35" name="Text Box 9">
          <a:extLst>
            <a:ext uri="{FF2B5EF4-FFF2-40B4-BE49-F238E27FC236}">
              <a16:creationId xmlns:a16="http://schemas.microsoft.com/office/drawing/2014/main" id="{00000000-0008-0000-2100-0000FF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36" name="Text Box 10">
          <a:extLst>
            <a:ext uri="{FF2B5EF4-FFF2-40B4-BE49-F238E27FC236}">
              <a16:creationId xmlns:a16="http://schemas.microsoft.com/office/drawing/2014/main" id="{00000000-0008-0000-2100-000000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7" name="Text Box 11">
          <a:extLst>
            <a:ext uri="{FF2B5EF4-FFF2-40B4-BE49-F238E27FC236}">
              <a16:creationId xmlns:a16="http://schemas.microsoft.com/office/drawing/2014/main" id="{00000000-0008-0000-2100-000001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8" name="Text Box 12">
          <a:extLst>
            <a:ext uri="{FF2B5EF4-FFF2-40B4-BE49-F238E27FC236}">
              <a16:creationId xmlns:a16="http://schemas.microsoft.com/office/drawing/2014/main" id="{00000000-0008-0000-2100-000002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39" name="Text Box 1">
          <a:extLst>
            <a:ext uri="{FF2B5EF4-FFF2-40B4-BE49-F238E27FC236}">
              <a16:creationId xmlns:a16="http://schemas.microsoft.com/office/drawing/2014/main" id="{00000000-0008-0000-2100-000003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0" name="Text Box 2">
          <a:extLst>
            <a:ext uri="{FF2B5EF4-FFF2-40B4-BE49-F238E27FC236}">
              <a16:creationId xmlns:a16="http://schemas.microsoft.com/office/drawing/2014/main" id="{00000000-0008-0000-2100-000004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1" name="Text Box 1">
          <a:extLst>
            <a:ext uri="{FF2B5EF4-FFF2-40B4-BE49-F238E27FC236}">
              <a16:creationId xmlns:a16="http://schemas.microsoft.com/office/drawing/2014/main" id="{00000000-0008-0000-2100-000005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2" name="Text Box 2">
          <a:extLst>
            <a:ext uri="{FF2B5EF4-FFF2-40B4-BE49-F238E27FC236}">
              <a16:creationId xmlns:a16="http://schemas.microsoft.com/office/drawing/2014/main" id="{00000000-0008-0000-2100-000006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3" name="Text Box 3">
          <a:extLst>
            <a:ext uri="{FF2B5EF4-FFF2-40B4-BE49-F238E27FC236}">
              <a16:creationId xmlns:a16="http://schemas.microsoft.com/office/drawing/2014/main" id="{00000000-0008-0000-2100-000007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4" name="Text Box 4">
          <a:extLst>
            <a:ext uri="{FF2B5EF4-FFF2-40B4-BE49-F238E27FC236}">
              <a16:creationId xmlns:a16="http://schemas.microsoft.com/office/drawing/2014/main" id="{00000000-0008-0000-2100-000008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5" name="Text Box 5">
          <a:extLst>
            <a:ext uri="{FF2B5EF4-FFF2-40B4-BE49-F238E27FC236}">
              <a16:creationId xmlns:a16="http://schemas.microsoft.com/office/drawing/2014/main" id="{00000000-0008-0000-2100-000009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6" name="Text Box 6">
          <a:extLst>
            <a:ext uri="{FF2B5EF4-FFF2-40B4-BE49-F238E27FC236}">
              <a16:creationId xmlns:a16="http://schemas.microsoft.com/office/drawing/2014/main" id="{00000000-0008-0000-2100-00000A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7" name="Text Box 8">
          <a:extLst>
            <a:ext uri="{FF2B5EF4-FFF2-40B4-BE49-F238E27FC236}">
              <a16:creationId xmlns:a16="http://schemas.microsoft.com/office/drawing/2014/main" id="{00000000-0008-0000-2100-00000B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8" name="Text Box 9">
          <a:extLst>
            <a:ext uri="{FF2B5EF4-FFF2-40B4-BE49-F238E27FC236}">
              <a16:creationId xmlns:a16="http://schemas.microsoft.com/office/drawing/2014/main" id="{00000000-0008-0000-2100-00000C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49" name="Text Box 10">
          <a:extLst>
            <a:ext uri="{FF2B5EF4-FFF2-40B4-BE49-F238E27FC236}">
              <a16:creationId xmlns:a16="http://schemas.microsoft.com/office/drawing/2014/main" id="{00000000-0008-0000-2100-00000D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50" name="Text Box 11">
          <a:extLst>
            <a:ext uri="{FF2B5EF4-FFF2-40B4-BE49-F238E27FC236}">
              <a16:creationId xmlns:a16="http://schemas.microsoft.com/office/drawing/2014/main" id="{00000000-0008-0000-2100-00000E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51" name="Text Box 12">
          <a:extLst>
            <a:ext uri="{FF2B5EF4-FFF2-40B4-BE49-F238E27FC236}">
              <a16:creationId xmlns:a16="http://schemas.microsoft.com/office/drawing/2014/main" id="{00000000-0008-0000-2100-00000F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52" name="Text Box 1">
          <a:extLst>
            <a:ext uri="{FF2B5EF4-FFF2-40B4-BE49-F238E27FC236}">
              <a16:creationId xmlns:a16="http://schemas.microsoft.com/office/drawing/2014/main" id="{00000000-0008-0000-2100-000010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553" name="Text Box 2">
          <a:extLst>
            <a:ext uri="{FF2B5EF4-FFF2-40B4-BE49-F238E27FC236}">
              <a16:creationId xmlns:a16="http://schemas.microsoft.com/office/drawing/2014/main" id="{00000000-0008-0000-2100-00001106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54" name="Text Box 8">
          <a:extLst>
            <a:ext uri="{FF2B5EF4-FFF2-40B4-BE49-F238E27FC236}">
              <a16:creationId xmlns:a16="http://schemas.microsoft.com/office/drawing/2014/main" id="{00000000-0008-0000-2100-000012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55" name="Text Box 13">
          <a:extLst>
            <a:ext uri="{FF2B5EF4-FFF2-40B4-BE49-F238E27FC236}">
              <a16:creationId xmlns:a16="http://schemas.microsoft.com/office/drawing/2014/main" id="{00000000-0008-0000-2100-000013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56" name="Text Box 14">
          <a:extLst>
            <a:ext uri="{FF2B5EF4-FFF2-40B4-BE49-F238E27FC236}">
              <a16:creationId xmlns:a16="http://schemas.microsoft.com/office/drawing/2014/main" id="{00000000-0008-0000-2100-000014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57" name="Text Box 13">
          <a:extLst>
            <a:ext uri="{FF2B5EF4-FFF2-40B4-BE49-F238E27FC236}">
              <a16:creationId xmlns:a16="http://schemas.microsoft.com/office/drawing/2014/main" id="{00000000-0008-0000-2100-000015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58" name="Text Box 14">
          <a:extLst>
            <a:ext uri="{FF2B5EF4-FFF2-40B4-BE49-F238E27FC236}">
              <a16:creationId xmlns:a16="http://schemas.microsoft.com/office/drawing/2014/main" id="{00000000-0008-0000-2100-000016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559" name="Text Box 13">
          <a:extLst>
            <a:ext uri="{FF2B5EF4-FFF2-40B4-BE49-F238E27FC236}">
              <a16:creationId xmlns:a16="http://schemas.microsoft.com/office/drawing/2014/main" id="{00000000-0008-0000-2100-00001706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560" name="Text Box 14">
          <a:extLst>
            <a:ext uri="{FF2B5EF4-FFF2-40B4-BE49-F238E27FC236}">
              <a16:creationId xmlns:a16="http://schemas.microsoft.com/office/drawing/2014/main" id="{00000000-0008-0000-2100-00001806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61" name="Text Box 8">
          <a:extLst>
            <a:ext uri="{FF2B5EF4-FFF2-40B4-BE49-F238E27FC236}">
              <a16:creationId xmlns:a16="http://schemas.microsoft.com/office/drawing/2014/main" id="{00000000-0008-0000-2100-000019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62" name="Text Box 8">
          <a:extLst>
            <a:ext uri="{FF2B5EF4-FFF2-40B4-BE49-F238E27FC236}">
              <a16:creationId xmlns:a16="http://schemas.microsoft.com/office/drawing/2014/main" id="{00000000-0008-0000-2100-00001A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563" name="Text Box 8">
          <a:extLst>
            <a:ext uri="{FF2B5EF4-FFF2-40B4-BE49-F238E27FC236}">
              <a16:creationId xmlns:a16="http://schemas.microsoft.com/office/drawing/2014/main" id="{00000000-0008-0000-2100-00001B06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64" name="Text Box 8">
          <a:extLst>
            <a:ext uri="{FF2B5EF4-FFF2-40B4-BE49-F238E27FC236}">
              <a16:creationId xmlns:a16="http://schemas.microsoft.com/office/drawing/2014/main" id="{00000000-0008-0000-2100-00001C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565" name="Text Box 8">
          <a:extLst>
            <a:ext uri="{FF2B5EF4-FFF2-40B4-BE49-F238E27FC236}">
              <a16:creationId xmlns:a16="http://schemas.microsoft.com/office/drawing/2014/main" id="{00000000-0008-0000-2100-00001D06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66" name="Text Box 8">
          <a:extLst>
            <a:ext uri="{FF2B5EF4-FFF2-40B4-BE49-F238E27FC236}">
              <a16:creationId xmlns:a16="http://schemas.microsoft.com/office/drawing/2014/main" id="{00000000-0008-0000-2100-00001E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25</xdr:row>
      <xdr:rowOff>0</xdr:rowOff>
    </xdr:from>
    <xdr:ext cx="114300" cy="285750"/>
    <xdr:sp macro="" textlink="">
      <xdr:nvSpPr>
        <xdr:cNvPr id="1567" name="Text Box 8">
          <a:extLst>
            <a:ext uri="{FF2B5EF4-FFF2-40B4-BE49-F238E27FC236}">
              <a16:creationId xmlns:a16="http://schemas.microsoft.com/office/drawing/2014/main" id="{00000000-0008-0000-2100-00001F060000}"/>
            </a:ext>
          </a:extLst>
        </xdr:cNvPr>
        <xdr:cNvSpPr txBox="1">
          <a:spLocks noChangeArrowheads="1"/>
        </xdr:cNvSpPr>
      </xdr:nvSpPr>
      <xdr:spPr bwMode="auto">
        <a:xfrm>
          <a:off x="562356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25</xdr:row>
      <xdr:rowOff>0</xdr:rowOff>
    </xdr:from>
    <xdr:ext cx="114300" cy="285750"/>
    <xdr:sp macro="" textlink="">
      <xdr:nvSpPr>
        <xdr:cNvPr id="1568" name="Text Box 8">
          <a:extLst>
            <a:ext uri="{FF2B5EF4-FFF2-40B4-BE49-F238E27FC236}">
              <a16:creationId xmlns:a16="http://schemas.microsoft.com/office/drawing/2014/main" id="{00000000-0008-0000-2100-000020060000}"/>
            </a:ext>
          </a:extLst>
        </xdr:cNvPr>
        <xdr:cNvSpPr txBox="1">
          <a:spLocks noChangeArrowheads="1"/>
        </xdr:cNvSpPr>
      </xdr:nvSpPr>
      <xdr:spPr bwMode="auto">
        <a:xfrm>
          <a:off x="562356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26</xdr:row>
      <xdr:rowOff>0</xdr:rowOff>
    </xdr:from>
    <xdr:ext cx="114300" cy="285750"/>
    <xdr:sp macro="" textlink="">
      <xdr:nvSpPr>
        <xdr:cNvPr id="1569" name="Text Box 8">
          <a:extLst>
            <a:ext uri="{FF2B5EF4-FFF2-40B4-BE49-F238E27FC236}">
              <a16:creationId xmlns:a16="http://schemas.microsoft.com/office/drawing/2014/main" id="{00000000-0008-0000-2100-000021060000}"/>
            </a:ext>
          </a:extLst>
        </xdr:cNvPr>
        <xdr:cNvSpPr txBox="1">
          <a:spLocks noChangeArrowheads="1"/>
        </xdr:cNvSpPr>
      </xdr:nvSpPr>
      <xdr:spPr bwMode="auto">
        <a:xfrm>
          <a:off x="562356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26</xdr:row>
      <xdr:rowOff>0</xdr:rowOff>
    </xdr:from>
    <xdr:ext cx="114300" cy="285750"/>
    <xdr:sp macro="" textlink="">
      <xdr:nvSpPr>
        <xdr:cNvPr id="1570" name="Text Box 8">
          <a:extLst>
            <a:ext uri="{FF2B5EF4-FFF2-40B4-BE49-F238E27FC236}">
              <a16:creationId xmlns:a16="http://schemas.microsoft.com/office/drawing/2014/main" id="{00000000-0008-0000-2100-000022060000}"/>
            </a:ext>
          </a:extLst>
        </xdr:cNvPr>
        <xdr:cNvSpPr txBox="1">
          <a:spLocks noChangeArrowheads="1"/>
        </xdr:cNvSpPr>
      </xdr:nvSpPr>
      <xdr:spPr bwMode="auto">
        <a:xfrm>
          <a:off x="562356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60</xdr:row>
      <xdr:rowOff>114300</xdr:rowOff>
    </xdr:from>
    <xdr:ext cx="114300" cy="285750"/>
    <xdr:sp macro="" textlink="">
      <xdr:nvSpPr>
        <xdr:cNvPr id="1571" name="Text Box 8">
          <a:extLst>
            <a:ext uri="{FF2B5EF4-FFF2-40B4-BE49-F238E27FC236}">
              <a16:creationId xmlns:a16="http://schemas.microsoft.com/office/drawing/2014/main" id="{00000000-0008-0000-2100-000023060000}"/>
            </a:ext>
          </a:extLst>
        </xdr:cNvPr>
        <xdr:cNvSpPr txBox="1">
          <a:spLocks noChangeArrowheads="1"/>
        </xdr:cNvSpPr>
      </xdr:nvSpPr>
      <xdr:spPr bwMode="auto">
        <a:xfrm>
          <a:off x="1630680" y="110871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352425</xdr:colOff>
      <xdr:row>61</xdr:row>
      <xdr:rowOff>38100</xdr:rowOff>
    </xdr:from>
    <xdr:ext cx="114300" cy="285750"/>
    <xdr:sp macro="" textlink="">
      <xdr:nvSpPr>
        <xdr:cNvPr id="1572" name="Text Box 8">
          <a:extLst>
            <a:ext uri="{FF2B5EF4-FFF2-40B4-BE49-F238E27FC236}">
              <a16:creationId xmlns:a16="http://schemas.microsoft.com/office/drawing/2014/main" id="{00000000-0008-0000-2100-000024060000}"/>
            </a:ext>
          </a:extLst>
        </xdr:cNvPr>
        <xdr:cNvSpPr txBox="1">
          <a:spLocks noChangeArrowheads="1"/>
        </xdr:cNvSpPr>
      </xdr:nvSpPr>
      <xdr:spPr bwMode="auto">
        <a:xfrm>
          <a:off x="160210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219075</xdr:colOff>
      <xdr:row>21</xdr:row>
      <xdr:rowOff>0</xdr:rowOff>
    </xdr:from>
    <xdr:ext cx="114300" cy="285750"/>
    <xdr:sp macro="" textlink="">
      <xdr:nvSpPr>
        <xdr:cNvPr id="1573" name="Text Box 8">
          <a:extLst>
            <a:ext uri="{FF2B5EF4-FFF2-40B4-BE49-F238E27FC236}">
              <a16:creationId xmlns:a16="http://schemas.microsoft.com/office/drawing/2014/main" id="{00000000-0008-0000-2100-000025060000}"/>
            </a:ext>
          </a:extLst>
        </xdr:cNvPr>
        <xdr:cNvSpPr txBox="1">
          <a:spLocks noChangeArrowheads="1"/>
        </xdr:cNvSpPr>
      </xdr:nvSpPr>
      <xdr:spPr bwMode="auto">
        <a:xfrm>
          <a:off x="146875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10584</xdr:colOff>
      <xdr:row>42</xdr:row>
      <xdr:rowOff>0</xdr:rowOff>
    </xdr:from>
    <xdr:ext cx="114300" cy="285750"/>
    <xdr:sp macro="" textlink="">
      <xdr:nvSpPr>
        <xdr:cNvPr id="1574" name="Text Box 8">
          <a:extLst>
            <a:ext uri="{FF2B5EF4-FFF2-40B4-BE49-F238E27FC236}">
              <a16:creationId xmlns:a16="http://schemas.microsoft.com/office/drawing/2014/main" id="{00000000-0008-0000-2100-000026060000}"/>
            </a:ext>
          </a:extLst>
        </xdr:cNvPr>
        <xdr:cNvSpPr txBox="1">
          <a:spLocks noChangeArrowheads="1"/>
        </xdr:cNvSpPr>
      </xdr:nvSpPr>
      <xdr:spPr bwMode="auto">
        <a:xfrm>
          <a:off x="126026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184150</xdr:colOff>
      <xdr:row>55</xdr:row>
      <xdr:rowOff>19050</xdr:rowOff>
    </xdr:from>
    <xdr:ext cx="114300" cy="285750"/>
    <xdr:sp macro="" textlink="">
      <xdr:nvSpPr>
        <xdr:cNvPr id="1575" name="Text Box 2">
          <a:extLst>
            <a:ext uri="{FF2B5EF4-FFF2-40B4-BE49-F238E27FC236}">
              <a16:creationId xmlns:a16="http://schemas.microsoft.com/office/drawing/2014/main" id="{00000000-0008-0000-2100-000027060000}"/>
            </a:ext>
          </a:extLst>
        </xdr:cNvPr>
        <xdr:cNvSpPr txBox="1">
          <a:spLocks noChangeArrowheads="1"/>
        </xdr:cNvSpPr>
      </xdr:nvSpPr>
      <xdr:spPr bwMode="auto">
        <a:xfrm>
          <a:off x="1433830" y="100774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36</xdr:row>
      <xdr:rowOff>171450</xdr:rowOff>
    </xdr:from>
    <xdr:ext cx="114300" cy="285750"/>
    <xdr:sp macro="" textlink="">
      <xdr:nvSpPr>
        <xdr:cNvPr id="1576" name="Text Box 10">
          <a:extLst>
            <a:ext uri="{FF2B5EF4-FFF2-40B4-BE49-F238E27FC236}">
              <a16:creationId xmlns:a16="http://schemas.microsoft.com/office/drawing/2014/main" id="{00000000-0008-0000-2100-000028060000}"/>
            </a:ext>
          </a:extLst>
        </xdr:cNvPr>
        <xdr:cNvSpPr txBox="1">
          <a:spLocks noChangeArrowheads="1"/>
        </xdr:cNvSpPr>
      </xdr:nvSpPr>
      <xdr:spPr bwMode="auto">
        <a:xfrm>
          <a:off x="1268730" y="67551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21</xdr:row>
      <xdr:rowOff>31750</xdr:rowOff>
    </xdr:from>
    <xdr:ext cx="114300" cy="285750"/>
    <xdr:sp macro="" textlink="">
      <xdr:nvSpPr>
        <xdr:cNvPr id="1577" name="Text Box 8">
          <a:extLst>
            <a:ext uri="{FF2B5EF4-FFF2-40B4-BE49-F238E27FC236}">
              <a16:creationId xmlns:a16="http://schemas.microsoft.com/office/drawing/2014/main" id="{00000000-0008-0000-2100-000029060000}"/>
            </a:ext>
          </a:extLst>
        </xdr:cNvPr>
        <xdr:cNvSpPr txBox="1">
          <a:spLocks noChangeArrowheads="1"/>
        </xdr:cNvSpPr>
      </xdr:nvSpPr>
      <xdr:spPr bwMode="auto">
        <a:xfrm>
          <a:off x="1260264" y="38722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1578" name="Text Box 2">
          <a:extLst>
            <a:ext uri="{FF2B5EF4-FFF2-40B4-BE49-F238E27FC236}">
              <a16:creationId xmlns:a16="http://schemas.microsoft.com/office/drawing/2014/main" id="{00000000-0008-0000-2100-00002A060000}"/>
            </a:ext>
          </a:extLst>
        </xdr:cNvPr>
        <xdr:cNvSpPr txBox="1">
          <a:spLocks noChangeArrowheads="1"/>
        </xdr:cNvSpPr>
      </xdr:nvSpPr>
      <xdr:spPr bwMode="auto">
        <a:xfrm>
          <a:off x="125179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79" name="Text Box 1">
          <a:extLst>
            <a:ext uri="{FF2B5EF4-FFF2-40B4-BE49-F238E27FC236}">
              <a16:creationId xmlns:a16="http://schemas.microsoft.com/office/drawing/2014/main" id="{00000000-0008-0000-2100-00002B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80" name="Text Box 2">
          <a:extLst>
            <a:ext uri="{FF2B5EF4-FFF2-40B4-BE49-F238E27FC236}">
              <a16:creationId xmlns:a16="http://schemas.microsoft.com/office/drawing/2014/main" id="{00000000-0008-0000-2100-00002C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81" name="Text Box 3">
          <a:extLst>
            <a:ext uri="{FF2B5EF4-FFF2-40B4-BE49-F238E27FC236}">
              <a16:creationId xmlns:a16="http://schemas.microsoft.com/office/drawing/2014/main" id="{00000000-0008-0000-2100-00002D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82" name="Text Box 4">
          <a:extLst>
            <a:ext uri="{FF2B5EF4-FFF2-40B4-BE49-F238E27FC236}">
              <a16:creationId xmlns:a16="http://schemas.microsoft.com/office/drawing/2014/main" id="{00000000-0008-0000-2100-00002E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83" name="Text Box 5">
          <a:extLst>
            <a:ext uri="{FF2B5EF4-FFF2-40B4-BE49-F238E27FC236}">
              <a16:creationId xmlns:a16="http://schemas.microsoft.com/office/drawing/2014/main" id="{00000000-0008-0000-2100-00002F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84" name="Text Box 6">
          <a:extLst>
            <a:ext uri="{FF2B5EF4-FFF2-40B4-BE49-F238E27FC236}">
              <a16:creationId xmlns:a16="http://schemas.microsoft.com/office/drawing/2014/main" id="{00000000-0008-0000-2100-000030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85" name="Text Box 8">
          <a:extLst>
            <a:ext uri="{FF2B5EF4-FFF2-40B4-BE49-F238E27FC236}">
              <a16:creationId xmlns:a16="http://schemas.microsoft.com/office/drawing/2014/main" id="{00000000-0008-0000-2100-000031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86" name="Text Box 9">
          <a:extLst>
            <a:ext uri="{FF2B5EF4-FFF2-40B4-BE49-F238E27FC236}">
              <a16:creationId xmlns:a16="http://schemas.microsoft.com/office/drawing/2014/main" id="{00000000-0008-0000-2100-000032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87" name="Text Box 10">
          <a:extLst>
            <a:ext uri="{FF2B5EF4-FFF2-40B4-BE49-F238E27FC236}">
              <a16:creationId xmlns:a16="http://schemas.microsoft.com/office/drawing/2014/main" id="{00000000-0008-0000-2100-000033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1588" name="Text Box 11">
          <a:extLst>
            <a:ext uri="{FF2B5EF4-FFF2-40B4-BE49-F238E27FC236}">
              <a16:creationId xmlns:a16="http://schemas.microsoft.com/office/drawing/2014/main" id="{00000000-0008-0000-2100-00003406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1589" name="Text Box 12">
          <a:extLst>
            <a:ext uri="{FF2B5EF4-FFF2-40B4-BE49-F238E27FC236}">
              <a16:creationId xmlns:a16="http://schemas.microsoft.com/office/drawing/2014/main" id="{00000000-0008-0000-2100-00003506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590" name="Text Box 13">
          <a:extLst>
            <a:ext uri="{FF2B5EF4-FFF2-40B4-BE49-F238E27FC236}">
              <a16:creationId xmlns:a16="http://schemas.microsoft.com/office/drawing/2014/main" id="{00000000-0008-0000-2100-00003606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591" name="Text Box 14">
          <a:extLst>
            <a:ext uri="{FF2B5EF4-FFF2-40B4-BE49-F238E27FC236}">
              <a16:creationId xmlns:a16="http://schemas.microsoft.com/office/drawing/2014/main" id="{00000000-0008-0000-2100-00003706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92" name="Text Box 1">
          <a:extLst>
            <a:ext uri="{FF2B5EF4-FFF2-40B4-BE49-F238E27FC236}">
              <a16:creationId xmlns:a16="http://schemas.microsoft.com/office/drawing/2014/main" id="{00000000-0008-0000-2100-000038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593" name="Text Box 2">
          <a:extLst>
            <a:ext uri="{FF2B5EF4-FFF2-40B4-BE49-F238E27FC236}">
              <a16:creationId xmlns:a16="http://schemas.microsoft.com/office/drawing/2014/main" id="{00000000-0008-0000-2100-00003906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19</xdr:row>
      <xdr:rowOff>0</xdr:rowOff>
    </xdr:from>
    <xdr:ext cx="114300" cy="285750"/>
    <xdr:sp macro="" textlink="">
      <xdr:nvSpPr>
        <xdr:cNvPr id="1594" name="Text Box 8">
          <a:extLst>
            <a:ext uri="{FF2B5EF4-FFF2-40B4-BE49-F238E27FC236}">
              <a16:creationId xmlns:a16="http://schemas.microsoft.com/office/drawing/2014/main" id="{00000000-0008-0000-2100-00003A060000}"/>
            </a:ext>
          </a:extLst>
        </xdr:cNvPr>
        <xdr:cNvSpPr txBox="1">
          <a:spLocks noChangeArrowheads="1"/>
        </xdr:cNvSpPr>
      </xdr:nvSpPr>
      <xdr:spPr bwMode="auto">
        <a:xfrm>
          <a:off x="624840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30</xdr:row>
      <xdr:rowOff>0</xdr:rowOff>
    </xdr:from>
    <xdr:ext cx="114300" cy="285750"/>
    <xdr:sp macro="" textlink="">
      <xdr:nvSpPr>
        <xdr:cNvPr id="1595" name="Text Box 8">
          <a:extLst>
            <a:ext uri="{FF2B5EF4-FFF2-40B4-BE49-F238E27FC236}">
              <a16:creationId xmlns:a16="http://schemas.microsoft.com/office/drawing/2014/main" id="{00000000-0008-0000-2100-00003B060000}"/>
            </a:ext>
          </a:extLst>
        </xdr:cNvPr>
        <xdr:cNvSpPr txBox="1">
          <a:spLocks noChangeArrowheads="1"/>
        </xdr:cNvSpPr>
      </xdr:nvSpPr>
      <xdr:spPr bwMode="auto">
        <a:xfrm>
          <a:off x="624840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596" name="Text Box 8">
          <a:extLst>
            <a:ext uri="{FF2B5EF4-FFF2-40B4-BE49-F238E27FC236}">
              <a16:creationId xmlns:a16="http://schemas.microsoft.com/office/drawing/2014/main" id="{00000000-0008-0000-2100-00003C06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33</xdr:row>
      <xdr:rowOff>0</xdr:rowOff>
    </xdr:from>
    <xdr:ext cx="114300" cy="285750"/>
    <xdr:sp macro="" textlink="">
      <xdr:nvSpPr>
        <xdr:cNvPr id="1597" name="Text Box 8">
          <a:extLst>
            <a:ext uri="{FF2B5EF4-FFF2-40B4-BE49-F238E27FC236}">
              <a16:creationId xmlns:a16="http://schemas.microsoft.com/office/drawing/2014/main" id="{00000000-0008-0000-2100-00003D060000}"/>
            </a:ext>
          </a:extLst>
        </xdr:cNvPr>
        <xdr:cNvSpPr txBox="1">
          <a:spLocks noChangeArrowheads="1"/>
        </xdr:cNvSpPr>
      </xdr:nvSpPr>
      <xdr:spPr bwMode="auto">
        <a:xfrm>
          <a:off x="624840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33</xdr:row>
      <xdr:rowOff>0</xdr:rowOff>
    </xdr:from>
    <xdr:ext cx="114300" cy="285750"/>
    <xdr:sp macro="" textlink="">
      <xdr:nvSpPr>
        <xdr:cNvPr id="1598" name="Text Box 8">
          <a:extLst>
            <a:ext uri="{FF2B5EF4-FFF2-40B4-BE49-F238E27FC236}">
              <a16:creationId xmlns:a16="http://schemas.microsoft.com/office/drawing/2014/main" id="{00000000-0008-0000-2100-00003E060000}"/>
            </a:ext>
          </a:extLst>
        </xdr:cNvPr>
        <xdr:cNvSpPr txBox="1">
          <a:spLocks noChangeArrowheads="1"/>
        </xdr:cNvSpPr>
      </xdr:nvSpPr>
      <xdr:spPr bwMode="auto">
        <a:xfrm>
          <a:off x="624840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599" name="Text Box 1">
          <a:extLst>
            <a:ext uri="{FF2B5EF4-FFF2-40B4-BE49-F238E27FC236}">
              <a16:creationId xmlns:a16="http://schemas.microsoft.com/office/drawing/2014/main" id="{00000000-0008-0000-2100-00003F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0" name="Text Box 2">
          <a:extLst>
            <a:ext uri="{FF2B5EF4-FFF2-40B4-BE49-F238E27FC236}">
              <a16:creationId xmlns:a16="http://schemas.microsoft.com/office/drawing/2014/main" id="{00000000-0008-0000-2100-000040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1" name="Text Box 3">
          <a:extLst>
            <a:ext uri="{FF2B5EF4-FFF2-40B4-BE49-F238E27FC236}">
              <a16:creationId xmlns:a16="http://schemas.microsoft.com/office/drawing/2014/main" id="{00000000-0008-0000-2100-000041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2" name="Text Box 4">
          <a:extLst>
            <a:ext uri="{FF2B5EF4-FFF2-40B4-BE49-F238E27FC236}">
              <a16:creationId xmlns:a16="http://schemas.microsoft.com/office/drawing/2014/main" id="{00000000-0008-0000-2100-000042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3" name="Text Box 5">
          <a:extLst>
            <a:ext uri="{FF2B5EF4-FFF2-40B4-BE49-F238E27FC236}">
              <a16:creationId xmlns:a16="http://schemas.microsoft.com/office/drawing/2014/main" id="{00000000-0008-0000-2100-000043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4" name="Text Box 6">
          <a:extLst>
            <a:ext uri="{FF2B5EF4-FFF2-40B4-BE49-F238E27FC236}">
              <a16:creationId xmlns:a16="http://schemas.microsoft.com/office/drawing/2014/main" id="{00000000-0008-0000-2100-000044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5" name="Text Box 8">
          <a:extLst>
            <a:ext uri="{FF2B5EF4-FFF2-40B4-BE49-F238E27FC236}">
              <a16:creationId xmlns:a16="http://schemas.microsoft.com/office/drawing/2014/main" id="{00000000-0008-0000-2100-000045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6" name="Text Box 9">
          <a:extLst>
            <a:ext uri="{FF2B5EF4-FFF2-40B4-BE49-F238E27FC236}">
              <a16:creationId xmlns:a16="http://schemas.microsoft.com/office/drawing/2014/main" id="{00000000-0008-0000-2100-000046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7" name="Text Box 10">
          <a:extLst>
            <a:ext uri="{FF2B5EF4-FFF2-40B4-BE49-F238E27FC236}">
              <a16:creationId xmlns:a16="http://schemas.microsoft.com/office/drawing/2014/main" id="{00000000-0008-0000-2100-000047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8" name="Text Box 1">
          <a:extLst>
            <a:ext uri="{FF2B5EF4-FFF2-40B4-BE49-F238E27FC236}">
              <a16:creationId xmlns:a16="http://schemas.microsoft.com/office/drawing/2014/main" id="{00000000-0008-0000-2100-000048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09" name="Text Box 2">
          <a:extLst>
            <a:ext uri="{FF2B5EF4-FFF2-40B4-BE49-F238E27FC236}">
              <a16:creationId xmlns:a16="http://schemas.microsoft.com/office/drawing/2014/main" id="{00000000-0008-0000-2100-000049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32</xdr:row>
      <xdr:rowOff>0</xdr:rowOff>
    </xdr:from>
    <xdr:ext cx="114300" cy="285750"/>
    <xdr:sp macro="" textlink="">
      <xdr:nvSpPr>
        <xdr:cNvPr id="1610" name="Text Box 8">
          <a:extLst>
            <a:ext uri="{FF2B5EF4-FFF2-40B4-BE49-F238E27FC236}">
              <a16:creationId xmlns:a16="http://schemas.microsoft.com/office/drawing/2014/main" id="{00000000-0008-0000-2100-00004A060000}"/>
            </a:ext>
          </a:extLst>
        </xdr:cNvPr>
        <xdr:cNvSpPr txBox="1">
          <a:spLocks noChangeArrowheads="1"/>
        </xdr:cNvSpPr>
      </xdr:nvSpPr>
      <xdr:spPr bwMode="auto">
        <a:xfrm>
          <a:off x="624840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11" name="Text Box 1">
          <a:extLst>
            <a:ext uri="{FF2B5EF4-FFF2-40B4-BE49-F238E27FC236}">
              <a16:creationId xmlns:a16="http://schemas.microsoft.com/office/drawing/2014/main" id="{00000000-0008-0000-2100-00004B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12" name="Text Box 2">
          <a:extLst>
            <a:ext uri="{FF2B5EF4-FFF2-40B4-BE49-F238E27FC236}">
              <a16:creationId xmlns:a16="http://schemas.microsoft.com/office/drawing/2014/main" id="{00000000-0008-0000-2100-00004C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13" name="Text Box 3">
          <a:extLst>
            <a:ext uri="{FF2B5EF4-FFF2-40B4-BE49-F238E27FC236}">
              <a16:creationId xmlns:a16="http://schemas.microsoft.com/office/drawing/2014/main" id="{00000000-0008-0000-2100-00004D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14" name="Text Box 4">
          <a:extLst>
            <a:ext uri="{FF2B5EF4-FFF2-40B4-BE49-F238E27FC236}">
              <a16:creationId xmlns:a16="http://schemas.microsoft.com/office/drawing/2014/main" id="{00000000-0008-0000-2100-00004E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15" name="Text Box 5">
          <a:extLst>
            <a:ext uri="{FF2B5EF4-FFF2-40B4-BE49-F238E27FC236}">
              <a16:creationId xmlns:a16="http://schemas.microsoft.com/office/drawing/2014/main" id="{00000000-0008-0000-2100-00004F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16" name="Text Box 6">
          <a:extLst>
            <a:ext uri="{FF2B5EF4-FFF2-40B4-BE49-F238E27FC236}">
              <a16:creationId xmlns:a16="http://schemas.microsoft.com/office/drawing/2014/main" id="{00000000-0008-0000-2100-000050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17" name="Text Box 8">
          <a:extLst>
            <a:ext uri="{FF2B5EF4-FFF2-40B4-BE49-F238E27FC236}">
              <a16:creationId xmlns:a16="http://schemas.microsoft.com/office/drawing/2014/main" id="{00000000-0008-0000-2100-000051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18" name="Text Box 9">
          <a:extLst>
            <a:ext uri="{FF2B5EF4-FFF2-40B4-BE49-F238E27FC236}">
              <a16:creationId xmlns:a16="http://schemas.microsoft.com/office/drawing/2014/main" id="{00000000-0008-0000-2100-000052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19" name="Text Box 10">
          <a:extLst>
            <a:ext uri="{FF2B5EF4-FFF2-40B4-BE49-F238E27FC236}">
              <a16:creationId xmlns:a16="http://schemas.microsoft.com/office/drawing/2014/main" id="{00000000-0008-0000-2100-000053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1620" name="Text Box 11">
          <a:extLst>
            <a:ext uri="{FF2B5EF4-FFF2-40B4-BE49-F238E27FC236}">
              <a16:creationId xmlns:a16="http://schemas.microsoft.com/office/drawing/2014/main" id="{00000000-0008-0000-2100-00005406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1621" name="Text Box 12">
          <a:extLst>
            <a:ext uri="{FF2B5EF4-FFF2-40B4-BE49-F238E27FC236}">
              <a16:creationId xmlns:a16="http://schemas.microsoft.com/office/drawing/2014/main" id="{00000000-0008-0000-2100-00005506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622" name="Text Box 13">
          <a:extLst>
            <a:ext uri="{FF2B5EF4-FFF2-40B4-BE49-F238E27FC236}">
              <a16:creationId xmlns:a16="http://schemas.microsoft.com/office/drawing/2014/main" id="{00000000-0008-0000-2100-00005606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623" name="Text Box 14">
          <a:extLst>
            <a:ext uri="{FF2B5EF4-FFF2-40B4-BE49-F238E27FC236}">
              <a16:creationId xmlns:a16="http://schemas.microsoft.com/office/drawing/2014/main" id="{00000000-0008-0000-2100-00005706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24" name="Text Box 1">
          <a:extLst>
            <a:ext uri="{FF2B5EF4-FFF2-40B4-BE49-F238E27FC236}">
              <a16:creationId xmlns:a16="http://schemas.microsoft.com/office/drawing/2014/main" id="{00000000-0008-0000-2100-000058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25" name="Text Box 2">
          <a:extLst>
            <a:ext uri="{FF2B5EF4-FFF2-40B4-BE49-F238E27FC236}">
              <a16:creationId xmlns:a16="http://schemas.microsoft.com/office/drawing/2014/main" id="{00000000-0008-0000-2100-000059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20</xdr:row>
      <xdr:rowOff>0</xdr:rowOff>
    </xdr:from>
    <xdr:ext cx="114300" cy="285750"/>
    <xdr:sp macro="" textlink="">
      <xdr:nvSpPr>
        <xdr:cNvPr id="1626" name="Text Box 8">
          <a:extLst>
            <a:ext uri="{FF2B5EF4-FFF2-40B4-BE49-F238E27FC236}">
              <a16:creationId xmlns:a16="http://schemas.microsoft.com/office/drawing/2014/main" id="{00000000-0008-0000-2100-00005A060000}"/>
            </a:ext>
          </a:extLst>
        </xdr:cNvPr>
        <xdr:cNvSpPr txBox="1">
          <a:spLocks noChangeArrowheads="1"/>
        </xdr:cNvSpPr>
      </xdr:nvSpPr>
      <xdr:spPr bwMode="auto">
        <a:xfrm>
          <a:off x="624840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1627" name="Text Box 8">
          <a:extLst>
            <a:ext uri="{FF2B5EF4-FFF2-40B4-BE49-F238E27FC236}">
              <a16:creationId xmlns:a16="http://schemas.microsoft.com/office/drawing/2014/main" id="{00000000-0008-0000-2100-00005B06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1628" name="Text Box 8">
          <a:extLst>
            <a:ext uri="{FF2B5EF4-FFF2-40B4-BE49-F238E27FC236}">
              <a16:creationId xmlns:a16="http://schemas.microsoft.com/office/drawing/2014/main" id="{00000000-0008-0000-2100-00005C06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629" name="Text Box 8">
          <a:extLst>
            <a:ext uri="{FF2B5EF4-FFF2-40B4-BE49-F238E27FC236}">
              <a16:creationId xmlns:a16="http://schemas.microsoft.com/office/drawing/2014/main" id="{00000000-0008-0000-2100-00005D06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0" name="Text Box 8">
          <a:extLst>
            <a:ext uri="{FF2B5EF4-FFF2-40B4-BE49-F238E27FC236}">
              <a16:creationId xmlns:a16="http://schemas.microsoft.com/office/drawing/2014/main" id="{00000000-0008-0000-2100-00005E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1" name="Text Box 8">
          <a:extLst>
            <a:ext uri="{FF2B5EF4-FFF2-40B4-BE49-F238E27FC236}">
              <a16:creationId xmlns:a16="http://schemas.microsoft.com/office/drawing/2014/main" id="{00000000-0008-0000-2100-00005F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2" name="Text Box 1">
          <a:extLst>
            <a:ext uri="{FF2B5EF4-FFF2-40B4-BE49-F238E27FC236}">
              <a16:creationId xmlns:a16="http://schemas.microsoft.com/office/drawing/2014/main" id="{00000000-0008-0000-2100-000060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3" name="Text Box 2">
          <a:extLst>
            <a:ext uri="{FF2B5EF4-FFF2-40B4-BE49-F238E27FC236}">
              <a16:creationId xmlns:a16="http://schemas.microsoft.com/office/drawing/2014/main" id="{00000000-0008-0000-2100-000061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4" name="Text Box 3">
          <a:extLst>
            <a:ext uri="{FF2B5EF4-FFF2-40B4-BE49-F238E27FC236}">
              <a16:creationId xmlns:a16="http://schemas.microsoft.com/office/drawing/2014/main" id="{00000000-0008-0000-2100-000062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5" name="Text Box 4">
          <a:extLst>
            <a:ext uri="{FF2B5EF4-FFF2-40B4-BE49-F238E27FC236}">
              <a16:creationId xmlns:a16="http://schemas.microsoft.com/office/drawing/2014/main" id="{00000000-0008-0000-2100-000063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6" name="Text Box 5">
          <a:extLst>
            <a:ext uri="{FF2B5EF4-FFF2-40B4-BE49-F238E27FC236}">
              <a16:creationId xmlns:a16="http://schemas.microsoft.com/office/drawing/2014/main" id="{00000000-0008-0000-2100-000064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7" name="Text Box 6">
          <a:extLst>
            <a:ext uri="{FF2B5EF4-FFF2-40B4-BE49-F238E27FC236}">
              <a16:creationId xmlns:a16="http://schemas.microsoft.com/office/drawing/2014/main" id="{00000000-0008-0000-2100-000065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8" name="Text Box 8">
          <a:extLst>
            <a:ext uri="{FF2B5EF4-FFF2-40B4-BE49-F238E27FC236}">
              <a16:creationId xmlns:a16="http://schemas.microsoft.com/office/drawing/2014/main" id="{00000000-0008-0000-2100-000066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39" name="Text Box 9">
          <a:extLst>
            <a:ext uri="{FF2B5EF4-FFF2-40B4-BE49-F238E27FC236}">
              <a16:creationId xmlns:a16="http://schemas.microsoft.com/office/drawing/2014/main" id="{00000000-0008-0000-2100-000067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40" name="Text Box 10">
          <a:extLst>
            <a:ext uri="{FF2B5EF4-FFF2-40B4-BE49-F238E27FC236}">
              <a16:creationId xmlns:a16="http://schemas.microsoft.com/office/drawing/2014/main" id="{00000000-0008-0000-2100-000068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41" name="Text Box 1">
          <a:extLst>
            <a:ext uri="{FF2B5EF4-FFF2-40B4-BE49-F238E27FC236}">
              <a16:creationId xmlns:a16="http://schemas.microsoft.com/office/drawing/2014/main" id="{00000000-0008-0000-2100-000069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42" name="Text Box 2">
          <a:extLst>
            <a:ext uri="{FF2B5EF4-FFF2-40B4-BE49-F238E27FC236}">
              <a16:creationId xmlns:a16="http://schemas.microsoft.com/office/drawing/2014/main" id="{00000000-0008-0000-2100-00006A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33</xdr:row>
      <xdr:rowOff>0</xdr:rowOff>
    </xdr:from>
    <xdr:ext cx="114300" cy="285750"/>
    <xdr:sp macro="" textlink="">
      <xdr:nvSpPr>
        <xdr:cNvPr id="1643" name="Text Box 8">
          <a:extLst>
            <a:ext uri="{FF2B5EF4-FFF2-40B4-BE49-F238E27FC236}">
              <a16:creationId xmlns:a16="http://schemas.microsoft.com/office/drawing/2014/main" id="{00000000-0008-0000-2100-00006B060000}"/>
            </a:ext>
          </a:extLst>
        </xdr:cNvPr>
        <xdr:cNvSpPr txBox="1">
          <a:spLocks noChangeArrowheads="1"/>
        </xdr:cNvSpPr>
      </xdr:nvSpPr>
      <xdr:spPr bwMode="auto">
        <a:xfrm>
          <a:off x="624840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44" name="Text Box 1">
          <a:extLst>
            <a:ext uri="{FF2B5EF4-FFF2-40B4-BE49-F238E27FC236}">
              <a16:creationId xmlns:a16="http://schemas.microsoft.com/office/drawing/2014/main" id="{00000000-0008-0000-2100-00006C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45" name="Text Box 2">
          <a:extLst>
            <a:ext uri="{FF2B5EF4-FFF2-40B4-BE49-F238E27FC236}">
              <a16:creationId xmlns:a16="http://schemas.microsoft.com/office/drawing/2014/main" id="{00000000-0008-0000-2100-00006D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46" name="Text Box 3">
          <a:extLst>
            <a:ext uri="{FF2B5EF4-FFF2-40B4-BE49-F238E27FC236}">
              <a16:creationId xmlns:a16="http://schemas.microsoft.com/office/drawing/2014/main" id="{00000000-0008-0000-2100-00006E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47" name="Text Box 4">
          <a:extLst>
            <a:ext uri="{FF2B5EF4-FFF2-40B4-BE49-F238E27FC236}">
              <a16:creationId xmlns:a16="http://schemas.microsoft.com/office/drawing/2014/main" id="{00000000-0008-0000-2100-00006F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48" name="Text Box 5">
          <a:extLst>
            <a:ext uri="{FF2B5EF4-FFF2-40B4-BE49-F238E27FC236}">
              <a16:creationId xmlns:a16="http://schemas.microsoft.com/office/drawing/2014/main" id="{00000000-0008-0000-2100-000070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49" name="Text Box 6">
          <a:extLst>
            <a:ext uri="{FF2B5EF4-FFF2-40B4-BE49-F238E27FC236}">
              <a16:creationId xmlns:a16="http://schemas.microsoft.com/office/drawing/2014/main" id="{00000000-0008-0000-2100-000071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50" name="Text Box 8">
          <a:extLst>
            <a:ext uri="{FF2B5EF4-FFF2-40B4-BE49-F238E27FC236}">
              <a16:creationId xmlns:a16="http://schemas.microsoft.com/office/drawing/2014/main" id="{00000000-0008-0000-2100-000072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51" name="Text Box 9">
          <a:extLst>
            <a:ext uri="{FF2B5EF4-FFF2-40B4-BE49-F238E27FC236}">
              <a16:creationId xmlns:a16="http://schemas.microsoft.com/office/drawing/2014/main" id="{00000000-0008-0000-2100-000073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52" name="Text Box 10">
          <a:extLst>
            <a:ext uri="{FF2B5EF4-FFF2-40B4-BE49-F238E27FC236}">
              <a16:creationId xmlns:a16="http://schemas.microsoft.com/office/drawing/2014/main" id="{00000000-0008-0000-2100-000074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1653" name="Text Box 11">
          <a:extLst>
            <a:ext uri="{FF2B5EF4-FFF2-40B4-BE49-F238E27FC236}">
              <a16:creationId xmlns:a16="http://schemas.microsoft.com/office/drawing/2014/main" id="{00000000-0008-0000-2100-00007506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1654" name="Text Box 12">
          <a:extLst>
            <a:ext uri="{FF2B5EF4-FFF2-40B4-BE49-F238E27FC236}">
              <a16:creationId xmlns:a16="http://schemas.microsoft.com/office/drawing/2014/main" id="{00000000-0008-0000-2100-00007606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655" name="Text Box 13">
          <a:extLst>
            <a:ext uri="{FF2B5EF4-FFF2-40B4-BE49-F238E27FC236}">
              <a16:creationId xmlns:a16="http://schemas.microsoft.com/office/drawing/2014/main" id="{00000000-0008-0000-2100-00007706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656" name="Text Box 14">
          <a:extLst>
            <a:ext uri="{FF2B5EF4-FFF2-40B4-BE49-F238E27FC236}">
              <a16:creationId xmlns:a16="http://schemas.microsoft.com/office/drawing/2014/main" id="{00000000-0008-0000-2100-00007806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57" name="Text Box 1">
          <a:extLst>
            <a:ext uri="{FF2B5EF4-FFF2-40B4-BE49-F238E27FC236}">
              <a16:creationId xmlns:a16="http://schemas.microsoft.com/office/drawing/2014/main" id="{00000000-0008-0000-2100-000079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658" name="Text Box 2">
          <a:extLst>
            <a:ext uri="{FF2B5EF4-FFF2-40B4-BE49-F238E27FC236}">
              <a16:creationId xmlns:a16="http://schemas.microsoft.com/office/drawing/2014/main" id="{00000000-0008-0000-2100-00007A06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20</xdr:row>
      <xdr:rowOff>0</xdr:rowOff>
    </xdr:from>
    <xdr:ext cx="114300" cy="285750"/>
    <xdr:sp macro="" textlink="">
      <xdr:nvSpPr>
        <xdr:cNvPr id="1659" name="Text Box 8">
          <a:extLst>
            <a:ext uri="{FF2B5EF4-FFF2-40B4-BE49-F238E27FC236}">
              <a16:creationId xmlns:a16="http://schemas.microsoft.com/office/drawing/2014/main" id="{00000000-0008-0000-2100-00007B060000}"/>
            </a:ext>
          </a:extLst>
        </xdr:cNvPr>
        <xdr:cNvSpPr txBox="1">
          <a:spLocks noChangeArrowheads="1"/>
        </xdr:cNvSpPr>
      </xdr:nvSpPr>
      <xdr:spPr bwMode="auto">
        <a:xfrm>
          <a:off x="624840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1660" name="Text Box 8">
          <a:extLst>
            <a:ext uri="{FF2B5EF4-FFF2-40B4-BE49-F238E27FC236}">
              <a16:creationId xmlns:a16="http://schemas.microsoft.com/office/drawing/2014/main" id="{00000000-0008-0000-2100-00007C06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661" name="Text Box 8">
          <a:extLst>
            <a:ext uri="{FF2B5EF4-FFF2-40B4-BE49-F238E27FC236}">
              <a16:creationId xmlns:a16="http://schemas.microsoft.com/office/drawing/2014/main" id="{00000000-0008-0000-2100-00007D06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62" name="Text Box 8">
          <a:extLst>
            <a:ext uri="{FF2B5EF4-FFF2-40B4-BE49-F238E27FC236}">
              <a16:creationId xmlns:a16="http://schemas.microsoft.com/office/drawing/2014/main" id="{00000000-0008-0000-2100-00007E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63" name="Text Box 8">
          <a:extLst>
            <a:ext uri="{FF2B5EF4-FFF2-40B4-BE49-F238E27FC236}">
              <a16:creationId xmlns:a16="http://schemas.microsoft.com/office/drawing/2014/main" id="{00000000-0008-0000-2100-00007F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64" name="Text Box 1">
          <a:extLst>
            <a:ext uri="{FF2B5EF4-FFF2-40B4-BE49-F238E27FC236}">
              <a16:creationId xmlns:a16="http://schemas.microsoft.com/office/drawing/2014/main" id="{00000000-0008-0000-2100-000080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65" name="Text Box 2">
          <a:extLst>
            <a:ext uri="{FF2B5EF4-FFF2-40B4-BE49-F238E27FC236}">
              <a16:creationId xmlns:a16="http://schemas.microsoft.com/office/drawing/2014/main" id="{00000000-0008-0000-2100-000081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66" name="Text Box 3">
          <a:extLst>
            <a:ext uri="{FF2B5EF4-FFF2-40B4-BE49-F238E27FC236}">
              <a16:creationId xmlns:a16="http://schemas.microsoft.com/office/drawing/2014/main" id="{00000000-0008-0000-2100-000082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67" name="Text Box 4">
          <a:extLst>
            <a:ext uri="{FF2B5EF4-FFF2-40B4-BE49-F238E27FC236}">
              <a16:creationId xmlns:a16="http://schemas.microsoft.com/office/drawing/2014/main" id="{00000000-0008-0000-2100-000083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68" name="Text Box 5">
          <a:extLst>
            <a:ext uri="{FF2B5EF4-FFF2-40B4-BE49-F238E27FC236}">
              <a16:creationId xmlns:a16="http://schemas.microsoft.com/office/drawing/2014/main" id="{00000000-0008-0000-2100-000084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69" name="Text Box 6">
          <a:extLst>
            <a:ext uri="{FF2B5EF4-FFF2-40B4-BE49-F238E27FC236}">
              <a16:creationId xmlns:a16="http://schemas.microsoft.com/office/drawing/2014/main" id="{00000000-0008-0000-2100-000085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70" name="Text Box 8">
          <a:extLst>
            <a:ext uri="{FF2B5EF4-FFF2-40B4-BE49-F238E27FC236}">
              <a16:creationId xmlns:a16="http://schemas.microsoft.com/office/drawing/2014/main" id="{00000000-0008-0000-2100-000086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71" name="Text Box 9">
          <a:extLst>
            <a:ext uri="{FF2B5EF4-FFF2-40B4-BE49-F238E27FC236}">
              <a16:creationId xmlns:a16="http://schemas.microsoft.com/office/drawing/2014/main" id="{00000000-0008-0000-2100-000087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72" name="Text Box 10">
          <a:extLst>
            <a:ext uri="{FF2B5EF4-FFF2-40B4-BE49-F238E27FC236}">
              <a16:creationId xmlns:a16="http://schemas.microsoft.com/office/drawing/2014/main" id="{00000000-0008-0000-2100-000088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73" name="Text Box 1">
          <a:extLst>
            <a:ext uri="{FF2B5EF4-FFF2-40B4-BE49-F238E27FC236}">
              <a16:creationId xmlns:a16="http://schemas.microsoft.com/office/drawing/2014/main" id="{00000000-0008-0000-2100-000089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74" name="Text Box 2">
          <a:extLst>
            <a:ext uri="{FF2B5EF4-FFF2-40B4-BE49-F238E27FC236}">
              <a16:creationId xmlns:a16="http://schemas.microsoft.com/office/drawing/2014/main" id="{00000000-0008-0000-2100-00008A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33</xdr:row>
      <xdr:rowOff>0</xdr:rowOff>
    </xdr:from>
    <xdr:ext cx="114300" cy="285750"/>
    <xdr:sp macro="" textlink="">
      <xdr:nvSpPr>
        <xdr:cNvPr id="1675" name="Text Box 8">
          <a:extLst>
            <a:ext uri="{FF2B5EF4-FFF2-40B4-BE49-F238E27FC236}">
              <a16:creationId xmlns:a16="http://schemas.microsoft.com/office/drawing/2014/main" id="{00000000-0008-0000-2100-00008B060000}"/>
            </a:ext>
          </a:extLst>
        </xdr:cNvPr>
        <xdr:cNvSpPr txBox="1">
          <a:spLocks noChangeArrowheads="1"/>
        </xdr:cNvSpPr>
      </xdr:nvSpPr>
      <xdr:spPr bwMode="auto">
        <a:xfrm>
          <a:off x="624840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676" name="Text Box 13">
          <a:extLst>
            <a:ext uri="{FF2B5EF4-FFF2-40B4-BE49-F238E27FC236}">
              <a16:creationId xmlns:a16="http://schemas.microsoft.com/office/drawing/2014/main" id="{00000000-0008-0000-2100-00008C06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677" name="Text Box 14">
          <a:extLst>
            <a:ext uri="{FF2B5EF4-FFF2-40B4-BE49-F238E27FC236}">
              <a16:creationId xmlns:a16="http://schemas.microsoft.com/office/drawing/2014/main" id="{00000000-0008-0000-2100-00008D06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56</xdr:row>
      <xdr:rowOff>179917</xdr:rowOff>
    </xdr:from>
    <xdr:ext cx="114300" cy="285750"/>
    <xdr:sp macro="" textlink="">
      <xdr:nvSpPr>
        <xdr:cNvPr id="1678" name="Text Box 13">
          <a:extLst>
            <a:ext uri="{FF2B5EF4-FFF2-40B4-BE49-F238E27FC236}">
              <a16:creationId xmlns:a16="http://schemas.microsoft.com/office/drawing/2014/main" id="{00000000-0008-0000-2100-00008E060000}"/>
            </a:ext>
          </a:extLst>
        </xdr:cNvPr>
        <xdr:cNvSpPr txBox="1">
          <a:spLocks noChangeArrowheads="1"/>
        </xdr:cNvSpPr>
      </xdr:nvSpPr>
      <xdr:spPr bwMode="auto">
        <a:xfrm>
          <a:off x="624840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52918</xdr:rowOff>
    </xdr:from>
    <xdr:ext cx="114300" cy="285750"/>
    <xdr:sp macro="" textlink="">
      <xdr:nvSpPr>
        <xdr:cNvPr id="1679" name="Text Box 10">
          <a:extLst>
            <a:ext uri="{FF2B5EF4-FFF2-40B4-BE49-F238E27FC236}">
              <a16:creationId xmlns:a16="http://schemas.microsoft.com/office/drawing/2014/main" id="{00000000-0008-0000-2100-00008F060000}"/>
            </a:ext>
          </a:extLst>
        </xdr:cNvPr>
        <xdr:cNvSpPr txBox="1">
          <a:spLocks noChangeArrowheads="1"/>
        </xdr:cNvSpPr>
      </xdr:nvSpPr>
      <xdr:spPr bwMode="auto">
        <a:xfrm>
          <a:off x="624840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680" name="Text Box 8">
          <a:extLst>
            <a:ext uri="{FF2B5EF4-FFF2-40B4-BE49-F238E27FC236}">
              <a16:creationId xmlns:a16="http://schemas.microsoft.com/office/drawing/2014/main" id="{00000000-0008-0000-2100-00009006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681" name="Text Box 8">
          <a:extLst>
            <a:ext uri="{FF2B5EF4-FFF2-40B4-BE49-F238E27FC236}">
              <a16:creationId xmlns:a16="http://schemas.microsoft.com/office/drawing/2014/main" id="{00000000-0008-0000-2100-00009106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682" name="Text Box 8">
          <a:extLst>
            <a:ext uri="{FF2B5EF4-FFF2-40B4-BE49-F238E27FC236}">
              <a16:creationId xmlns:a16="http://schemas.microsoft.com/office/drawing/2014/main" id="{00000000-0008-0000-2100-00009206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10</xdr:col>
      <xdr:colOff>0</xdr:colOff>
      <xdr:row>21</xdr:row>
      <xdr:rowOff>0</xdr:rowOff>
    </xdr:from>
    <xdr:ext cx="114300" cy="285750"/>
    <xdr:sp macro="" textlink="">
      <xdr:nvSpPr>
        <xdr:cNvPr id="1683" name="Text Box 8">
          <a:extLst>
            <a:ext uri="{FF2B5EF4-FFF2-40B4-BE49-F238E27FC236}">
              <a16:creationId xmlns:a16="http://schemas.microsoft.com/office/drawing/2014/main" id="{00000000-0008-0000-2100-00009306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0</xdr:rowOff>
    </xdr:from>
    <xdr:ext cx="114300" cy="285750"/>
    <xdr:sp macro="" textlink="">
      <xdr:nvSpPr>
        <xdr:cNvPr id="1684" name="Text Box 8">
          <a:extLst>
            <a:ext uri="{FF2B5EF4-FFF2-40B4-BE49-F238E27FC236}">
              <a16:creationId xmlns:a16="http://schemas.microsoft.com/office/drawing/2014/main" id="{00000000-0008-0000-2100-000094060000}"/>
            </a:ext>
          </a:extLst>
        </xdr:cNvPr>
        <xdr:cNvSpPr txBox="1">
          <a:spLocks noChangeArrowheads="1"/>
        </xdr:cNvSpPr>
      </xdr:nvSpPr>
      <xdr:spPr bwMode="auto">
        <a:xfrm>
          <a:off x="624840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0</xdr:rowOff>
    </xdr:from>
    <xdr:ext cx="114300" cy="285750"/>
    <xdr:sp macro="" textlink="">
      <xdr:nvSpPr>
        <xdr:cNvPr id="1685" name="Text Box 8">
          <a:extLst>
            <a:ext uri="{FF2B5EF4-FFF2-40B4-BE49-F238E27FC236}">
              <a16:creationId xmlns:a16="http://schemas.microsoft.com/office/drawing/2014/main" id="{00000000-0008-0000-2100-000095060000}"/>
            </a:ext>
          </a:extLst>
        </xdr:cNvPr>
        <xdr:cNvSpPr txBox="1">
          <a:spLocks noChangeArrowheads="1"/>
        </xdr:cNvSpPr>
      </xdr:nvSpPr>
      <xdr:spPr bwMode="auto">
        <a:xfrm>
          <a:off x="624840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0</xdr:rowOff>
    </xdr:from>
    <xdr:ext cx="114300" cy="285750"/>
    <xdr:sp macro="" textlink="">
      <xdr:nvSpPr>
        <xdr:cNvPr id="1686" name="Text Box 8">
          <a:extLst>
            <a:ext uri="{FF2B5EF4-FFF2-40B4-BE49-F238E27FC236}">
              <a16:creationId xmlns:a16="http://schemas.microsoft.com/office/drawing/2014/main" id="{00000000-0008-0000-2100-000096060000}"/>
            </a:ext>
          </a:extLst>
        </xdr:cNvPr>
        <xdr:cNvSpPr txBox="1">
          <a:spLocks noChangeArrowheads="1"/>
        </xdr:cNvSpPr>
      </xdr:nvSpPr>
      <xdr:spPr bwMode="auto">
        <a:xfrm>
          <a:off x="624840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0</xdr:rowOff>
    </xdr:from>
    <xdr:ext cx="114300" cy="285750"/>
    <xdr:sp macro="" textlink="">
      <xdr:nvSpPr>
        <xdr:cNvPr id="1687" name="Text Box 8">
          <a:extLst>
            <a:ext uri="{FF2B5EF4-FFF2-40B4-BE49-F238E27FC236}">
              <a16:creationId xmlns:a16="http://schemas.microsoft.com/office/drawing/2014/main" id="{00000000-0008-0000-2100-000097060000}"/>
            </a:ext>
          </a:extLst>
        </xdr:cNvPr>
        <xdr:cNvSpPr txBox="1">
          <a:spLocks noChangeArrowheads="1"/>
        </xdr:cNvSpPr>
      </xdr:nvSpPr>
      <xdr:spPr bwMode="auto">
        <a:xfrm>
          <a:off x="624840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688" name="Text Box 8">
          <a:extLst>
            <a:ext uri="{FF2B5EF4-FFF2-40B4-BE49-F238E27FC236}">
              <a16:creationId xmlns:a16="http://schemas.microsoft.com/office/drawing/2014/main" id="{00000000-0008-0000-2100-00009806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689" name="Text Box 8">
          <a:extLst>
            <a:ext uri="{FF2B5EF4-FFF2-40B4-BE49-F238E27FC236}">
              <a16:creationId xmlns:a16="http://schemas.microsoft.com/office/drawing/2014/main" id="{00000000-0008-0000-2100-00009906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22</xdr:row>
      <xdr:rowOff>0</xdr:rowOff>
    </xdr:from>
    <xdr:ext cx="114300" cy="285750"/>
    <xdr:sp macro="" textlink="">
      <xdr:nvSpPr>
        <xdr:cNvPr id="1690" name="Text Box 8">
          <a:extLst>
            <a:ext uri="{FF2B5EF4-FFF2-40B4-BE49-F238E27FC236}">
              <a16:creationId xmlns:a16="http://schemas.microsoft.com/office/drawing/2014/main" id="{00000000-0008-0000-2100-00009A060000}"/>
            </a:ext>
          </a:extLst>
        </xdr:cNvPr>
        <xdr:cNvSpPr txBox="1">
          <a:spLocks noChangeArrowheads="1"/>
        </xdr:cNvSpPr>
      </xdr:nvSpPr>
      <xdr:spPr bwMode="auto">
        <a:xfrm>
          <a:off x="624840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22</xdr:row>
      <xdr:rowOff>0</xdr:rowOff>
    </xdr:from>
    <xdr:ext cx="114300" cy="285750"/>
    <xdr:sp macro="" textlink="">
      <xdr:nvSpPr>
        <xdr:cNvPr id="1691" name="Text Box 8">
          <a:extLst>
            <a:ext uri="{FF2B5EF4-FFF2-40B4-BE49-F238E27FC236}">
              <a16:creationId xmlns:a16="http://schemas.microsoft.com/office/drawing/2014/main" id="{00000000-0008-0000-2100-00009B060000}"/>
            </a:ext>
          </a:extLst>
        </xdr:cNvPr>
        <xdr:cNvSpPr txBox="1">
          <a:spLocks noChangeArrowheads="1"/>
        </xdr:cNvSpPr>
      </xdr:nvSpPr>
      <xdr:spPr bwMode="auto">
        <a:xfrm>
          <a:off x="624840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23</xdr:row>
      <xdr:rowOff>0</xdr:rowOff>
    </xdr:from>
    <xdr:ext cx="114300" cy="285750"/>
    <xdr:sp macro="" textlink="">
      <xdr:nvSpPr>
        <xdr:cNvPr id="1692" name="Text Box 8">
          <a:extLst>
            <a:ext uri="{FF2B5EF4-FFF2-40B4-BE49-F238E27FC236}">
              <a16:creationId xmlns:a16="http://schemas.microsoft.com/office/drawing/2014/main" id="{00000000-0008-0000-2100-00009C060000}"/>
            </a:ext>
          </a:extLst>
        </xdr:cNvPr>
        <xdr:cNvSpPr txBox="1">
          <a:spLocks noChangeArrowheads="1"/>
        </xdr:cNvSpPr>
      </xdr:nvSpPr>
      <xdr:spPr bwMode="auto">
        <a:xfrm>
          <a:off x="624840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23</xdr:row>
      <xdr:rowOff>0</xdr:rowOff>
    </xdr:from>
    <xdr:ext cx="114300" cy="285750"/>
    <xdr:sp macro="" textlink="">
      <xdr:nvSpPr>
        <xdr:cNvPr id="1693" name="Text Box 8">
          <a:extLst>
            <a:ext uri="{FF2B5EF4-FFF2-40B4-BE49-F238E27FC236}">
              <a16:creationId xmlns:a16="http://schemas.microsoft.com/office/drawing/2014/main" id="{00000000-0008-0000-2100-00009D060000}"/>
            </a:ext>
          </a:extLst>
        </xdr:cNvPr>
        <xdr:cNvSpPr txBox="1">
          <a:spLocks noChangeArrowheads="1"/>
        </xdr:cNvSpPr>
      </xdr:nvSpPr>
      <xdr:spPr bwMode="auto">
        <a:xfrm>
          <a:off x="624840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54</xdr:row>
      <xdr:rowOff>0</xdr:rowOff>
    </xdr:from>
    <xdr:ext cx="114300" cy="285750"/>
    <xdr:sp macro="" textlink="">
      <xdr:nvSpPr>
        <xdr:cNvPr id="1694" name="Text Box 8">
          <a:extLst>
            <a:ext uri="{FF2B5EF4-FFF2-40B4-BE49-F238E27FC236}">
              <a16:creationId xmlns:a16="http://schemas.microsoft.com/office/drawing/2014/main" id="{00000000-0008-0000-2100-00009E060000}"/>
            </a:ext>
          </a:extLst>
        </xdr:cNvPr>
        <xdr:cNvSpPr txBox="1">
          <a:spLocks noChangeArrowheads="1"/>
        </xdr:cNvSpPr>
      </xdr:nvSpPr>
      <xdr:spPr bwMode="auto">
        <a:xfrm>
          <a:off x="624840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169334</xdr:rowOff>
    </xdr:from>
    <xdr:ext cx="114300" cy="285750"/>
    <xdr:sp macro="" textlink="">
      <xdr:nvSpPr>
        <xdr:cNvPr id="1695" name="Text Box 8">
          <a:extLst>
            <a:ext uri="{FF2B5EF4-FFF2-40B4-BE49-F238E27FC236}">
              <a16:creationId xmlns:a16="http://schemas.microsoft.com/office/drawing/2014/main" id="{00000000-0008-0000-2100-00009F060000}"/>
            </a:ext>
          </a:extLst>
        </xdr:cNvPr>
        <xdr:cNvSpPr txBox="1">
          <a:spLocks noChangeArrowheads="1"/>
        </xdr:cNvSpPr>
      </xdr:nvSpPr>
      <xdr:spPr bwMode="auto">
        <a:xfrm>
          <a:off x="6248400"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152400</xdr:rowOff>
    </xdr:from>
    <xdr:ext cx="114300" cy="285750"/>
    <xdr:sp macro="" textlink="">
      <xdr:nvSpPr>
        <xdr:cNvPr id="1696" name="Text Box 8">
          <a:extLst>
            <a:ext uri="{FF2B5EF4-FFF2-40B4-BE49-F238E27FC236}">
              <a16:creationId xmlns:a16="http://schemas.microsoft.com/office/drawing/2014/main" id="{00000000-0008-0000-2100-0000A0060000}"/>
            </a:ext>
          </a:extLst>
        </xdr:cNvPr>
        <xdr:cNvSpPr txBox="1">
          <a:spLocks noChangeArrowheads="1"/>
        </xdr:cNvSpPr>
      </xdr:nvSpPr>
      <xdr:spPr bwMode="auto">
        <a:xfrm>
          <a:off x="624840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1697" name="Text Box 8">
          <a:extLst>
            <a:ext uri="{FF2B5EF4-FFF2-40B4-BE49-F238E27FC236}">
              <a16:creationId xmlns:a16="http://schemas.microsoft.com/office/drawing/2014/main" id="{00000000-0008-0000-2100-0000A106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1698" name="Text Box 8">
          <a:extLst>
            <a:ext uri="{FF2B5EF4-FFF2-40B4-BE49-F238E27FC236}">
              <a16:creationId xmlns:a16="http://schemas.microsoft.com/office/drawing/2014/main" id="{00000000-0008-0000-2100-0000A206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699" name="Text Box 8">
          <a:extLst>
            <a:ext uri="{FF2B5EF4-FFF2-40B4-BE49-F238E27FC236}">
              <a16:creationId xmlns:a16="http://schemas.microsoft.com/office/drawing/2014/main" id="{00000000-0008-0000-2100-0000A306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00" name="Text Box 8">
          <a:extLst>
            <a:ext uri="{FF2B5EF4-FFF2-40B4-BE49-F238E27FC236}">
              <a16:creationId xmlns:a16="http://schemas.microsoft.com/office/drawing/2014/main" id="{00000000-0008-0000-2100-0000A4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1701" name="Text Box 8">
          <a:extLst>
            <a:ext uri="{FF2B5EF4-FFF2-40B4-BE49-F238E27FC236}">
              <a16:creationId xmlns:a16="http://schemas.microsoft.com/office/drawing/2014/main" id="{00000000-0008-0000-2100-0000A506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02" name="Text Box 8">
          <a:extLst>
            <a:ext uri="{FF2B5EF4-FFF2-40B4-BE49-F238E27FC236}">
              <a16:creationId xmlns:a16="http://schemas.microsoft.com/office/drawing/2014/main" id="{00000000-0008-0000-2100-0000A6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1703" name="Text Box 8">
          <a:extLst>
            <a:ext uri="{FF2B5EF4-FFF2-40B4-BE49-F238E27FC236}">
              <a16:creationId xmlns:a16="http://schemas.microsoft.com/office/drawing/2014/main" id="{00000000-0008-0000-2100-0000A706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04" name="Text Box 8">
          <a:extLst>
            <a:ext uri="{FF2B5EF4-FFF2-40B4-BE49-F238E27FC236}">
              <a16:creationId xmlns:a16="http://schemas.microsoft.com/office/drawing/2014/main" id="{00000000-0008-0000-2100-0000A8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05" name="Text Box 8">
          <a:extLst>
            <a:ext uri="{FF2B5EF4-FFF2-40B4-BE49-F238E27FC236}">
              <a16:creationId xmlns:a16="http://schemas.microsoft.com/office/drawing/2014/main" id="{00000000-0008-0000-2100-0000A9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06" name="Text Box 8">
          <a:extLst>
            <a:ext uri="{FF2B5EF4-FFF2-40B4-BE49-F238E27FC236}">
              <a16:creationId xmlns:a16="http://schemas.microsoft.com/office/drawing/2014/main" id="{00000000-0008-0000-2100-0000AA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07" name="Text Box 8">
          <a:extLst>
            <a:ext uri="{FF2B5EF4-FFF2-40B4-BE49-F238E27FC236}">
              <a16:creationId xmlns:a16="http://schemas.microsoft.com/office/drawing/2014/main" id="{00000000-0008-0000-2100-0000AB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10</xdr:col>
      <xdr:colOff>0</xdr:colOff>
      <xdr:row>38</xdr:row>
      <xdr:rowOff>0</xdr:rowOff>
    </xdr:from>
    <xdr:ext cx="114300" cy="285750"/>
    <xdr:sp macro="" textlink="">
      <xdr:nvSpPr>
        <xdr:cNvPr id="1708" name="Text Box 8">
          <a:extLst>
            <a:ext uri="{FF2B5EF4-FFF2-40B4-BE49-F238E27FC236}">
              <a16:creationId xmlns:a16="http://schemas.microsoft.com/office/drawing/2014/main" id="{00000000-0008-0000-2100-0000AC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09" name="Text Box 8">
          <a:extLst>
            <a:ext uri="{FF2B5EF4-FFF2-40B4-BE49-F238E27FC236}">
              <a16:creationId xmlns:a16="http://schemas.microsoft.com/office/drawing/2014/main" id="{00000000-0008-0000-2100-0000AD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10" name="Text Box 8">
          <a:extLst>
            <a:ext uri="{FF2B5EF4-FFF2-40B4-BE49-F238E27FC236}">
              <a16:creationId xmlns:a16="http://schemas.microsoft.com/office/drawing/2014/main" id="{00000000-0008-0000-2100-0000AE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39</xdr:row>
      <xdr:rowOff>0</xdr:rowOff>
    </xdr:from>
    <xdr:ext cx="114300" cy="285750"/>
    <xdr:sp macro="" textlink="">
      <xdr:nvSpPr>
        <xdr:cNvPr id="1711" name="Text Box 8">
          <a:extLst>
            <a:ext uri="{FF2B5EF4-FFF2-40B4-BE49-F238E27FC236}">
              <a16:creationId xmlns:a16="http://schemas.microsoft.com/office/drawing/2014/main" id="{00000000-0008-0000-2100-0000AF060000}"/>
            </a:ext>
          </a:extLst>
        </xdr:cNvPr>
        <xdr:cNvSpPr txBox="1">
          <a:spLocks noChangeArrowheads="1"/>
        </xdr:cNvSpPr>
      </xdr:nvSpPr>
      <xdr:spPr bwMode="auto">
        <a:xfrm>
          <a:off x="624840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39</xdr:row>
      <xdr:rowOff>0</xdr:rowOff>
    </xdr:from>
    <xdr:ext cx="114300" cy="285750"/>
    <xdr:sp macro="" textlink="">
      <xdr:nvSpPr>
        <xdr:cNvPr id="1712" name="Text Box 8">
          <a:extLst>
            <a:ext uri="{FF2B5EF4-FFF2-40B4-BE49-F238E27FC236}">
              <a16:creationId xmlns:a16="http://schemas.microsoft.com/office/drawing/2014/main" id="{00000000-0008-0000-2100-0000B0060000}"/>
            </a:ext>
          </a:extLst>
        </xdr:cNvPr>
        <xdr:cNvSpPr txBox="1">
          <a:spLocks noChangeArrowheads="1"/>
        </xdr:cNvSpPr>
      </xdr:nvSpPr>
      <xdr:spPr bwMode="auto">
        <a:xfrm>
          <a:off x="624840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40</xdr:row>
      <xdr:rowOff>0</xdr:rowOff>
    </xdr:from>
    <xdr:ext cx="114300" cy="285750"/>
    <xdr:sp macro="" textlink="">
      <xdr:nvSpPr>
        <xdr:cNvPr id="1713" name="Text Box 8">
          <a:extLst>
            <a:ext uri="{FF2B5EF4-FFF2-40B4-BE49-F238E27FC236}">
              <a16:creationId xmlns:a16="http://schemas.microsoft.com/office/drawing/2014/main" id="{00000000-0008-0000-2100-0000B1060000}"/>
            </a:ext>
          </a:extLst>
        </xdr:cNvPr>
        <xdr:cNvSpPr txBox="1">
          <a:spLocks noChangeArrowheads="1"/>
        </xdr:cNvSpPr>
      </xdr:nvSpPr>
      <xdr:spPr bwMode="auto">
        <a:xfrm>
          <a:off x="624840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40</xdr:row>
      <xdr:rowOff>0</xdr:rowOff>
    </xdr:from>
    <xdr:ext cx="114300" cy="285750"/>
    <xdr:sp macro="" textlink="">
      <xdr:nvSpPr>
        <xdr:cNvPr id="1714" name="Text Box 8">
          <a:extLst>
            <a:ext uri="{FF2B5EF4-FFF2-40B4-BE49-F238E27FC236}">
              <a16:creationId xmlns:a16="http://schemas.microsoft.com/office/drawing/2014/main" id="{00000000-0008-0000-2100-0000B2060000}"/>
            </a:ext>
          </a:extLst>
        </xdr:cNvPr>
        <xdr:cNvSpPr txBox="1">
          <a:spLocks noChangeArrowheads="1"/>
        </xdr:cNvSpPr>
      </xdr:nvSpPr>
      <xdr:spPr bwMode="auto">
        <a:xfrm>
          <a:off x="624840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1715" name="Text Box 8">
          <a:extLst>
            <a:ext uri="{FF2B5EF4-FFF2-40B4-BE49-F238E27FC236}">
              <a16:creationId xmlns:a16="http://schemas.microsoft.com/office/drawing/2014/main" id="{00000000-0008-0000-2100-0000B306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16" name="Text Box 8">
          <a:extLst>
            <a:ext uri="{FF2B5EF4-FFF2-40B4-BE49-F238E27FC236}">
              <a16:creationId xmlns:a16="http://schemas.microsoft.com/office/drawing/2014/main" id="{00000000-0008-0000-2100-0000B4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717" name="Text Box 8">
          <a:extLst>
            <a:ext uri="{FF2B5EF4-FFF2-40B4-BE49-F238E27FC236}">
              <a16:creationId xmlns:a16="http://schemas.microsoft.com/office/drawing/2014/main" id="{00000000-0008-0000-2100-0000B506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718" name="Text Box 8">
          <a:extLst>
            <a:ext uri="{FF2B5EF4-FFF2-40B4-BE49-F238E27FC236}">
              <a16:creationId xmlns:a16="http://schemas.microsoft.com/office/drawing/2014/main" id="{00000000-0008-0000-2100-0000B606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19" name="Text Box 1">
          <a:extLst>
            <a:ext uri="{FF2B5EF4-FFF2-40B4-BE49-F238E27FC236}">
              <a16:creationId xmlns:a16="http://schemas.microsoft.com/office/drawing/2014/main" id="{00000000-0008-0000-2100-0000B7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0" name="Text Box 2">
          <a:extLst>
            <a:ext uri="{FF2B5EF4-FFF2-40B4-BE49-F238E27FC236}">
              <a16:creationId xmlns:a16="http://schemas.microsoft.com/office/drawing/2014/main" id="{00000000-0008-0000-2100-0000B8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1" name="Text Box 3">
          <a:extLst>
            <a:ext uri="{FF2B5EF4-FFF2-40B4-BE49-F238E27FC236}">
              <a16:creationId xmlns:a16="http://schemas.microsoft.com/office/drawing/2014/main" id="{00000000-0008-0000-2100-0000B9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2" name="Text Box 4">
          <a:extLst>
            <a:ext uri="{FF2B5EF4-FFF2-40B4-BE49-F238E27FC236}">
              <a16:creationId xmlns:a16="http://schemas.microsoft.com/office/drawing/2014/main" id="{00000000-0008-0000-2100-0000BA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3" name="Text Box 5">
          <a:extLst>
            <a:ext uri="{FF2B5EF4-FFF2-40B4-BE49-F238E27FC236}">
              <a16:creationId xmlns:a16="http://schemas.microsoft.com/office/drawing/2014/main" id="{00000000-0008-0000-2100-0000BB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4" name="Text Box 6">
          <a:extLst>
            <a:ext uri="{FF2B5EF4-FFF2-40B4-BE49-F238E27FC236}">
              <a16:creationId xmlns:a16="http://schemas.microsoft.com/office/drawing/2014/main" id="{00000000-0008-0000-2100-0000BC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5" name="Text Box 8">
          <a:extLst>
            <a:ext uri="{FF2B5EF4-FFF2-40B4-BE49-F238E27FC236}">
              <a16:creationId xmlns:a16="http://schemas.microsoft.com/office/drawing/2014/main" id="{00000000-0008-0000-2100-0000BD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6" name="Text Box 9">
          <a:extLst>
            <a:ext uri="{FF2B5EF4-FFF2-40B4-BE49-F238E27FC236}">
              <a16:creationId xmlns:a16="http://schemas.microsoft.com/office/drawing/2014/main" id="{00000000-0008-0000-2100-0000BE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7" name="Text Box 10">
          <a:extLst>
            <a:ext uri="{FF2B5EF4-FFF2-40B4-BE49-F238E27FC236}">
              <a16:creationId xmlns:a16="http://schemas.microsoft.com/office/drawing/2014/main" id="{00000000-0008-0000-2100-0000BF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8" name="Text Box 1">
          <a:extLst>
            <a:ext uri="{FF2B5EF4-FFF2-40B4-BE49-F238E27FC236}">
              <a16:creationId xmlns:a16="http://schemas.microsoft.com/office/drawing/2014/main" id="{00000000-0008-0000-2100-0000C0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29" name="Text Box 2">
          <a:extLst>
            <a:ext uri="{FF2B5EF4-FFF2-40B4-BE49-F238E27FC236}">
              <a16:creationId xmlns:a16="http://schemas.microsoft.com/office/drawing/2014/main" id="{00000000-0008-0000-2100-0000C1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730" name="Text Box 8">
          <a:extLst>
            <a:ext uri="{FF2B5EF4-FFF2-40B4-BE49-F238E27FC236}">
              <a16:creationId xmlns:a16="http://schemas.microsoft.com/office/drawing/2014/main" id="{00000000-0008-0000-2100-0000C206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1731" name="Text Box 8">
          <a:extLst>
            <a:ext uri="{FF2B5EF4-FFF2-40B4-BE49-F238E27FC236}">
              <a16:creationId xmlns:a16="http://schemas.microsoft.com/office/drawing/2014/main" id="{00000000-0008-0000-2100-0000C306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732" name="Text Box 8">
          <a:extLst>
            <a:ext uri="{FF2B5EF4-FFF2-40B4-BE49-F238E27FC236}">
              <a16:creationId xmlns:a16="http://schemas.microsoft.com/office/drawing/2014/main" id="{00000000-0008-0000-2100-0000C406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33" name="Text Box 8">
          <a:extLst>
            <a:ext uri="{FF2B5EF4-FFF2-40B4-BE49-F238E27FC236}">
              <a16:creationId xmlns:a16="http://schemas.microsoft.com/office/drawing/2014/main" id="{00000000-0008-0000-2100-0000C5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34" name="Text Box 8">
          <a:extLst>
            <a:ext uri="{FF2B5EF4-FFF2-40B4-BE49-F238E27FC236}">
              <a16:creationId xmlns:a16="http://schemas.microsoft.com/office/drawing/2014/main" id="{00000000-0008-0000-2100-0000C6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35" name="Text Box 8">
          <a:extLst>
            <a:ext uri="{FF2B5EF4-FFF2-40B4-BE49-F238E27FC236}">
              <a16:creationId xmlns:a16="http://schemas.microsoft.com/office/drawing/2014/main" id="{00000000-0008-0000-2100-0000C7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36" name="Text Box 1">
          <a:extLst>
            <a:ext uri="{FF2B5EF4-FFF2-40B4-BE49-F238E27FC236}">
              <a16:creationId xmlns:a16="http://schemas.microsoft.com/office/drawing/2014/main" id="{00000000-0008-0000-2100-0000C8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37" name="Text Box 2">
          <a:extLst>
            <a:ext uri="{FF2B5EF4-FFF2-40B4-BE49-F238E27FC236}">
              <a16:creationId xmlns:a16="http://schemas.microsoft.com/office/drawing/2014/main" id="{00000000-0008-0000-2100-0000C9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38" name="Text Box 3">
          <a:extLst>
            <a:ext uri="{FF2B5EF4-FFF2-40B4-BE49-F238E27FC236}">
              <a16:creationId xmlns:a16="http://schemas.microsoft.com/office/drawing/2014/main" id="{00000000-0008-0000-2100-0000CA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39" name="Text Box 4">
          <a:extLst>
            <a:ext uri="{FF2B5EF4-FFF2-40B4-BE49-F238E27FC236}">
              <a16:creationId xmlns:a16="http://schemas.microsoft.com/office/drawing/2014/main" id="{00000000-0008-0000-2100-0000CB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40" name="Text Box 5">
          <a:extLst>
            <a:ext uri="{FF2B5EF4-FFF2-40B4-BE49-F238E27FC236}">
              <a16:creationId xmlns:a16="http://schemas.microsoft.com/office/drawing/2014/main" id="{00000000-0008-0000-2100-0000CC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41" name="Text Box 6">
          <a:extLst>
            <a:ext uri="{FF2B5EF4-FFF2-40B4-BE49-F238E27FC236}">
              <a16:creationId xmlns:a16="http://schemas.microsoft.com/office/drawing/2014/main" id="{00000000-0008-0000-2100-0000CD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42" name="Text Box 8">
          <a:extLst>
            <a:ext uri="{FF2B5EF4-FFF2-40B4-BE49-F238E27FC236}">
              <a16:creationId xmlns:a16="http://schemas.microsoft.com/office/drawing/2014/main" id="{00000000-0008-0000-2100-0000CE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43" name="Text Box 9">
          <a:extLst>
            <a:ext uri="{FF2B5EF4-FFF2-40B4-BE49-F238E27FC236}">
              <a16:creationId xmlns:a16="http://schemas.microsoft.com/office/drawing/2014/main" id="{00000000-0008-0000-2100-0000CF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44" name="Text Box 10">
          <a:extLst>
            <a:ext uri="{FF2B5EF4-FFF2-40B4-BE49-F238E27FC236}">
              <a16:creationId xmlns:a16="http://schemas.microsoft.com/office/drawing/2014/main" id="{00000000-0008-0000-2100-0000D0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45" name="Text Box 1">
          <a:extLst>
            <a:ext uri="{FF2B5EF4-FFF2-40B4-BE49-F238E27FC236}">
              <a16:creationId xmlns:a16="http://schemas.microsoft.com/office/drawing/2014/main" id="{00000000-0008-0000-2100-0000D1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46" name="Text Box 2">
          <a:extLst>
            <a:ext uri="{FF2B5EF4-FFF2-40B4-BE49-F238E27FC236}">
              <a16:creationId xmlns:a16="http://schemas.microsoft.com/office/drawing/2014/main" id="{00000000-0008-0000-2100-0000D2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747" name="Text Box 8">
          <a:extLst>
            <a:ext uri="{FF2B5EF4-FFF2-40B4-BE49-F238E27FC236}">
              <a16:creationId xmlns:a16="http://schemas.microsoft.com/office/drawing/2014/main" id="{00000000-0008-0000-2100-0000D306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1748" name="Text Box 8">
          <a:extLst>
            <a:ext uri="{FF2B5EF4-FFF2-40B4-BE49-F238E27FC236}">
              <a16:creationId xmlns:a16="http://schemas.microsoft.com/office/drawing/2014/main" id="{00000000-0008-0000-2100-0000D406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749" name="Text Box 8">
          <a:extLst>
            <a:ext uri="{FF2B5EF4-FFF2-40B4-BE49-F238E27FC236}">
              <a16:creationId xmlns:a16="http://schemas.microsoft.com/office/drawing/2014/main" id="{00000000-0008-0000-2100-0000D506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50" name="Text Box 8">
          <a:extLst>
            <a:ext uri="{FF2B5EF4-FFF2-40B4-BE49-F238E27FC236}">
              <a16:creationId xmlns:a16="http://schemas.microsoft.com/office/drawing/2014/main" id="{00000000-0008-0000-2100-0000D6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51" name="Text Box 8">
          <a:extLst>
            <a:ext uri="{FF2B5EF4-FFF2-40B4-BE49-F238E27FC236}">
              <a16:creationId xmlns:a16="http://schemas.microsoft.com/office/drawing/2014/main" id="{00000000-0008-0000-2100-0000D7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52" name="Text Box 8">
          <a:extLst>
            <a:ext uri="{FF2B5EF4-FFF2-40B4-BE49-F238E27FC236}">
              <a16:creationId xmlns:a16="http://schemas.microsoft.com/office/drawing/2014/main" id="{00000000-0008-0000-2100-0000D8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53" name="Text Box 1">
          <a:extLst>
            <a:ext uri="{FF2B5EF4-FFF2-40B4-BE49-F238E27FC236}">
              <a16:creationId xmlns:a16="http://schemas.microsoft.com/office/drawing/2014/main" id="{00000000-0008-0000-2100-0000D9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54" name="Text Box 2">
          <a:extLst>
            <a:ext uri="{FF2B5EF4-FFF2-40B4-BE49-F238E27FC236}">
              <a16:creationId xmlns:a16="http://schemas.microsoft.com/office/drawing/2014/main" id="{00000000-0008-0000-2100-0000DA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55" name="Text Box 3">
          <a:extLst>
            <a:ext uri="{FF2B5EF4-FFF2-40B4-BE49-F238E27FC236}">
              <a16:creationId xmlns:a16="http://schemas.microsoft.com/office/drawing/2014/main" id="{00000000-0008-0000-2100-0000DB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56" name="Text Box 4">
          <a:extLst>
            <a:ext uri="{FF2B5EF4-FFF2-40B4-BE49-F238E27FC236}">
              <a16:creationId xmlns:a16="http://schemas.microsoft.com/office/drawing/2014/main" id="{00000000-0008-0000-2100-0000DC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57" name="Text Box 5">
          <a:extLst>
            <a:ext uri="{FF2B5EF4-FFF2-40B4-BE49-F238E27FC236}">
              <a16:creationId xmlns:a16="http://schemas.microsoft.com/office/drawing/2014/main" id="{00000000-0008-0000-2100-0000DD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58" name="Text Box 6">
          <a:extLst>
            <a:ext uri="{FF2B5EF4-FFF2-40B4-BE49-F238E27FC236}">
              <a16:creationId xmlns:a16="http://schemas.microsoft.com/office/drawing/2014/main" id="{00000000-0008-0000-2100-0000DE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59" name="Text Box 8">
          <a:extLst>
            <a:ext uri="{FF2B5EF4-FFF2-40B4-BE49-F238E27FC236}">
              <a16:creationId xmlns:a16="http://schemas.microsoft.com/office/drawing/2014/main" id="{00000000-0008-0000-2100-0000DF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60" name="Text Box 9">
          <a:extLst>
            <a:ext uri="{FF2B5EF4-FFF2-40B4-BE49-F238E27FC236}">
              <a16:creationId xmlns:a16="http://schemas.microsoft.com/office/drawing/2014/main" id="{00000000-0008-0000-2100-0000E0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61" name="Text Box 10">
          <a:extLst>
            <a:ext uri="{FF2B5EF4-FFF2-40B4-BE49-F238E27FC236}">
              <a16:creationId xmlns:a16="http://schemas.microsoft.com/office/drawing/2014/main" id="{00000000-0008-0000-2100-0000E1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62" name="Text Box 1">
          <a:extLst>
            <a:ext uri="{FF2B5EF4-FFF2-40B4-BE49-F238E27FC236}">
              <a16:creationId xmlns:a16="http://schemas.microsoft.com/office/drawing/2014/main" id="{00000000-0008-0000-2100-0000E2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63" name="Text Box 2">
          <a:extLst>
            <a:ext uri="{FF2B5EF4-FFF2-40B4-BE49-F238E27FC236}">
              <a16:creationId xmlns:a16="http://schemas.microsoft.com/office/drawing/2014/main" id="{00000000-0008-0000-2100-0000E3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764" name="Text Box 8">
          <a:extLst>
            <a:ext uri="{FF2B5EF4-FFF2-40B4-BE49-F238E27FC236}">
              <a16:creationId xmlns:a16="http://schemas.microsoft.com/office/drawing/2014/main" id="{00000000-0008-0000-2100-0000E406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65" name="Text Box 8">
          <a:extLst>
            <a:ext uri="{FF2B5EF4-FFF2-40B4-BE49-F238E27FC236}">
              <a16:creationId xmlns:a16="http://schemas.microsoft.com/office/drawing/2014/main" id="{00000000-0008-0000-2100-0000E5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66" name="Text Box 8">
          <a:extLst>
            <a:ext uri="{FF2B5EF4-FFF2-40B4-BE49-F238E27FC236}">
              <a16:creationId xmlns:a16="http://schemas.microsoft.com/office/drawing/2014/main" id="{00000000-0008-0000-2100-0000E6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67" name="Text Box 8">
          <a:extLst>
            <a:ext uri="{FF2B5EF4-FFF2-40B4-BE49-F238E27FC236}">
              <a16:creationId xmlns:a16="http://schemas.microsoft.com/office/drawing/2014/main" id="{00000000-0008-0000-2100-0000E7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10</xdr:col>
      <xdr:colOff>0</xdr:colOff>
      <xdr:row>38</xdr:row>
      <xdr:rowOff>0</xdr:rowOff>
    </xdr:from>
    <xdr:ext cx="114300" cy="285750"/>
    <xdr:sp macro="" textlink="">
      <xdr:nvSpPr>
        <xdr:cNvPr id="1768" name="Text Box 8">
          <a:extLst>
            <a:ext uri="{FF2B5EF4-FFF2-40B4-BE49-F238E27FC236}">
              <a16:creationId xmlns:a16="http://schemas.microsoft.com/office/drawing/2014/main" id="{00000000-0008-0000-2100-0000E8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769" name="Text Box 8">
          <a:extLst>
            <a:ext uri="{FF2B5EF4-FFF2-40B4-BE49-F238E27FC236}">
              <a16:creationId xmlns:a16="http://schemas.microsoft.com/office/drawing/2014/main" id="{00000000-0008-0000-2100-0000E906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28575</xdr:rowOff>
    </xdr:from>
    <xdr:ext cx="114300" cy="285750"/>
    <xdr:sp macro="" textlink="">
      <xdr:nvSpPr>
        <xdr:cNvPr id="1770" name="Text Box 8">
          <a:extLst>
            <a:ext uri="{FF2B5EF4-FFF2-40B4-BE49-F238E27FC236}">
              <a16:creationId xmlns:a16="http://schemas.microsoft.com/office/drawing/2014/main" id="{00000000-0008-0000-2100-0000EA060000}"/>
            </a:ext>
          </a:extLst>
        </xdr:cNvPr>
        <xdr:cNvSpPr txBox="1">
          <a:spLocks noChangeArrowheads="1"/>
        </xdr:cNvSpPr>
      </xdr:nvSpPr>
      <xdr:spPr bwMode="auto">
        <a:xfrm>
          <a:off x="6248400" y="67951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39</xdr:row>
      <xdr:rowOff>0</xdr:rowOff>
    </xdr:from>
    <xdr:ext cx="114300" cy="285750"/>
    <xdr:sp macro="" textlink="">
      <xdr:nvSpPr>
        <xdr:cNvPr id="1771" name="Text Box 8">
          <a:extLst>
            <a:ext uri="{FF2B5EF4-FFF2-40B4-BE49-F238E27FC236}">
              <a16:creationId xmlns:a16="http://schemas.microsoft.com/office/drawing/2014/main" id="{00000000-0008-0000-2100-0000EB060000}"/>
            </a:ext>
          </a:extLst>
        </xdr:cNvPr>
        <xdr:cNvSpPr txBox="1">
          <a:spLocks noChangeArrowheads="1"/>
        </xdr:cNvSpPr>
      </xdr:nvSpPr>
      <xdr:spPr bwMode="auto">
        <a:xfrm>
          <a:off x="624840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39</xdr:row>
      <xdr:rowOff>0</xdr:rowOff>
    </xdr:from>
    <xdr:ext cx="114300" cy="285750"/>
    <xdr:sp macro="" textlink="">
      <xdr:nvSpPr>
        <xdr:cNvPr id="1772" name="Text Box 8">
          <a:extLst>
            <a:ext uri="{FF2B5EF4-FFF2-40B4-BE49-F238E27FC236}">
              <a16:creationId xmlns:a16="http://schemas.microsoft.com/office/drawing/2014/main" id="{00000000-0008-0000-2100-0000EC060000}"/>
            </a:ext>
          </a:extLst>
        </xdr:cNvPr>
        <xdr:cNvSpPr txBox="1">
          <a:spLocks noChangeArrowheads="1"/>
        </xdr:cNvSpPr>
      </xdr:nvSpPr>
      <xdr:spPr bwMode="auto">
        <a:xfrm>
          <a:off x="624840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40</xdr:row>
      <xdr:rowOff>0</xdr:rowOff>
    </xdr:from>
    <xdr:ext cx="114300" cy="285750"/>
    <xdr:sp macro="" textlink="">
      <xdr:nvSpPr>
        <xdr:cNvPr id="1773" name="Text Box 8">
          <a:extLst>
            <a:ext uri="{FF2B5EF4-FFF2-40B4-BE49-F238E27FC236}">
              <a16:creationId xmlns:a16="http://schemas.microsoft.com/office/drawing/2014/main" id="{00000000-0008-0000-2100-0000ED060000}"/>
            </a:ext>
          </a:extLst>
        </xdr:cNvPr>
        <xdr:cNvSpPr txBox="1">
          <a:spLocks noChangeArrowheads="1"/>
        </xdr:cNvSpPr>
      </xdr:nvSpPr>
      <xdr:spPr bwMode="auto">
        <a:xfrm>
          <a:off x="624840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95250</xdr:rowOff>
    </xdr:from>
    <xdr:ext cx="114300" cy="285750"/>
    <xdr:sp macro="" textlink="">
      <xdr:nvSpPr>
        <xdr:cNvPr id="1774" name="Text Box 8">
          <a:extLst>
            <a:ext uri="{FF2B5EF4-FFF2-40B4-BE49-F238E27FC236}">
              <a16:creationId xmlns:a16="http://schemas.microsoft.com/office/drawing/2014/main" id="{00000000-0008-0000-2100-0000EE060000}"/>
            </a:ext>
          </a:extLst>
        </xdr:cNvPr>
        <xdr:cNvSpPr txBox="1">
          <a:spLocks noChangeArrowheads="1"/>
        </xdr:cNvSpPr>
      </xdr:nvSpPr>
      <xdr:spPr bwMode="auto">
        <a:xfrm>
          <a:off x="624840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1775" name="Text Box 8">
          <a:extLst>
            <a:ext uri="{FF2B5EF4-FFF2-40B4-BE49-F238E27FC236}">
              <a16:creationId xmlns:a16="http://schemas.microsoft.com/office/drawing/2014/main" id="{00000000-0008-0000-2100-0000EF06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76" name="Text Box 1">
          <a:extLst>
            <a:ext uri="{FF2B5EF4-FFF2-40B4-BE49-F238E27FC236}">
              <a16:creationId xmlns:a16="http://schemas.microsoft.com/office/drawing/2014/main" id="{00000000-0008-0000-2100-0000F0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77" name="Text Box 2">
          <a:extLst>
            <a:ext uri="{FF2B5EF4-FFF2-40B4-BE49-F238E27FC236}">
              <a16:creationId xmlns:a16="http://schemas.microsoft.com/office/drawing/2014/main" id="{00000000-0008-0000-2100-0000F1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78" name="Text Box 3">
          <a:extLst>
            <a:ext uri="{FF2B5EF4-FFF2-40B4-BE49-F238E27FC236}">
              <a16:creationId xmlns:a16="http://schemas.microsoft.com/office/drawing/2014/main" id="{00000000-0008-0000-2100-0000F2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79" name="Text Box 4">
          <a:extLst>
            <a:ext uri="{FF2B5EF4-FFF2-40B4-BE49-F238E27FC236}">
              <a16:creationId xmlns:a16="http://schemas.microsoft.com/office/drawing/2014/main" id="{00000000-0008-0000-2100-0000F3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0" name="Text Box 5">
          <a:extLst>
            <a:ext uri="{FF2B5EF4-FFF2-40B4-BE49-F238E27FC236}">
              <a16:creationId xmlns:a16="http://schemas.microsoft.com/office/drawing/2014/main" id="{00000000-0008-0000-2100-0000F4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1" name="Text Box 6">
          <a:extLst>
            <a:ext uri="{FF2B5EF4-FFF2-40B4-BE49-F238E27FC236}">
              <a16:creationId xmlns:a16="http://schemas.microsoft.com/office/drawing/2014/main" id="{00000000-0008-0000-2100-0000F5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2" name="Text Box 8">
          <a:extLst>
            <a:ext uri="{FF2B5EF4-FFF2-40B4-BE49-F238E27FC236}">
              <a16:creationId xmlns:a16="http://schemas.microsoft.com/office/drawing/2014/main" id="{00000000-0008-0000-2100-0000F6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3" name="Text Box 9">
          <a:extLst>
            <a:ext uri="{FF2B5EF4-FFF2-40B4-BE49-F238E27FC236}">
              <a16:creationId xmlns:a16="http://schemas.microsoft.com/office/drawing/2014/main" id="{00000000-0008-0000-2100-0000F7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4" name="Text Box 10">
          <a:extLst>
            <a:ext uri="{FF2B5EF4-FFF2-40B4-BE49-F238E27FC236}">
              <a16:creationId xmlns:a16="http://schemas.microsoft.com/office/drawing/2014/main" id="{00000000-0008-0000-2100-0000F8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5" name="Text Box 1">
          <a:extLst>
            <a:ext uri="{FF2B5EF4-FFF2-40B4-BE49-F238E27FC236}">
              <a16:creationId xmlns:a16="http://schemas.microsoft.com/office/drawing/2014/main" id="{00000000-0008-0000-2100-0000F9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6" name="Text Box 2">
          <a:extLst>
            <a:ext uri="{FF2B5EF4-FFF2-40B4-BE49-F238E27FC236}">
              <a16:creationId xmlns:a16="http://schemas.microsoft.com/office/drawing/2014/main" id="{00000000-0008-0000-2100-0000FA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7" name="Text Box 8">
          <a:extLst>
            <a:ext uri="{FF2B5EF4-FFF2-40B4-BE49-F238E27FC236}">
              <a16:creationId xmlns:a16="http://schemas.microsoft.com/office/drawing/2014/main" id="{00000000-0008-0000-2100-0000FB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8" name="Text Box 8">
          <a:extLst>
            <a:ext uri="{FF2B5EF4-FFF2-40B4-BE49-F238E27FC236}">
              <a16:creationId xmlns:a16="http://schemas.microsoft.com/office/drawing/2014/main" id="{00000000-0008-0000-2100-0000FC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89" name="Text Box 1">
          <a:extLst>
            <a:ext uri="{FF2B5EF4-FFF2-40B4-BE49-F238E27FC236}">
              <a16:creationId xmlns:a16="http://schemas.microsoft.com/office/drawing/2014/main" id="{00000000-0008-0000-2100-0000FD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0" name="Text Box 2">
          <a:extLst>
            <a:ext uri="{FF2B5EF4-FFF2-40B4-BE49-F238E27FC236}">
              <a16:creationId xmlns:a16="http://schemas.microsoft.com/office/drawing/2014/main" id="{00000000-0008-0000-2100-0000FE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1" name="Text Box 3">
          <a:extLst>
            <a:ext uri="{FF2B5EF4-FFF2-40B4-BE49-F238E27FC236}">
              <a16:creationId xmlns:a16="http://schemas.microsoft.com/office/drawing/2014/main" id="{00000000-0008-0000-2100-0000FF06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2" name="Text Box 4">
          <a:extLst>
            <a:ext uri="{FF2B5EF4-FFF2-40B4-BE49-F238E27FC236}">
              <a16:creationId xmlns:a16="http://schemas.microsoft.com/office/drawing/2014/main" id="{00000000-0008-0000-2100-000000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3" name="Text Box 5">
          <a:extLst>
            <a:ext uri="{FF2B5EF4-FFF2-40B4-BE49-F238E27FC236}">
              <a16:creationId xmlns:a16="http://schemas.microsoft.com/office/drawing/2014/main" id="{00000000-0008-0000-2100-000001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4" name="Text Box 6">
          <a:extLst>
            <a:ext uri="{FF2B5EF4-FFF2-40B4-BE49-F238E27FC236}">
              <a16:creationId xmlns:a16="http://schemas.microsoft.com/office/drawing/2014/main" id="{00000000-0008-0000-2100-000002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5" name="Text Box 8">
          <a:extLst>
            <a:ext uri="{FF2B5EF4-FFF2-40B4-BE49-F238E27FC236}">
              <a16:creationId xmlns:a16="http://schemas.microsoft.com/office/drawing/2014/main" id="{00000000-0008-0000-2100-000003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6" name="Text Box 9">
          <a:extLst>
            <a:ext uri="{FF2B5EF4-FFF2-40B4-BE49-F238E27FC236}">
              <a16:creationId xmlns:a16="http://schemas.microsoft.com/office/drawing/2014/main" id="{00000000-0008-0000-2100-000004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7" name="Text Box 10">
          <a:extLst>
            <a:ext uri="{FF2B5EF4-FFF2-40B4-BE49-F238E27FC236}">
              <a16:creationId xmlns:a16="http://schemas.microsoft.com/office/drawing/2014/main" id="{00000000-0008-0000-2100-000005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8" name="Text Box 1">
          <a:extLst>
            <a:ext uri="{FF2B5EF4-FFF2-40B4-BE49-F238E27FC236}">
              <a16:creationId xmlns:a16="http://schemas.microsoft.com/office/drawing/2014/main" id="{00000000-0008-0000-2100-000006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799" name="Text Box 2">
          <a:extLst>
            <a:ext uri="{FF2B5EF4-FFF2-40B4-BE49-F238E27FC236}">
              <a16:creationId xmlns:a16="http://schemas.microsoft.com/office/drawing/2014/main" id="{00000000-0008-0000-2100-000007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0" name="Text Box 8">
          <a:extLst>
            <a:ext uri="{FF2B5EF4-FFF2-40B4-BE49-F238E27FC236}">
              <a16:creationId xmlns:a16="http://schemas.microsoft.com/office/drawing/2014/main" id="{00000000-0008-0000-2100-000008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1" name="Text Box 8">
          <a:extLst>
            <a:ext uri="{FF2B5EF4-FFF2-40B4-BE49-F238E27FC236}">
              <a16:creationId xmlns:a16="http://schemas.microsoft.com/office/drawing/2014/main" id="{00000000-0008-0000-2100-000009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2" name="Text Box 1">
          <a:extLst>
            <a:ext uri="{FF2B5EF4-FFF2-40B4-BE49-F238E27FC236}">
              <a16:creationId xmlns:a16="http://schemas.microsoft.com/office/drawing/2014/main" id="{00000000-0008-0000-2100-00000A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3" name="Text Box 2">
          <a:extLst>
            <a:ext uri="{FF2B5EF4-FFF2-40B4-BE49-F238E27FC236}">
              <a16:creationId xmlns:a16="http://schemas.microsoft.com/office/drawing/2014/main" id="{00000000-0008-0000-2100-00000B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4" name="Text Box 3">
          <a:extLst>
            <a:ext uri="{FF2B5EF4-FFF2-40B4-BE49-F238E27FC236}">
              <a16:creationId xmlns:a16="http://schemas.microsoft.com/office/drawing/2014/main" id="{00000000-0008-0000-2100-00000C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5" name="Text Box 4">
          <a:extLst>
            <a:ext uri="{FF2B5EF4-FFF2-40B4-BE49-F238E27FC236}">
              <a16:creationId xmlns:a16="http://schemas.microsoft.com/office/drawing/2014/main" id="{00000000-0008-0000-2100-00000D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6" name="Text Box 5">
          <a:extLst>
            <a:ext uri="{FF2B5EF4-FFF2-40B4-BE49-F238E27FC236}">
              <a16:creationId xmlns:a16="http://schemas.microsoft.com/office/drawing/2014/main" id="{00000000-0008-0000-2100-00000E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7" name="Text Box 6">
          <a:extLst>
            <a:ext uri="{FF2B5EF4-FFF2-40B4-BE49-F238E27FC236}">
              <a16:creationId xmlns:a16="http://schemas.microsoft.com/office/drawing/2014/main" id="{00000000-0008-0000-2100-00000F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8" name="Text Box 8">
          <a:extLst>
            <a:ext uri="{FF2B5EF4-FFF2-40B4-BE49-F238E27FC236}">
              <a16:creationId xmlns:a16="http://schemas.microsoft.com/office/drawing/2014/main" id="{00000000-0008-0000-2100-000010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09" name="Text Box 9">
          <a:extLst>
            <a:ext uri="{FF2B5EF4-FFF2-40B4-BE49-F238E27FC236}">
              <a16:creationId xmlns:a16="http://schemas.microsoft.com/office/drawing/2014/main" id="{00000000-0008-0000-2100-000011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10" name="Text Box 10">
          <a:extLst>
            <a:ext uri="{FF2B5EF4-FFF2-40B4-BE49-F238E27FC236}">
              <a16:creationId xmlns:a16="http://schemas.microsoft.com/office/drawing/2014/main" id="{00000000-0008-0000-2100-000012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11" name="Text Box 1">
          <a:extLst>
            <a:ext uri="{FF2B5EF4-FFF2-40B4-BE49-F238E27FC236}">
              <a16:creationId xmlns:a16="http://schemas.microsoft.com/office/drawing/2014/main" id="{00000000-0008-0000-2100-000013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12" name="Text Box 2">
          <a:extLst>
            <a:ext uri="{FF2B5EF4-FFF2-40B4-BE49-F238E27FC236}">
              <a16:creationId xmlns:a16="http://schemas.microsoft.com/office/drawing/2014/main" id="{00000000-0008-0000-2100-000014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1813" name="Text Box 8">
          <a:extLst>
            <a:ext uri="{FF2B5EF4-FFF2-40B4-BE49-F238E27FC236}">
              <a16:creationId xmlns:a16="http://schemas.microsoft.com/office/drawing/2014/main" id="{00000000-0008-0000-2100-00001507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31</xdr:row>
      <xdr:rowOff>0</xdr:rowOff>
    </xdr:from>
    <xdr:ext cx="114300" cy="285750"/>
    <xdr:sp macro="" textlink="">
      <xdr:nvSpPr>
        <xdr:cNvPr id="1814" name="Text Box 8">
          <a:extLst>
            <a:ext uri="{FF2B5EF4-FFF2-40B4-BE49-F238E27FC236}">
              <a16:creationId xmlns:a16="http://schemas.microsoft.com/office/drawing/2014/main" id="{00000000-0008-0000-2100-000016070000}"/>
            </a:ext>
          </a:extLst>
        </xdr:cNvPr>
        <xdr:cNvSpPr txBox="1">
          <a:spLocks noChangeArrowheads="1"/>
        </xdr:cNvSpPr>
      </xdr:nvSpPr>
      <xdr:spPr bwMode="auto">
        <a:xfrm>
          <a:off x="624840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1815" name="Text Box 8">
          <a:extLst>
            <a:ext uri="{FF2B5EF4-FFF2-40B4-BE49-F238E27FC236}">
              <a16:creationId xmlns:a16="http://schemas.microsoft.com/office/drawing/2014/main" id="{00000000-0008-0000-2100-00001707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1816" name="Text Box 8">
          <a:extLst>
            <a:ext uri="{FF2B5EF4-FFF2-40B4-BE49-F238E27FC236}">
              <a16:creationId xmlns:a16="http://schemas.microsoft.com/office/drawing/2014/main" id="{00000000-0008-0000-2100-00001807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1817" name="Text Box 8">
          <a:extLst>
            <a:ext uri="{FF2B5EF4-FFF2-40B4-BE49-F238E27FC236}">
              <a16:creationId xmlns:a16="http://schemas.microsoft.com/office/drawing/2014/main" id="{00000000-0008-0000-2100-000019070000}"/>
            </a:ext>
          </a:extLst>
        </xdr:cNvPr>
        <xdr:cNvSpPr txBox="1">
          <a:spLocks noChangeArrowheads="1"/>
        </xdr:cNvSpPr>
      </xdr:nvSpPr>
      <xdr:spPr bwMode="auto">
        <a:xfrm>
          <a:off x="624840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1818" name="Text Box 8">
          <a:extLst>
            <a:ext uri="{FF2B5EF4-FFF2-40B4-BE49-F238E27FC236}">
              <a16:creationId xmlns:a16="http://schemas.microsoft.com/office/drawing/2014/main" id="{00000000-0008-0000-2100-00001A07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1819" name="Text Box 8">
          <a:extLst>
            <a:ext uri="{FF2B5EF4-FFF2-40B4-BE49-F238E27FC236}">
              <a16:creationId xmlns:a16="http://schemas.microsoft.com/office/drawing/2014/main" id="{00000000-0008-0000-2100-00001B070000}"/>
            </a:ext>
          </a:extLst>
        </xdr:cNvPr>
        <xdr:cNvSpPr txBox="1">
          <a:spLocks noChangeArrowheads="1"/>
        </xdr:cNvSpPr>
      </xdr:nvSpPr>
      <xdr:spPr bwMode="auto">
        <a:xfrm>
          <a:off x="624840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1820" name="Text Box 8">
          <a:extLst>
            <a:ext uri="{FF2B5EF4-FFF2-40B4-BE49-F238E27FC236}">
              <a16:creationId xmlns:a16="http://schemas.microsoft.com/office/drawing/2014/main" id="{00000000-0008-0000-2100-00001C07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114300" cy="285750"/>
    <xdr:sp macro="" textlink="">
      <xdr:nvSpPr>
        <xdr:cNvPr id="1821" name="Text Box 8">
          <a:extLst>
            <a:ext uri="{FF2B5EF4-FFF2-40B4-BE49-F238E27FC236}">
              <a16:creationId xmlns:a16="http://schemas.microsoft.com/office/drawing/2014/main" id="{00000000-0008-0000-2100-00001D070000}"/>
            </a:ext>
          </a:extLst>
        </xdr:cNvPr>
        <xdr:cNvSpPr txBox="1">
          <a:spLocks noChangeArrowheads="1"/>
        </xdr:cNvSpPr>
      </xdr:nvSpPr>
      <xdr:spPr bwMode="auto">
        <a:xfrm>
          <a:off x="624840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114300" cy="285750"/>
    <xdr:sp macro="" textlink="">
      <xdr:nvSpPr>
        <xdr:cNvPr id="1822" name="Text Box 8">
          <a:extLst>
            <a:ext uri="{FF2B5EF4-FFF2-40B4-BE49-F238E27FC236}">
              <a16:creationId xmlns:a16="http://schemas.microsoft.com/office/drawing/2014/main" id="{00000000-0008-0000-2100-00001E070000}"/>
            </a:ext>
          </a:extLst>
        </xdr:cNvPr>
        <xdr:cNvSpPr txBox="1">
          <a:spLocks noChangeArrowheads="1"/>
        </xdr:cNvSpPr>
      </xdr:nvSpPr>
      <xdr:spPr bwMode="auto">
        <a:xfrm>
          <a:off x="624840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114300" cy="285750"/>
    <xdr:sp macro="" textlink="">
      <xdr:nvSpPr>
        <xdr:cNvPr id="1823" name="Text Box 8">
          <a:extLst>
            <a:ext uri="{FF2B5EF4-FFF2-40B4-BE49-F238E27FC236}">
              <a16:creationId xmlns:a16="http://schemas.microsoft.com/office/drawing/2014/main" id="{00000000-0008-0000-2100-00001F070000}"/>
            </a:ext>
          </a:extLst>
        </xdr:cNvPr>
        <xdr:cNvSpPr txBox="1">
          <a:spLocks noChangeArrowheads="1"/>
        </xdr:cNvSpPr>
      </xdr:nvSpPr>
      <xdr:spPr bwMode="auto">
        <a:xfrm>
          <a:off x="624840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114300" cy="285750"/>
    <xdr:sp macro="" textlink="">
      <xdr:nvSpPr>
        <xdr:cNvPr id="1824" name="Text Box 8">
          <a:extLst>
            <a:ext uri="{FF2B5EF4-FFF2-40B4-BE49-F238E27FC236}">
              <a16:creationId xmlns:a16="http://schemas.microsoft.com/office/drawing/2014/main" id="{00000000-0008-0000-2100-000020070000}"/>
            </a:ext>
          </a:extLst>
        </xdr:cNvPr>
        <xdr:cNvSpPr txBox="1">
          <a:spLocks noChangeArrowheads="1"/>
        </xdr:cNvSpPr>
      </xdr:nvSpPr>
      <xdr:spPr bwMode="auto">
        <a:xfrm>
          <a:off x="624840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25" name="Text Box 1">
          <a:extLst>
            <a:ext uri="{FF2B5EF4-FFF2-40B4-BE49-F238E27FC236}">
              <a16:creationId xmlns:a16="http://schemas.microsoft.com/office/drawing/2014/main" id="{00000000-0008-0000-2100-000021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26" name="Text Box 2">
          <a:extLst>
            <a:ext uri="{FF2B5EF4-FFF2-40B4-BE49-F238E27FC236}">
              <a16:creationId xmlns:a16="http://schemas.microsoft.com/office/drawing/2014/main" id="{00000000-0008-0000-2100-000022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27" name="Text Box 3">
          <a:extLst>
            <a:ext uri="{FF2B5EF4-FFF2-40B4-BE49-F238E27FC236}">
              <a16:creationId xmlns:a16="http://schemas.microsoft.com/office/drawing/2014/main" id="{00000000-0008-0000-2100-000023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28" name="Text Box 4">
          <a:extLst>
            <a:ext uri="{FF2B5EF4-FFF2-40B4-BE49-F238E27FC236}">
              <a16:creationId xmlns:a16="http://schemas.microsoft.com/office/drawing/2014/main" id="{00000000-0008-0000-2100-000024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29" name="Text Box 5">
          <a:extLst>
            <a:ext uri="{FF2B5EF4-FFF2-40B4-BE49-F238E27FC236}">
              <a16:creationId xmlns:a16="http://schemas.microsoft.com/office/drawing/2014/main" id="{00000000-0008-0000-2100-000025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30" name="Text Box 6">
          <a:extLst>
            <a:ext uri="{FF2B5EF4-FFF2-40B4-BE49-F238E27FC236}">
              <a16:creationId xmlns:a16="http://schemas.microsoft.com/office/drawing/2014/main" id="{00000000-0008-0000-2100-000026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31" name="Text Box 8">
          <a:extLst>
            <a:ext uri="{FF2B5EF4-FFF2-40B4-BE49-F238E27FC236}">
              <a16:creationId xmlns:a16="http://schemas.microsoft.com/office/drawing/2014/main" id="{00000000-0008-0000-2100-000027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32" name="Text Box 9">
          <a:extLst>
            <a:ext uri="{FF2B5EF4-FFF2-40B4-BE49-F238E27FC236}">
              <a16:creationId xmlns:a16="http://schemas.microsoft.com/office/drawing/2014/main" id="{00000000-0008-0000-2100-000028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33" name="Text Box 10">
          <a:extLst>
            <a:ext uri="{FF2B5EF4-FFF2-40B4-BE49-F238E27FC236}">
              <a16:creationId xmlns:a16="http://schemas.microsoft.com/office/drawing/2014/main" id="{00000000-0008-0000-2100-000029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34" name="Text Box 1">
          <a:extLst>
            <a:ext uri="{FF2B5EF4-FFF2-40B4-BE49-F238E27FC236}">
              <a16:creationId xmlns:a16="http://schemas.microsoft.com/office/drawing/2014/main" id="{00000000-0008-0000-2100-00002A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1835" name="Text Box 2">
          <a:extLst>
            <a:ext uri="{FF2B5EF4-FFF2-40B4-BE49-F238E27FC236}">
              <a16:creationId xmlns:a16="http://schemas.microsoft.com/office/drawing/2014/main" id="{00000000-0008-0000-2100-00002B07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36" name="Text Box 1">
          <a:extLst>
            <a:ext uri="{FF2B5EF4-FFF2-40B4-BE49-F238E27FC236}">
              <a16:creationId xmlns:a16="http://schemas.microsoft.com/office/drawing/2014/main" id="{00000000-0008-0000-2100-00002C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37" name="Text Box 2">
          <a:extLst>
            <a:ext uri="{FF2B5EF4-FFF2-40B4-BE49-F238E27FC236}">
              <a16:creationId xmlns:a16="http://schemas.microsoft.com/office/drawing/2014/main" id="{00000000-0008-0000-2100-00002D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38" name="Text Box 3">
          <a:extLst>
            <a:ext uri="{FF2B5EF4-FFF2-40B4-BE49-F238E27FC236}">
              <a16:creationId xmlns:a16="http://schemas.microsoft.com/office/drawing/2014/main" id="{00000000-0008-0000-2100-00002E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39" name="Text Box 4">
          <a:extLst>
            <a:ext uri="{FF2B5EF4-FFF2-40B4-BE49-F238E27FC236}">
              <a16:creationId xmlns:a16="http://schemas.microsoft.com/office/drawing/2014/main" id="{00000000-0008-0000-2100-00002F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40" name="Text Box 5">
          <a:extLst>
            <a:ext uri="{FF2B5EF4-FFF2-40B4-BE49-F238E27FC236}">
              <a16:creationId xmlns:a16="http://schemas.microsoft.com/office/drawing/2014/main" id="{00000000-0008-0000-2100-000030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41" name="Text Box 6">
          <a:extLst>
            <a:ext uri="{FF2B5EF4-FFF2-40B4-BE49-F238E27FC236}">
              <a16:creationId xmlns:a16="http://schemas.microsoft.com/office/drawing/2014/main" id="{00000000-0008-0000-2100-000031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42" name="Text Box 8">
          <a:extLst>
            <a:ext uri="{FF2B5EF4-FFF2-40B4-BE49-F238E27FC236}">
              <a16:creationId xmlns:a16="http://schemas.microsoft.com/office/drawing/2014/main" id="{00000000-0008-0000-2100-000032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43" name="Text Box 9">
          <a:extLst>
            <a:ext uri="{FF2B5EF4-FFF2-40B4-BE49-F238E27FC236}">
              <a16:creationId xmlns:a16="http://schemas.microsoft.com/office/drawing/2014/main" id="{00000000-0008-0000-2100-000033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44" name="Text Box 10">
          <a:extLst>
            <a:ext uri="{FF2B5EF4-FFF2-40B4-BE49-F238E27FC236}">
              <a16:creationId xmlns:a16="http://schemas.microsoft.com/office/drawing/2014/main" id="{00000000-0008-0000-2100-000034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845" name="Text Box 11">
          <a:extLst>
            <a:ext uri="{FF2B5EF4-FFF2-40B4-BE49-F238E27FC236}">
              <a16:creationId xmlns:a16="http://schemas.microsoft.com/office/drawing/2014/main" id="{00000000-0008-0000-2100-000035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846" name="Text Box 12">
          <a:extLst>
            <a:ext uri="{FF2B5EF4-FFF2-40B4-BE49-F238E27FC236}">
              <a16:creationId xmlns:a16="http://schemas.microsoft.com/office/drawing/2014/main" id="{00000000-0008-0000-2100-000036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47" name="Text Box 1">
          <a:extLst>
            <a:ext uri="{FF2B5EF4-FFF2-40B4-BE49-F238E27FC236}">
              <a16:creationId xmlns:a16="http://schemas.microsoft.com/office/drawing/2014/main" id="{00000000-0008-0000-2100-000037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48" name="Text Box 2">
          <a:extLst>
            <a:ext uri="{FF2B5EF4-FFF2-40B4-BE49-F238E27FC236}">
              <a16:creationId xmlns:a16="http://schemas.microsoft.com/office/drawing/2014/main" id="{00000000-0008-0000-2100-000038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49" name="Text Box 1">
          <a:extLst>
            <a:ext uri="{FF2B5EF4-FFF2-40B4-BE49-F238E27FC236}">
              <a16:creationId xmlns:a16="http://schemas.microsoft.com/office/drawing/2014/main" id="{00000000-0008-0000-2100-000039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50" name="Text Box 2">
          <a:extLst>
            <a:ext uri="{FF2B5EF4-FFF2-40B4-BE49-F238E27FC236}">
              <a16:creationId xmlns:a16="http://schemas.microsoft.com/office/drawing/2014/main" id="{00000000-0008-0000-2100-00003A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51" name="Text Box 3">
          <a:extLst>
            <a:ext uri="{FF2B5EF4-FFF2-40B4-BE49-F238E27FC236}">
              <a16:creationId xmlns:a16="http://schemas.microsoft.com/office/drawing/2014/main" id="{00000000-0008-0000-2100-00003B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52" name="Text Box 4">
          <a:extLst>
            <a:ext uri="{FF2B5EF4-FFF2-40B4-BE49-F238E27FC236}">
              <a16:creationId xmlns:a16="http://schemas.microsoft.com/office/drawing/2014/main" id="{00000000-0008-0000-2100-00003C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53" name="Text Box 5">
          <a:extLst>
            <a:ext uri="{FF2B5EF4-FFF2-40B4-BE49-F238E27FC236}">
              <a16:creationId xmlns:a16="http://schemas.microsoft.com/office/drawing/2014/main" id="{00000000-0008-0000-2100-00003D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54" name="Text Box 6">
          <a:extLst>
            <a:ext uri="{FF2B5EF4-FFF2-40B4-BE49-F238E27FC236}">
              <a16:creationId xmlns:a16="http://schemas.microsoft.com/office/drawing/2014/main" id="{00000000-0008-0000-2100-00003E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55" name="Text Box 8">
          <a:extLst>
            <a:ext uri="{FF2B5EF4-FFF2-40B4-BE49-F238E27FC236}">
              <a16:creationId xmlns:a16="http://schemas.microsoft.com/office/drawing/2014/main" id="{00000000-0008-0000-2100-00003F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56" name="Text Box 9">
          <a:extLst>
            <a:ext uri="{FF2B5EF4-FFF2-40B4-BE49-F238E27FC236}">
              <a16:creationId xmlns:a16="http://schemas.microsoft.com/office/drawing/2014/main" id="{00000000-0008-0000-2100-000040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57" name="Text Box 10">
          <a:extLst>
            <a:ext uri="{FF2B5EF4-FFF2-40B4-BE49-F238E27FC236}">
              <a16:creationId xmlns:a16="http://schemas.microsoft.com/office/drawing/2014/main" id="{00000000-0008-0000-2100-000041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858" name="Text Box 11">
          <a:extLst>
            <a:ext uri="{FF2B5EF4-FFF2-40B4-BE49-F238E27FC236}">
              <a16:creationId xmlns:a16="http://schemas.microsoft.com/office/drawing/2014/main" id="{00000000-0008-0000-2100-000042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859" name="Text Box 12">
          <a:extLst>
            <a:ext uri="{FF2B5EF4-FFF2-40B4-BE49-F238E27FC236}">
              <a16:creationId xmlns:a16="http://schemas.microsoft.com/office/drawing/2014/main" id="{00000000-0008-0000-2100-000043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60" name="Text Box 1">
          <a:extLst>
            <a:ext uri="{FF2B5EF4-FFF2-40B4-BE49-F238E27FC236}">
              <a16:creationId xmlns:a16="http://schemas.microsoft.com/office/drawing/2014/main" id="{00000000-0008-0000-2100-000044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61" name="Text Box 2">
          <a:extLst>
            <a:ext uri="{FF2B5EF4-FFF2-40B4-BE49-F238E27FC236}">
              <a16:creationId xmlns:a16="http://schemas.microsoft.com/office/drawing/2014/main" id="{00000000-0008-0000-2100-000045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862" name="Text Box 8">
          <a:extLst>
            <a:ext uri="{FF2B5EF4-FFF2-40B4-BE49-F238E27FC236}">
              <a16:creationId xmlns:a16="http://schemas.microsoft.com/office/drawing/2014/main" id="{00000000-0008-0000-2100-000046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863" name="Text Box 13">
          <a:extLst>
            <a:ext uri="{FF2B5EF4-FFF2-40B4-BE49-F238E27FC236}">
              <a16:creationId xmlns:a16="http://schemas.microsoft.com/office/drawing/2014/main" id="{00000000-0008-0000-2100-000047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864" name="Text Box 14">
          <a:extLst>
            <a:ext uri="{FF2B5EF4-FFF2-40B4-BE49-F238E27FC236}">
              <a16:creationId xmlns:a16="http://schemas.microsoft.com/office/drawing/2014/main" id="{00000000-0008-0000-2100-000048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865" name="Text Box 13">
          <a:extLst>
            <a:ext uri="{FF2B5EF4-FFF2-40B4-BE49-F238E27FC236}">
              <a16:creationId xmlns:a16="http://schemas.microsoft.com/office/drawing/2014/main" id="{00000000-0008-0000-2100-000049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866" name="Text Box 14">
          <a:extLst>
            <a:ext uri="{FF2B5EF4-FFF2-40B4-BE49-F238E27FC236}">
              <a16:creationId xmlns:a16="http://schemas.microsoft.com/office/drawing/2014/main" id="{00000000-0008-0000-2100-00004A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1867" name="Text Box 13">
          <a:extLst>
            <a:ext uri="{FF2B5EF4-FFF2-40B4-BE49-F238E27FC236}">
              <a16:creationId xmlns:a16="http://schemas.microsoft.com/office/drawing/2014/main" id="{00000000-0008-0000-2100-00004B070000}"/>
            </a:ext>
          </a:extLst>
        </xdr:cNvPr>
        <xdr:cNvSpPr txBox="1">
          <a:spLocks noChangeArrowheads="1"/>
        </xdr:cNvSpPr>
      </xdr:nvSpPr>
      <xdr:spPr bwMode="auto">
        <a:xfrm>
          <a:off x="624840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1868" name="Text Box 14">
          <a:extLst>
            <a:ext uri="{FF2B5EF4-FFF2-40B4-BE49-F238E27FC236}">
              <a16:creationId xmlns:a16="http://schemas.microsoft.com/office/drawing/2014/main" id="{00000000-0008-0000-2100-00004C070000}"/>
            </a:ext>
          </a:extLst>
        </xdr:cNvPr>
        <xdr:cNvSpPr txBox="1">
          <a:spLocks noChangeArrowheads="1"/>
        </xdr:cNvSpPr>
      </xdr:nvSpPr>
      <xdr:spPr bwMode="auto">
        <a:xfrm>
          <a:off x="624840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869" name="Text Box 8">
          <a:extLst>
            <a:ext uri="{FF2B5EF4-FFF2-40B4-BE49-F238E27FC236}">
              <a16:creationId xmlns:a16="http://schemas.microsoft.com/office/drawing/2014/main" id="{00000000-0008-0000-2100-00004D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870" name="Text Box 8">
          <a:extLst>
            <a:ext uri="{FF2B5EF4-FFF2-40B4-BE49-F238E27FC236}">
              <a16:creationId xmlns:a16="http://schemas.microsoft.com/office/drawing/2014/main" id="{00000000-0008-0000-2100-00004E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1871" name="Text Box 8">
          <a:extLst>
            <a:ext uri="{FF2B5EF4-FFF2-40B4-BE49-F238E27FC236}">
              <a16:creationId xmlns:a16="http://schemas.microsoft.com/office/drawing/2014/main" id="{00000000-0008-0000-2100-00004F070000}"/>
            </a:ext>
          </a:extLst>
        </xdr:cNvPr>
        <xdr:cNvSpPr txBox="1">
          <a:spLocks noChangeArrowheads="1"/>
        </xdr:cNvSpPr>
      </xdr:nvSpPr>
      <xdr:spPr bwMode="auto">
        <a:xfrm>
          <a:off x="624840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872" name="Text Box 8">
          <a:extLst>
            <a:ext uri="{FF2B5EF4-FFF2-40B4-BE49-F238E27FC236}">
              <a16:creationId xmlns:a16="http://schemas.microsoft.com/office/drawing/2014/main" id="{00000000-0008-0000-2100-000050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1873" name="Text Box 8">
          <a:extLst>
            <a:ext uri="{FF2B5EF4-FFF2-40B4-BE49-F238E27FC236}">
              <a16:creationId xmlns:a16="http://schemas.microsoft.com/office/drawing/2014/main" id="{00000000-0008-0000-2100-000051070000}"/>
            </a:ext>
          </a:extLst>
        </xdr:cNvPr>
        <xdr:cNvSpPr txBox="1">
          <a:spLocks noChangeArrowheads="1"/>
        </xdr:cNvSpPr>
      </xdr:nvSpPr>
      <xdr:spPr bwMode="auto">
        <a:xfrm>
          <a:off x="624840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874" name="Text Box 8">
          <a:extLst>
            <a:ext uri="{FF2B5EF4-FFF2-40B4-BE49-F238E27FC236}">
              <a16:creationId xmlns:a16="http://schemas.microsoft.com/office/drawing/2014/main" id="{00000000-0008-0000-2100-000052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75" name="Text Box 1">
          <a:extLst>
            <a:ext uri="{FF2B5EF4-FFF2-40B4-BE49-F238E27FC236}">
              <a16:creationId xmlns:a16="http://schemas.microsoft.com/office/drawing/2014/main" id="{00000000-0008-0000-2100-000053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76" name="Text Box 2">
          <a:extLst>
            <a:ext uri="{FF2B5EF4-FFF2-40B4-BE49-F238E27FC236}">
              <a16:creationId xmlns:a16="http://schemas.microsoft.com/office/drawing/2014/main" id="{00000000-0008-0000-2100-000054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77" name="Text Box 3">
          <a:extLst>
            <a:ext uri="{FF2B5EF4-FFF2-40B4-BE49-F238E27FC236}">
              <a16:creationId xmlns:a16="http://schemas.microsoft.com/office/drawing/2014/main" id="{00000000-0008-0000-2100-000055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78" name="Text Box 4">
          <a:extLst>
            <a:ext uri="{FF2B5EF4-FFF2-40B4-BE49-F238E27FC236}">
              <a16:creationId xmlns:a16="http://schemas.microsoft.com/office/drawing/2014/main" id="{00000000-0008-0000-2100-000056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79" name="Text Box 5">
          <a:extLst>
            <a:ext uri="{FF2B5EF4-FFF2-40B4-BE49-F238E27FC236}">
              <a16:creationId xmlns:a16="http://schemas.microsoft.com/office/drawing/2014/main" id="{00000000-0008-0000-2100-000057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80" name="Text Box 6">
          <a:extLst>
            <a:ext uri="{FF2B5EF4-FFF2-40B4-BE49-F238E27FC236}">
              <a16:creationId xmlns:a16="http://schemas.microsoft.com/office/drawing/2014/main" id="{00000000-0008-0000-2100-000058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81" name="Text Box 8">
          <a:extLst>
            <a:ext uri="{FF2B5EF4-FFF2-40B4-BE49-F238E27FC236}">
              <a16:creationId xmlns:a16="http://schemas.microsoft.com/office/drawing/2014/main" id="{00000000-0008-0000-2100-000059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82" name="Text Box 9">
          <a:extLst>
            <a:ext uri="{FF2B5EF4-FFF2-40B4-BE49-F238E27FC236}">
              <a16:creationId xmlns:a16="http://schemas.microsoft.com/office/drawing/2014/main" id="{00000000-0008-0000-2100-00005A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83" name="Text Box 10">
          <a:extLst>
            <a:ext uri="{FF2B5EF4-FFF2-40B4-BE49-F238E27FC236}">
              <a16:creationId xmlns:a16="http://schemas.microsoft.com/office/drawing/2014/main" id="{00000000-0008-0000-2100-00005B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1884" name="Text Box 11">
          <a:extLst>
            <a:ext uri="{FF2B5EF4-FFF2-40B4-BE49-F238E27FC236}">
              <a16:creationId xmlns:a16="http://schemas.microsoft.com/office/drawing/2014/main" id="{00000000-0008-0000-2100-00005C07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1885" name="Text Box 12">
          <a:extLst>
            <a:ext uri="{FF2B5EF4-FFF2-40B4-BE49-F238E27FC236}">
              <a16:creationId xmlns:a16="http://schemas.microsoft.com/office/drawing/2014/main" id="{00000000-0008-0000-2100-00005D07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86" name="Text Box 13">
          <a:extLst>
            <a:ext uri="{FF2B5EF4-FFF2-40B4-BE49-F238E27FC236}">
              <a16:creationId xmlns:a16="http://schemas.microsoft.com/office/drawing/2014/main" id="{00000000-0008-0000-2100-00005E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1887" name="Text Box 14">
          <a:extLst>
            <a:ext uri="{FF2B5EF4-FFF2-40B4-BE49-F238E27FC236}">
              <a16:creationId xmlns:a16="http://schemas.microsoft.com/office/drawing/2014/main" id="{00000000-0008-0000-2100-00005F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88" name="Text Box 1">
          <a:extLst>
            <a:ext uri="{FF2B5EF4-FFF2-40B4-BE49-F238E27FC236}">
              <a16:creationId xmlns:a16="http://schemas.microsoft.com/office/drawing/2014/main" id="{00000000-0008-0000-2100-000060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44</xdr:row>
      <xdr:rowOff>0</xdr:rowOff>
    </xdr:from>
    <xdr:ext cx="114300" cy="285750"/>
    <xdr:sp macro="" textlink="">
      <xdr:nvSpPr>
        <xdr:cNvPr id="1889" name="Text Box 2">
          <a:extLst>
            <a:ext uri="{FF2B5EF4-FFF2-40B4-BE49-F238E27FC236}">
              <a16:creationId xmlns:a16="http://schemas.microsoft.com/office/drawing/2014/main" id="{00000000-0008-0000-2100-000061070000}"/>
            </a:ext>
          </a:extLst>
        </xdr:cNvPr>
        <xdr:cNvSpPr txBox="1">
          <a:spLocks noChangeArrowheads="1"/>
        </xdr:cNvSpPr>
      </xdr:nvSpPr>
      <xdr:spPr bwMode="auto">
        <a:xfrm>
          <a:off x="624840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19</xdr:row>
      <xdr:rowOff>0</xdr:rowOff>
    </xdr:from>
    <xdr:ext cx="114300" cy="285750"/>
    <xdr:sp macro="" textlink="">
      <xdr:nvSpPr>
        <xdr:cNvPr id="1890" name="Text Box 8">
          <a:extLst>
            <a:ext uri="{FF2B5EF4-FFF2-40B4-BE49-F238E27FC236}">
              <a16:creationId xmlns:a16="http://schemas.microsoft.com/office/drawing/2014/main" id="{00000000-0008-0000-2100-000062070000}"/>
            </a:ext>
          </a:extLst>
        </xdr:cNvPr>
        <xdr:cNvSpPr txBox="1">
          <a:spLocks noChangeArrowheads="1"/>
        </xdr:cNvSpPr>
      </xdr:nvSpPr>
      <xdr:spPr bwMode="auto">
        <a:xfrm>
          <a:off x="624840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30</xdr:row>
      <xdr:rowOff>0</xdr:rowOff>
    </xdr:from>
    <xdr:ext cx="114300" cy="285750"/>
    <xdr:sp macro="" textlink="">
      <xdr:nvSpPr>
        <xdr:cNvPr id="1891" name="Text Box 8">
          <a:extLst>
            <a:ext uri="{FF2B5EF4-FFF2-40B4-BE49-F238E27FC236}">
              <a16:creationId xmlns:a16="http://schemas.microsoft.com/office/drawing/2014/main" id="{00000000-0008-0000-2100-000063070000}"/>
            </a:ext>
          </a:extLst>
        </xdr:cNvPr>
        <xdr:cNvSpPr txBox="1">
          <a:spLocks noChangeArrowheads="1"/>
        </xdr:cNvSpPr>
      </xdr:nvSpPr>
      <xdr:spPr bwMode="auto">
        <a:xfrm>
          <a:off x="624840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892" name="Text Box 8">
          <a:extLst>
            <a:ext uri="{FF2B5EF4-FFF2-40B4-BE49-F238E27FC236}">
              <a16:creationId xmlns:a16="http://schemas.microsoft.com/office/drawing/2014/main" id="{00000000-0008-0000-2100-00006407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33</xdr:row>
      <xdr:rowOff>0</xdr:rowOff>
    </xdr:from>
    <xdr:ext cx="114300" cy="285750"/>
    <xdr:sp macro="" textlink="">
      <xdr:nvSpPr>
        <xdr:cNvPr id="1893" name="Text Box 8">
          <a:extLst>
            <a:ext uri="{FF2B5EF4-FFF2-40B4-BE49-F238E27FC236}">
              <a16:creationId xmlns:a16="http://schemas.microsoft.com/office/drawing/2014/main" id="{00000000-0008-0000-2100-000065070000}"/>
            </a:ext>
          </a:extLst>
        </xdr:cNvPr>
        <xdr:cNvSpPr txBox="1">
          <a:spLocks noChangeArrowheads="1"/>
        </xdr:cNvSpPr>
      </xdr:nvSpPr>
      <xdr:spPr bwMode="auto">
        <a:xfrm>
          <a:off x="624840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33</xdr:row>
      <xdr:rowOff>0</xdr:rowOff>
    </xdr:from>
    <xdr:ext cx="114300" cy="285750"/>
    <xdr:sp macro="" textlink="">
      <xdr:nvSpPr>
        <xdr:cNvPr id="1894" name="Text Box 8">
          <a:extLst>
            <a:ext uri="{FF2B5EF4-FFF2-40B4-BE49-F238E27FC236}">
              <a16:creationId xmlns:a16="http://schemas.microsoft.com/office/drawing/2014/main" id="{00000000-0008-0000-2100-000066070000}"/>
            </a:ext>
          </a:extLst>
        </xdr:cNvPr>
        <xdr:cNvSpPr txBox="1">
          <a:spLocks noChangeArrowheads="1"/>
        </xdr:cNvSpPr>
      </xdr:nvSpPr>
      <xdr:spPr bwMode="auto">
        <a:xfrm>
          <a:off x="624840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895" name="Text Box 1">
          <a:extLst>
            <a:ext uri="{FF2B5EF4-FFF2-40B4-BE49-F238E27FC236}">
              <a16:creationId xmlns:a16="http://schemas.microsoft.com/office/drawing/2014/main" id="{00000000-0008-0000-2100-000067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896" name="Text Box 2">
          <a:extLst>
            <a:ext uri="{FF2B5EF4-FFF2-40B4-BE49-F238E27FC236}">
              <a16:creationId xmlns:a16="http://schemas.microsoft.com/office/drawing/2014/main" id="{00000000-0008-0000-2100-000068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897" name="Text Box 3">
          <a:extLst>
            <a:ext uri="{FF2B5EF4-FFF2-40B4-BE49-F238E27FC236}">
              <a16:creationId xmlns:a16="http://schemas.microsoft.com/office/drawing/2014/main" id="{00000000-0008-0000-2100-000069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898" name="Text Box 4">
          <a:extLst>
            <a:ext uri="{FF2B5EF4-FFF2-40B4-BE49-F238E27FC236}">
              <a16:creationId xmlns:a16="http://schemas.microsoft.com/office/drawing/2014/main" id="{00000000-0008-0000-2100-00006A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899" name="Text Box 5">
          <a:extLst>
            <a:ext uri="{FF2B5EF4-FFF2-40B4-BE49-F238E27FC236}">
              <a16:creationId xmlns:a16="http://schemas.microsoft.com/office/drawing/2014/main" id="{00000000-0008-0000-2100-00006B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00" name="Text Box 6">
          <a:extLst>
            <a:ext uri="{FF2B5EF4-FFF2-40B4-BE49-F238E27FC236}">
              <a16:creationId xmlns:a16="http://schemas.microsoft.com/office/drawing/2014/main" id="{00000000-0008-0000-2100-00006C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01" name="Text Box 8">
          <a:extLst>
            <a:ext uri="{FF2B5EF4-FFF2-40B4-BE49-F238E27FC236}">
              <a16:creationId xmlns:a16="http://schemas.microsoft.com/office/drawing/2014/main" id="{00000000-0008-0000-2100-00006D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02" name="Text Box 9">
          <a:extLst>
            <a:ext uri="{FF2B5EF4-FFF2-40B4-BE49-F238E27FC236}">
              <a16:creationId xmlns:a16="http://schemas.microsoft.com/office/drawing/2014/main" id="{00000000-0008-0000-2100-00006E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03" name="Text Box 10">
          <a:extLst>
            <a:ext uri="{FF2B5EF4-FFF2-40B4-BE49-F238E27FC236}">
              <a16:creationId xmlns:a16="http://schemas.microsoft.com/office/drawing/2014/main" id="{00000000-0008-0000-2100-00006F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04" name="Text Box 1">
          <a:extLst>
            <a:ext uri="{FF2B5EF4-FFF2-40B4-BE49-F238E27FC236}">
              <a16:creationId xmlns:a16="http://schemas.microsoft.com/office/drawing/2014/main" id="{00000000-0008-0000-2100-000070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05" name="Text Box 2">
          <a:extLst>
            <a:ext uri="{FF2B5EF4-FFF2-40B4-BE49-F238E27FC236}">
              <a16:creationId xmlns:a16="http://schemas.microsoft.com/office/drawing/2014/main" id="{00000000-0008-0000-2100-000071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32</xdr:row>
      <xdr:rowOff>0</xdr:rowOff>
    </xdr:from>
    <xdr:ext cx="114300" cy="285750"/>
    <xdr:sp macro="" textlink="">
      <xdr:nvSpPr>
        <xdr:cNvPr id="1906" name="Text Box 8">
          <a:extLst>
            <a:ext uri="{FF2B5EF4-FFF2-40B4-BE49-F238E27FC236}">
              <a16:creationId xmlns:a16="http://schemas.microsoft.com/office/drawing/2014/main" id="{00000000-0008-0000-2100-000072070000}"/>
            </a:ext>
          </a:extLst>
        </xdr:cNvPr>
        <xdr:cNvSpPr txBox="1">
          <a:spLocks noChangeArrowheads="1"/>
        </xdr:cNvSpPr>
      </xdr:nvSpPr>
      <xdr:spPr bwMode="auto">
        <a:xfrm>
          <a:off x="624840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07" name="Text Box 1">
          <a:extLst>
            <a:ext uri="{FF2B5EF4-FFF2-40B4-BE49-F238E27FC236}">
              <a16:creationId xmlns:a16="http://schemas.microsoft.com/office/drawing/2014/main" id="{00000000-0008-0000-2100-000073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08" name="Text Box 2">
          <a:extLst>
            <a:ext uri="{FF2B5EF4-FFF2-40B4-BE49-F238E27FC236}">
              <a16:creationId xmlns:a16="http://schemas.microsoft.com/office/drawing/2014/main" id="{00000000-0008-0000-2100-000074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09" name="Text Box 3">
          <a:extLst>
            <a:ext uri="{FF2B5EF4-FFF2-40B4-BE49-F238E27FC236}">
              <a16:creationId xmlns:a16="http://schemas.microsoft.com/office/drawing/2014/main" id="{00000000-0008-0000-2100-000075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10" name="Text Box 4">
          <a:extLst>
            <a:ext uri="{FF2B5EF4-FFF2-40B4-BE49-F238E27FC236}">
              <a16:creationId xmlns:a16="http://schemas.microsoft.com/office/drawing/2014/main" id="{00000000-0008-0000-2100-000076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11" name="Text Box 5">
          <a:extLst>
            <a:ext uri="{FF2B5EF4-FFF2-40B4-BE49-F238E27FC236}">
              <a16:creationId xmlns:a16="http://schemas.microsoft.com/office/drawing/2014/main" id="{00000000-0008-0000-2100-000077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12" name="Text Box 6">
          <a:extLst>
            <a:ext uri="{FF2B5EF4-FFF2-40B4-BE49-F238E27FC236}">
              <a16:creationId xmlns:a16="http://schemas.microsoft.com/office/drawing/2014/main" id="{00000000-0008-0000-2100-000078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13" name="Text Box 8">
          <a:extLst>
            <a:ext uri="{FF2B5EF4-FFF2-40B4-BE49-F238E27FC236}">
              <a16:creationId xmlns:a16="http://schemas.microsoft.com/office/drawing/2014/main" id="{00000000-0008-0000-2100-000079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14" name="Text Box 9">
          <a:extLst>
            <a:ext uri="{FF2B5EF4-FFF2-40B4-BE49-F238E27FC236}">
              <a16:creationId xmlns:a16="http://schemas.microsoft.com/office/drawing/2014/main" id="{00000000-0008-0000-2100-00007A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15" name="Text Box 10">
          <a:extLst>
            <a:ext uri="{FF2B5EF4-FFF2-40B4-BE49-F238E27FC236}">
              <a16:creationId xmlns:a16="http://schemas.microsoft.com/office/drawing/2014/main" id="{00000000-0008-0000-2100-00007B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1916" name="Text Box 11">
          <a:extLst>
            <a:ext uri="{FF2B5EF4-FFF2-40B4-BE49-F238E27FC236}">
              <a16:creationId xmlns:a16="http://schemas.microsoft.com/office/drawing/2014/main" id="{00000000-0008-0000-2100-00007C07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1917" name="Text Box 12">
          <a:extLst>
            <a:ext uri="{FF2B5EF4-FFF2-40B4-BE49-F238E27FC236}">
              <a16:creationId xmlns:a16="http://schemas.microsoft.com/office/drawing/2014/main" id="{00000000-0008-0000-2100-00007D07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918" name="Text Box 13">
          <a:extLst>
            <a:ext uri="{FF2B5EF4-FFF2-40B4-BE49-F238E27FC236}">
              <a16:creationId xmlns:a16="http://schemas.microsoft.com/office/drawing/2014/main" id="{00000000-0008-0000-2100-00007E07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919" name="Text Box 14">
          <a:extLst>
            <a:ext uri="{FF2B5EF4-FFF2-40B4-BE49-F238E27FC236}">
              <a16:creationId xmlns:a16="http://schemas.microsoft.com/office/drawing/2014/main" id="{00000000-0008-0000-2100-00007F07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20" name="Text Box 1">
          <a:extLst>
            <a:ext uri="{FF2B5EF4-FFF2-40B4-BE49-F238E27FC236}">
              <a16:creationId xmlns:a16="http://schemas.microsoft.com/office/drawing/2014/main" id="{00000000-0008-0000-2100-000080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21" name="Text Box 2">
          <a:extLst>
            <a:ext uri="{FF2B5EF4-FFF2-40B4-BE49-F238E27FC236}">
              <a16:creationId xmlns:a16="http://schemas.microsoft.com/office/drawing/2014/main" id="{00000000-0008-0000-2100-000081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20</xdr:row>
      <xdr:rowOff>0</xdr:rowOff>
    </xdr:from>
    <xdr:ext cx="114300" cy="285750"/>
    <xdr:sp macro="" textlink="">
      <xdr:nvSpPr>
        <xdr:cNvPr id="1922" name="Text Box 8">
          <a:extLst>
            <a:ext uri="{FF2B5EF4-FFF2-40B4-BE49-F238E27FC236}">
              <a16:creationId xmlns:a16="http://schemas.microsoft.com/office/drawing/2014/main" id="{00000000-0008-0000-2100-000082070000}"/>
            </a:ext>
          </a:extLst>
        </xdr:cNvPr>
        <xdr:cNvSpPr txBox="1">
          <a:spLocks noChangeArrowheads="1"/>
        </xdr:cNvSpPr>
      </xdr:nvSpPr>
      <xdr:spPr bwMode="auto">
        <a:xfrm>
          <a:off x="624840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1923" name="Text Box 8">
          <a:extLst>
            <a:ext uri="{FF2B5EF4-FFF2-40B4-BE49-F238E27FC236}">
              <a16:creationId xmlns:a16="http://schemas.microsoft.com/office/drawing/2014/main" id="{00000000-0008-0000-2100-00008307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1924" name="Text Box 8">
          <a:extLst>
            <a:ext uri="{FF2B5EF4-FFF2-40B4-BE49-F238E27FC236}">
              <a16:creationId xmlns:a16="http://schemas.microsoft.com/office/drawing/2014/main" id="{00000000-0008-0000-2100-00008407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925" name="Text Box 8">
          <a:extLst>
            <a:ext uri="{FF2B5EF4-FFF2-40B4-BE49-F238E27FC236}">
              <a16:creationId xmlns:a16="http://schemas.microsoft.com/office/drawing/2014/main" id="{00000000-0008-0000-2100-00008507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26" name="Text Box 8">
          <a:extLst>
            <a:ext uri="{FF2B5EF4-FFF2-40B4-BE49-F238E27FC236}">
              <a16:creationId xmlns:a16="http://schemas.microsoft.com/office/drawing/2014/main" id="{00000000-0008-0000-2100-000086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27" name="Text Box 8">
          <a:extLst>
            <a:ext uri="{FF2B5EF4-FFF2-40B4-BE49-F238E27FC236}">
              <a16:creationId xmlns:a16="http://schemas.microsoft.com/office/drawing/2014/main" id="{00000000-0008-0000-2100-000087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28" name="Text Box 1">
          <a:extLst>
            <a:ext uri="{FF2B5EF4-FFF2-40B4-BE49-F238E27FC236}">
              <a16:creationId xmlns:a16="http://schemas.microsoft.com/office/drawing/2014/main" id="{00000000-0008-0000-2100-000088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29" name="Text Box 2">
          <a:extLst>
            <a:ext uri="{FF2B5EF4-FFF2-40B4-BE49-F238E27FC236}">
              <a16:creationId xmlns:a16="http://schemas.microsoft.com/office/drawing/2014/main" id="{00000000-0008-0000-2100-000089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30" name="Text Box 3">
          <a:extLst>
            <a:ext uri="{FF2B5EF4-FFF2-40B4-BE49-F238E27FC236}">
              <a16:creationId xmlns:a16="http://schemas.microsoft.com/office/drawing/2014/main" id="{00000000-0008-0000-2100-00008A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31" name="Text Box 4">
          <a:extLst>
            <a:ext uri="{FF2B5EF4-FFF2-40B4-BE49-F238E27FC236}">
              <a16:creationId xmlns:a16="http://schemas.microsoft.com/office/drawing/2014/main" id="{00000000-0008-0000-2100-00008B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32" name="Text Box 5">
          <a:extLst>
            <a:ext uri="{FF2B5EF4-FFF2-40B4-BE49-F238E27FC236}">
              <a16:creationId xmlns:a16="http://schemas.microsoft.com/office/drawing/2014/main" id="{00000000-0008-0000-2100-00008C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33" name="Text Box 6">
          <a:extLst>
            <a:ext uri="{FF2B5EF4-FFF2-40B4-BE49-F238E27FC236}">
              <a16:creationId xmlns:a16="http://schemas.microsoft.com/office/drawing/2014/main" id="{00000000-0008-0000-2100-00008D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34" name="Text Box 8">
          <a:extLst>
            <a:ext uri="{FF2B5EF4-FFF2-40B4-BE49-F238E27FC236}">
              <a16:creationId xmlns:a16="http://schemas.microsoft.com/office/drawing/2014/main" id="{00000000-0008-0000-2100-00008E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35" name="Text Box 9">
          <a:extLst>
            <a:ext uri="{FF2B5EF4-FFF2-40B4-BE49-F238E27FC236}">
              <a16:creationId xmlns:a16="http://schemas.microsoft.com/office/drawing/2014/main" id="{00000000-0008-0000-2100-00008F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36" name="Text Box 10">
          <a:extLst>
            <a:ext uri="{FF2B5EF4-FFF2-40B4-BE49-F238E27FC236}">
              <a16:creationId xmlns:a16="http://schemas.microsoft.com/office/drawing/2014/main" id="{00000000-0008-0000-2100-000090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37" name="Text Box 1">
          <a:extLst>
            <a:ext uri="{FF2B5EF4-FFF2-40B4-BE49-F238E27FC236}">
              <a16:creationId xmlns:a16="http://schemas.microsoft.com/office/drawing/2014/main" id="{00000000-0008-0000-2100-000091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38" name="Text Box 2">
          <a:extLst>
            <a:ext uri="{FF2B5EF4-FFF2-40B4-BE49-F238E27FC236}">
              <a16:creationId xmlns:a16="http://schemas.microsoft.com/office/drawing/2014/main" id="{00000000-0008-0000-2100-000092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40" name="Text Box 1">
          <a:extLst>
            <a:ext uri="{FF2B5EF4-FFF2-40B4-BE49-F238E27FC236}">
              <a16:creationId xmlns:a16="http://schemas.microsoft.com/office/drawing/2014/main" id="{00000000-0008-0000-2100-000094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41" name="Text Box 2">
          <a:extLst>
            <a:ext uri="{FF2B5EF4-FFF2-40B4-BE49-F238E27FC236}">
              <a16:creationId xmlns:a16="http://schemas.microsoft.com/office/drawing/2014/main" id="{00000000-0008-0000-2100-000095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42" name="Text Box 3">
          <a:extLst>
            <a:ext uri="{FF2B5EF4-FFF2-40B4-BE49-F238E27FC236}">
              <a16:creationId xmlns:a16="http://schemas.microsoft.com/office/drawing/2014/main" id="{00000000-0008-0000-2100-000096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43" name="Text Box 4">
          <a:extLst>
            <a:ext uri="{FF2B5EF4-FFF2-40B4-BE49-F238E27FC236}">
              <a16:creationId xmlns:a16="http://schemas.microsoft.com/office/drawing/2014/main" id="{00000000-0008-0000-2100-000097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44" name="Text Box 5">
          <a:extLst>
            <a:ext uri="{FF2B5EF4-FFF2-40B4-BE49-F238E27FC236}">
              <a16:creationId xmlns:a16="http://schemas.microsoft.com/office/drawing/2014/main" id="{00000000-0008-0000-2100-000098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45" name="Text Box 6">
          <a:extLst>
            <a:ext uri="{FF2B5EF4-FFF2-40B4-BE49-F238E27FC236}">
              <a16:creationId xmlns:a16="http://schemas.microsoft.com/office/drawing/2014/main" id="{00000000-0008-0000-2100-000099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46" name="Text Box 8">
          <a:extLst>
            <a:ext uri="{FF2B5EF4-FFF2-40B4-BE49-F238E27FC236}">
              <a16:creationId xmlns:a16="http://schemas.microsoft.com/office/drawing/2014/main" id="{00000000-0008-0000-2100-00009A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47" name="Text Box 9">
          <a:extLst>
            <a:ext uri="{FF2B5EF4-FFF2-40B4-BE49-F238E27FC236}">
              <a16:creationId xmlns:a16="http://schemas.microsoft.com/office/drawing/2014/main" id="{00000000-0008-0000-2100-00009B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48" name="Text Box 10">
          <a:extLst>
            <a:ext uri="{FF2B5EF4-FFF2-40B4-BE49-F238E27FC236}">
              <a16:creationId xmlns:a16="http://schemas.microsoft.com/office/drawing/2014/main" id="{00000000-0008-0000-2100-00009C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1949" name="Text Box 11">
          <a:extLst>
            <a:ext uri="{FF2B5EF4-FFF2-40B4-BE49-F238E27FC236}">
              <a16:creationId xmlns:a16="http://schemas.microsoft.com/office/drawing/2014/main" id="{00000000-0008-0000-2100-00009D07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1950" name="Text Box 12">
          <a:extLst>
            <a:ext uri="{FF2B5EF4-FFF2-40B4-BE49-F238E27FC236}">
              <a16:creationId xmlns:a16="http://schemas.microsoft.com/office/drawing/2014/main" id="{00000000-0008-0000-2100-00009E07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951" name="Text Box 13">
          <a:extLst>
            <a:ext uri="{FF2B5EF4-FFF2-40B4-BE49-F238E27FC236}">
              <a16:creationId xmlns:a16="http://schemas.microsoft.com/office/drawing/2014/main" id="{00000000-0008-0000-2100-00009F07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1952" name="Text Box 14">
          <a:extLst>
            <a:ext uri="{FF2B5EF4-FFF2-40B4-BE49-F238E27FC236}">
              <a16:creationId xmlns:a16="http://schemas.microsoft.com/office/drawing/2014/main" id="{00000000-0008-0000-2100-0000A007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53" name="Text Box 1">
          <a:extLst>
            <a:ext uri="{FF2B5EF4-FFF2-40B4-BE49-F238E27FC236}">
              <a16:creationId xmlns:a16="http://schemas.microsoft.com/office/drawing/2014/main" id="{00000000-0008-0000-2100-0000A1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1954" name="Text Box 2">
          <a:extLst>
            <a:ext uri="{FF2B5EF4-FFF2-40B4-BE49-F238E27FC236}">
              <a16:creationId xmlns:a16="http://schemas.microsoft.com/office/drawing/2014/main" id="{00000000-0008-0000-2100-0000A207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20</xdr:row>
      <xdr:rowOff>0</xdr:rowOff>
    </xdr:from>
    <xdr:ext cx="114300" cy="285750"/>
    <xdr:sp macro="" textlink="">
      <xdr:nvSpPr>
        <xdr:cNvPr id="1955" name="Text Box 8">
          <a:extLst>
            <a:ext uri="{FF2B5EF4-FFF2-40B4-BE49-F238E27FC236}">
              <a16:creationId xmlns:a16="http://schemas.microsoft.com/office/drawing/2014/main" id="{00000000-0008-0000-2100-0000A3070000}"/>
            </a:ext>
          </a:extLst>
        </xdr:cNvPr>
        <xdr:cNvSpPr txBox="1">
          <a:spLocks noChangeArrowheads="1"/>
        </xdr:cNvSpPr>
      </xdr:nvSpPr>
      <xdr:spPr bwMode="auto">
        <a:xfrm>
          <a:off x="624840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1956" name="Text Box 8">
          <a:extLst>
            <a:ext uri="{FF2B5EF4-FFF2-40B4-BE49-F238E27FC236}">
              <a16:creationId xmlns:a16="http://schemas.microsoft.com/office/drawing/2014/main" id="{00000000-0008-0000-2100-0000A407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957" name="Text Box 8">
          <a:extLst>
            <a:ext uri="{FF2B5EF4-FFF2-40B4-BE49-F238E27FC236}">
              <a16:creationId xmlns:a16="http://schemas.microsoft.com/office/drawing/2014/main" id="{00000000-0008-0000-2100-0000A507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58" name="Text Box 8">
          <a:extLst>
            <a:ext uri="{FF2B5EF4-FFF2-40B4-BE49-F238E27FC236}">
              <a16:creationId xmlns:a16="http://schemas.microsoft.com/office/drawing/2014/main" id="{00000000-0008-0000-2100-0000A6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59" name="Text Box 8">
          <a:extLst>
            <a:ext uri="{FF2B5EF4-FFF2-40B4-BE49-F238E27FC236}">
              <a16:creationId xmlns:a16="http://schemas.microsoft.com/office/drawing/2014/main" id="{00000000-0008-0000-2100-0000A7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0" name="Text Box 1">
          <a:extLst>
            <a:ext uri="{FF2B5EF4-FFF2-40B4-BE49-F238E27FC236}">
              <a16:creationId xmlns:a16="http://schemas.microsoft.com/office/drawing/2014/main" id="{00000000-0008-0000-2100-0000A8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1" name="Text Box 2">
          <a:extLst>
            <a:ext uri="{FF2B5EF4-FFF2-40B4-BE49-F238E27FC236}">
              <a16:creationId xmlns:a16="http://schemas.microsoft.com/office/drawing/2014/main" id="{00000000-0008-0000-2100-0000A9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2" name="Text Box 3">
          <a:extLst>
            <a:ext uri="{FF2B5EF4-FFF2-40B4-BE49-F238E27FC236}">
              <a16:creationId xmlns:a16="http://schemas.microsoft.com/office/drawing/2014/main" id="{00000000-0008-0000-2100-0000AA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3" name="Text Box 4">
          <a:extLst>
            <a:ext uri="{FF2B5EF4-FFF2-40B4-BE49-F238E27FC236}">
              <a16:creationId xmlns:a16="http://schemas.microsoft.com/office/drawing/2014/main" id="{00000000-0008-0000-2100-0000AB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4" name="Text Box 5">
          <a:extLst>
            <a:ext uri="{FF2B5EF4-FFF2-40B4-BE49-F238E27FC236}">
              <a16:creationId xmlns:a16="http://schemas.microsoft.com/office/drawing/2014/main" id="{00000000-0008-0000-2100-0000AC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5" name="Text Box 6">
          <a:extLst>
            <a:ext uri="{FF2B5EF4-FFF2-40B4-BE49-F238E27FC236}">
              <a16:creationId xmlns:a16="http://schemas.microsoft.com/office/drawing/2014/main" id="{00000000-0008-0000-2100-0000AD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6" name="Text Box 8">
          <a:extLst>
            <a:ext uri="{FF2B5EF4-FFF2-40B4-BE49-F238E27FC236}">
              <a16:creationId xmlns:a16="http://schemas.microsoft.com/office/drawing/2014/main" id="{00000000-0008-0000-2100-0000AE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7" name="Text Box 9">
          <a:extLst>
            <a:ext uri="{FF2B5EF4-FFF2-40B4-BE49-F238E27FC236}">
              <a16:creationId xmlns:a16="http://schemas.microsoft.com/office/drawing/2014/main" id="{00000000-0008-0000-2100-0000AF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8" name="Text Box 10">
          <a:extLst>
            <a:ext uri="{FF2B5EF4-FFF2-40B4-BE49-F238E27FC236}">
              <a16:creationId xmlns:a16="http://schemas.microsoft.com/office/drawing/2014/main" id="{00000000-0008-0000-2100-0000B0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69" name="Text Box 1">
          <a:extLst>
            <a:ext uri="{FF2B5EF4-FFF2-40B4-BE49-F238E27FC236}">
              <a16:creationId xmlns:a16="http://schemas.microsoft.com/office/drawing/2014/main" id="{00000000-0008-0000-2100-0000B1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70" name="Text Box 2">
          <a:extLst>
            <a:ext uri="{FF2B5EF4-FFF2-40B4-BE49-F238E27FC236}">
              <a16:creationId xmlns:a16="http://schemas.microsoft.com/office/drawing/2014/main" id="{00000000-0008-0000-2100-0000B2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1003300</xdr:colOff>
      <xdr:row>32</xdr:row>
      <xdr:rowOff>139700</xdr:rowOff>
    </xdr:from>
    <xdr:ext cx="114300" cy="285750"/>
    <xdr:sp macro="" textlink="">
      <xdr:nvSpPr>
        <xdr:cNvPr id="1971" name="Text Box 8">
          <a:extLst>
            <a:ext uri="{FF2B5EF4-FFF2-40B4-BE49-F238E27FC236}">
              <a16:creationId xmlns:a16="http://schemas.microsoft.com/office/drawing/2014/main" id="{00000000-0008-0000-2100-0000B3070000}"/>
            </a:ext>
          </a:extLst>
        </xdr:cNvPr>
        <xdr:cNvSpPr txBox="1">
          <a:spLocks noChangeArrowheads="1"/>
        </xdr:cNvSpPr>
      </xdr:nvSpPr>
      <xdr:spPr bwMode="auto">
        <a:xfrm>
          <a:off x="8102600" y="6121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972" name="Text Box 13">
          <a:extLst>
            <a:ext uri="{FF2B5EF4-FFF2-40B4-BE49-F238E27FC236}">
              <a16:creationId xmlns:a16="http://schemas.microsoft.com/office/drawing/2014/main" id="{00000000-0008-0000-2100-0000B4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1973" name="Text Box 14">
          <a:extLst>
            <a:ext uri="{FF2B5EF4-FFF2-40B4-BE49-F238E27FC236}">
              <a16:creationId xmlns:a16="http://schemas.microsoft.com/office/drawing/2014/main" id="{00000000-0008-0000-2100-0000B5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56</xdr:row>
      <xdr:rowOff>179917</xdr:rowOff>
    </xdr:from>
    <xdr:ext cx="114300" cy="285750"/>
    <xdr:sp macro="" textlink="">
      <xdr:nvSpPr>
        <xdr:cNvPr id="1974" name="Text Box 13">
          <a:extLst>
            <a:ext uri="{FF2B5EF4-FFF2-40B4-BE49-F238E27FC236}">
              <a16:creationId xmlns:a16="http://schemas.microsoft.com/office/drawing/2014/main" id="{00000000-0008-0000-2100-0000B6070000}"/>
            </a:ext>
          </a:extLst>
        </xdr:cNvPr>
        <xdr:cNvSpPr txBox="1">
          <a:spLocks noChangeArrowheads="1"/>
        </xdr:cNvSpPr>
      </xdr:nvSpPr>
      <xdr:spPr bwMode="auto">
        <a:xfrm>
          <a:off x="624840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52918</xdr:rowOff>
    </xdr:from>
    <xdr:ext cx="114300" cy="285750"/>
    <xdr:sp macro="" textlink="">
      <xdr:nvSpPr>
        <xdr:cNvPr id="1975" name="Text Box 10">
          <a:extLst>
            <a:ext uri="{FF2B5EF4-FFF2-40B4-BE49-F238E27FC236}">
              <a16:creationId xmlns:a16="http://schemas.microsoft.com/office/drawing/2014/main" id="{00000000-0008-0000-2100-0000B7070000}"/>
            </a:ext>
          </a:extLst>
        </xdr:cNvPr>
        <xdr:cNvSpPr txBox="1">
          <a:spLocks noChangeArrowheads="1"/>
        </xdr:cNvSpPr>
      </xdr:nvSpPr>
      <xdr:spPr bwMode="auto">
        <a:xfrm>
          <a:off x="624840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976" name="Text Box 8">
          <a:extLst>
            <a:ext uri="{FF2B5EF4-FFF2-40B4-BE49-F238E27FC236}">
              <a16:creationId xmlns:a16="http://schemas.microsoft.com/office/drawing/2014/main" id="{00000000-0008-0000-2100-0000B807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977" name="Text Box 8">
          <a:extLst>
            <a:ext uri="{FF2B5EF4-FFF2-40B4-BE49-F238E27FC236}">
              <a16:creationId xmlns:a16="http://schemas.microsoft.com/office/drawing/2014/main" id="{00000000-0008-0000-2100-0000B907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978" name="Text Box 8">
          <a:extLst>
            <a:ext uri="{FF2B5EF4-FFF2-40B4-BE49-F238E27FC236}">
              <a16:creationId xmlns:a16="http://schemas.microsoft.com/office/drawing/2014/main" id="{00000000-0008-0000-2100-0000BA07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10</xdr:col>
      <xdr:colOff>0</xdr:colOff>
      <xdr:row>21</xdr:row>
      <xdr:rowOff>0</xdr:rowOff>
    </xdr:from>
    <xdr:ext cx="114300" cy="285750"/>
    <xdr:sp macro="" textlink="">
      <xdr:nvSpPr>
        <xdr:cNvPr id="1979" name="Text Box 8">
          <a:extLst>
            <a:ext uri="{FF2B5EF4-FFF2-40B4-BE49-F238E27FC236}">
              <a16:creationId xmlns:a16="http://schemas.microsoft.com/office/drawing/2014/main" id="{00000000-0008-0000-2100-0000BB07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0</xdr:rowOff>
    </xdr:from>
    <xdr:ext cx="114300" cy="285750"/>
    <xdr:sp macro="" textlink="">
      <xdr:nvSpPr>
        <xdr:cNvPr id="1980" name="Text Box 8">
          <a:extLst>
            <a:ext uri="{FF2B5EF4-FFF2-40B4-BE49-F238E27FC236}">
              <a16:creationId xmlns:a16="http://schemas.microsoft.com/office/drawing/2014/main" id="{00000000-0008-0000-2100-0000BC070000}"/>
            </a:ext>
          </a:extLst>
        </xdr:cNvPr>
        <xdr:cNvSpPr txBox="1">
          <a:spLocks noChangeArrowheads="1"/>
        </xdr:cNvSpPr>
      </xdr:nvSpPr>
      <xdr:spPr bwMode="auto">
        <a:xfrm>
          <a:off x="624840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0</xdr:rowOff>
    </xdr:from>
    <xdr:ext cx="114300" cy="285750"/>
    <xdr:sp macro="" textlink="">
      <xdr:nvSpPr>
        <xdr:cNvPr id="1981" name="Text Box 8">
          <a:extLst>
            <a:ext uri="{FF2B5EF4-FFF2-40B4-BE49-F238E27FC236}">
              <a16:creationId xmlns:a16="http://schemas.microsoft.com/office/drawing/2014/main" id="{00000000-0008-0000-2100-0000BD070000}"/>
            </a:ext>
          </a:extLst>
        </xdr:cNvPr>
        <xdr:cNvSpPr txBox="1">
          <a:spLocks noChangeArrowheads="1"/>
        </xdr:cNvSpPr>
      </xdr:nvSpPr>
      <xdr:spPr bwMode="auto">
        <a:xfrm>
          <a:off x="624840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0</xdr:rowOff>
    </xdr:from>
    <xdr:ext cx="114300" cy="285750"/>
    <xdr:sp macro="" textlink="">
      <xdr:nvSpPr>
        <xdr:cNvPr id="1982" name="Text Box 8">
          <a:extLst>
            <a:ext uri="{FF2B5EF4-FFF2-40B4-BE49-F238E27FC236}">
              <a16:creationId xmlns:a16="http://schemas.microsoft.com/office/drawing/2014/main" id="{00000000-0008-0000-2100-0000BE070000}"/>
            </a:ext>
          </a:extLst>
        </xdr:cNvPr>
        <xdr:cNvSpPr txBox="1">
          <a:spLocks noChangeArrowheads="1"/>
        </xdr:cNvSpPr>
      </xdr:nvSpPr>
      <xdr:spPr bwMode="auto">
        <a:xfrm>
          <a:off x="624840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0</xdr:rowOff>
    </xdr:from>
    <xdr:ext cx="114300" cy="285750"/>
    <xdr:sp macro="" textlink="">
      <xdr:nvSpPr>
        <xdr:cNvPr id="1983" name="Text Box 8">
          <a:extLst>
            <a:ext uri="{FF2B5EF4-FFF2-40B4-BE49-F238E27FC236}">
              <a16:creationId xmlns:a16="http://schemas.microsoft.com/office/drawing/2014/main" id="{00000000-0008-0000-2100-0000BF070000}"/>
            </a:ext>
          </a:extLst>
        </xdr:cNvPr>
        <xdr:cNvSpPr txBox="1">
          <a:spLocks noChangeArrowheads="1"/>
        </xdr:cNvSpPr>
      </xdr:nvSpPr>
      <xdr:spPr bwMode="auto">
        <a:xfrm>
          <a:off x="624840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984" name="Text Box 8">
          <a:extLst>
            <a:ext uri="{FF2B5EF4-FFF2-40B4-BE49-F238E27FC236}">
              <a16:creationId xmlns:a16="http://schemas.microsoft.com/office/drawing/2014/main" id="{00000000-0008-0000-2100-0000C007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21</xdr:row>
      <xdr:rowOff>0</xdr:rowOff>
    </xdr:from>
    <xdr:ext cx="114300" cy="285750"/>
    <xdr:sp macro="" textlink="">
      <xdr:nvSpPr>
        <xdr:cNvPr id="1985" name="Text Box 8">
          <a:extLst>
            <a:ext uri="{FF2B5EF4-FFF2-40B4-BE49-F238E27FC236}">
              <a16:creationId xmlns:a16="http://schemas.microsoft.com/office/drawing/2014/main" id="{00000000-0008-0000-2100-0000C1070000}"/>
            </a:ext>
          </a:extLst>
        </xdr:cNvPr>
        <xdr:cNvSpPr txBox="1">
          <a:spLocks noChangeArrowheads="1"/>
        </xdr:cNvSpPr>
      </xdr:nvSpPr>
      <xdr:spPr bwMode="auto">
        <a:xfrm>
          <a:off x="624840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22</xdr:row>
      <xdr:rowOff>0</xdr:rowOff>
    </xdr:from>
    <xdr:ext cx="114300" cy="285750"/>
    <xdr:sp macro="" textlink="">
      <xdr:nvSpPr>
        <xdr:cNvPr id="1986" name="Text Box 8">
          <a:extLst>
            <a:ext uri="{FF2B5EF4-FFF2-40B4-BE49-F238E27FC236}">
              <a16:creationId xmlns:a16="http://schemas.microsoft.com/office/drawing/2014/main" id="{00000000-0008-0000-2100-0000C2070000}"/>
            </a:ext>
          </a:extLst>
        </xdr:cNvPr>
        <xdr:cNvSpPr txBox="1">
          <a:spLocks noChangeArrowheads="1"/>
        </xdr:cNvSpPr>
      </xdr:nvSpPr>
      <xdr:spPr bwMode="auto">
        <a:xfrm>
          <a:off x="624840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22</xdr:row>
      <xdr:rowOff>0</xdr:rowOff>
    </xdr:from>
    <xdr:ext cx="114300" cy="285750"/>
    <xdr:sp macro="" textlink="">
      <xdr:nvSpPr>
        <xdr:cNvPr id="1987" name="Text Box 8">
          <a:extLst>
            <a:ext uri="{FF2B5EF4-FFF2-40B4-BE49-F238E27FC236}">
              <a16:creationId xmlns:a16="http://schemas.microsoft.com/office/drawing/2014/main" id="{00000000-0008-0000-2100-0000C3070000}"/>
            </a:ext>
          </a:extLst>
        </xdr:cNvPr>
        <xdr:cNvSpPr txBox="1">
          <a:spLocks noChangeArrowheads="1"/>
        </xdr:cNvSpPr>
      </xdr:nvSpPr>
      <xdr:spPr bwMode="auto">
        <a:xfrm>
          <a:off x="624840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1990" name="Text Box 8">
          <a:extLst>
            <a:ext uri="{FF2B5EF4-FFF2-40B4-BE49-F238E27FC236}">
              <a16:creationId xmlns:a16="http://schemas.microsoft.com/office/drawing/2014/main" id="{00000000-0008-0000-2100-0000C607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1991" name="Text Box 8">
          <a:extLst>
            <a:ext uri="{FF2B5EF4-FFF2-40B4-BE49-F238E27FC236}">
              <a16:creationId xmlns:a16="http://schemas.microsoft.com/office/drawing/2014/main" id="{00000000-0008-0000-2100-0000C707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36</xdr:row>
      <xdr:rowOff>0</xdr:rowOff>
    </xdr:from>
    <xdr:ext cx="114300" cy="285750"/>
    <xdr:sp macro="" textlink="">
      <xdr:nvSpPr>
        <xdr:cNvPr id="1992" name="Text Box 8">
          <a:extLst>
            <a:ext uri="{FF2B5EF4-FFF2-40B4-BE49-F238E27FC236}">
              <a16:creationId xmlns:a16="http://schemas.microsoft.com/office/drawing/2014/main" id="{00000000-0008-0000-2100-0000C8070000}"/>
            </a:ext>
          </a:extLst>
        </xdr:cNvPr>
        <xdr:cNvSpPr txBox="1">
          <a:spLocks noChangeArrowheads="1"/>
        </xdr:cNvSpPr>
      </xdr:nvSpPr>
      <xdr:spPr bwMode="auto">
        <a:xfrm>
          <a:off x="624840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993" name="Text Box 8">
          <a:extLst>
            <a:ext uri="{FF2B5EF4-FFF2-40B4-BE49-F238E27FC236}">
              <a16:creationId xmlns:a16="http://schemas.microsoft.com/office/drawing/2014/main" id="{00000000-0008-0000-2100-0000C9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1994" name="Text Box 8">
          <a:extLst>
            <a:ext uri="{FF2B5EF4-FFF2-40B4-BE49-F238E27FC236}">
              <a16:creationId xmlns:a16="http://schemas.microsoft.com/office/drawing/2014/main" id="{00000000-0008-0000-2100-0000CA07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995" name="Text Box 8">
          <a:extLst>
            <a:ext uri="{FF2B5EF4-FFF2-40B4-BE49-F238E27FC236}">
              <a16:creationId xmlns:a16="http://schemas.microsoft.com/office/drawing/2014/main" id="{00000000-0008-0000-2100-0000CB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1996" name="Text Box 8">
          <a:extLst>
            <a:ext uri="{FF2B5EF4-FFF2-40B4-BE49-F238E27FC236}">
              <a16:creationId xmlns:a16="http://schemas.microsoft.com/office/drawing/2014/main" id="{00000000-0008-0000-2100-0000CC07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997" name="Text Box 8">
          <a:extLst>
            <a:ext uri="{FF2B5EF4-FFF2-40B4-BE49-F238E27FC236}">
              <a16:creationId xmlns:a16="http://schemas.microsoft.com/office/drawing/2014/main" id="{00000000-0008-0000-2100-0000CD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998" name="Text Box 8">
          <a:extLst>
            <a:ext uri="{FF2B5EF4-FFF2-40B4-BE49-F238E27FC236}">
              <a16:creationId xmlns:a16="http://schemas.microsoft.com/office/drawing/2014/main" id="{00000000-0008-0000-2100-0000CE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1999" name="Text Box 8">
          <a:extLst>
            <a:ext uri="{FF2B5EF4-FFF2-40B4-BE49-F238E27FC236}">
              <a16:creationId xmlns:a16="http://schemas.microsoft.com/office/drawing/2014/main" id="{00000000-0008-0000-2100-0000CF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00" name="Text Box 8">
          <a:extLst>
            <a:ext uri="{FF2B5EF4-FFF2-40B4-BE49-F238E27FC236}">
              <a16:creationId xmlns:a16="http://schemas.microsoft.com/office/drawing/2014/main" id="{00000000-0008-0000-2100-0000D0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10</xdr:col>
      <xdr:colOff>0</xdr:colOff>
      <xdr:row>38</xdr:row>
      <xdr:rowOff>0</xdr:rowOff>
    </xdr:from>
    <xdr:ext cx="114300" cy="285750"/>
    <xdr:sp macro="" textlink="">
      <xdr:nvSpPr>
        <xdr:cNvPr id="2001" name="Text Box 8">
          <a:extLst>
            <a:ext uri="{FF2B5EF4-FFF2-40B4-BE49-F238E27FC236}">
              <a16:creationId xmlns:a16="http://schemas.microsoft.com/office/drawing/2014/main" id="{00000000-0008-0000-2100-0000D1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02" name="Text Box 8">
          <a:extLst>
            <a:ext uri="{FF2B5EF4-FFF2-40B4-BE49-F238E27FC236}">
              <a16:creationId xmlns:a16="http://schemas.microsoft.com/office/drawing/2014/main" id="{00000000-0008-0000-2100-0000D2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03" name="Text Box 8">
          <a:extLst>
            <a:ext uri="{FF2B5EF4-FFF2-40B4-BE49-F238E27FC236}">
              <a16:creationId xmlns:a16="http://schemas.microsoft.com/office/drawing/2014/main" id="{00000000-0008-0000-2100-0000D3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39</xdr:row>
      <xdr:rowOff>0</xdr:rowOff>
    </xdr:from>
    <xdr:ext cx="114300" cy="285750"/>
    <xdr:sp macro="" textlink="">
      <xdr:nvSpPr>
        <xdr:cNvPr id="2004" name="Text Box 8">
          <a:extLst>
            <a:ext uri="{FF2B5EF4-FFF2-40B4-BE49-F238E27FC236}">
              <a16:creationId xmlns:a16="http://schemas.microsoft.com/office/drawing/2014/main" id="{00000000-0008-0000-2100-0000D4070000}"/>
            </a:ext>
          </a:extLst>
        </xdr:cNvPr>
        <xdr:cNvSpPr txBox="1">
          <a:spLocks noChangeArrowheads="1"/>
        </xdr:cNvSpPr>
      </xdr:nvSpPr>
      <xdr:spPr bwMode="auto">
        <a:xfrm>
          <a:off x="624840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39</xdr:row>
      <xdr:rowOff>0</xdr:rowOff>
    </xdr:from>
    <xdr:ext cx="114300" cy="285750"/>
    <xdr:sp macro="" textlink="">
      <xdr:nvSpPr>
        <xdr:cNvPr id="2005" name="Text Box 8">
          <a:extLst>
            <a:ext uri="{FF2B5EF4-FFF2-40B4-BE49-F238E27FC236}">
              <a16:creationId xmlns:a16="http://schemas.microsoft.com/office/drawing/2014/main" id="{00000000-0008-0000-2100-0000D5070000}"/>
            </a:ext>
          </a:extLst>
        </xdr:cNvPr>
        <xdr:cNvSpPr txBox="1">
          <a:spLocks noChangeArrowheads="1"/>
        </xdr:cNvSpPr>
      </xdr:nvSpPr>
      <xdr:spPr bwMode="auto">
        <a:xfrm>
          <a:off x="624840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40</xdr:row>
      <xdr:rowOff>0</xdr:rowOff>
    </xdr:from>
    <xdr:ext cx="114300" cy="285750"/>
    <xdr:sp macro="" textlink="">
      <xdr:nvSpPr>
        <xdr:cNvPr id="2006" name="Text Box 8">
          <a:extLst>
            <a:ext uri="{FF2B5EF4-FFF2-40B4-BE49-F238E27FC236}">
              <a16:creationId xmlns:a16="http://schemas.microsoft.com/office/drawing/2014/main" id="{00000000-0008-0000-2100-0000D6070000}"/>
            </a:ext>
          </a:extLst>
        </xdr:cNvPr>
        <xdr:cNvSpPr txBox="1">
          <a:spLocks noChangeArrowheads="1"/>
        </xdr:cNvSpPr>
      </xdr:nvSpPr>
      <xdr:spPr bwMode="auto">
        <a:xfrm>
          <a:off x="624840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40</xdr:row>
      <xdr:rowOff>0</xdr:rowOff>
    </xdr:from>
    <xdr:ext cx="114300" cy="285750"/>
    <xdr:sp macro="" textlink="">
      <xdr:nvSpPr>
        <xdr:cNvPr id="2007" name="Text Box 8">
          <a:extLst>
            <a:ext uri="{FF2B5EF4-FFF2-40B4-BE49-F238E27FC236}">
              <a16:creationId xmlns:a16="http://schemas.microsoft.com/office/drawing/2014/main" id="{00000000-0008-0000-2100-0000D7070000}"/>
            </a:ext>
          </a:extLst>
        </xdr:cNvPr>
        <xdr:cNvSpPr txBox="1">
          <a:spLocks noChangeArrowheads="1"/>
        </xdr:cNvSpPr>
      </xdr:nvSpPr>
      <xdr:spPr bwMode="auto">
        <a:xfrm>
          <a:off x="624840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2008" name="Text Box 8">
          <a:extLst>
            <a:ext uri="{FF2B5EF4-FFF2-40B4-BE49-F238E27FC236}">
              <a16:creationId xmlns:a16="http://schemas.microsoft.com/office/drawing/2014/main" id="{00000000-0008-0000-2100-0000D807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09" name="Text Box 8">
          <a:extLst>
            <a:ext uri="{FF2B5EF4-FFF2-40B4-BE49-F238E27FC236}">
              <a16:creationId xmlns:a16="http://schemas.microsoft.com/office/drawing/2014/main" id="{00000000-0008-0000-2100-0000D9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2010" name="Text Box 8">
          <a:extLst>
            <a:ext uri="{FF2B5EF4-FFF2-40B4-BE49-F238E27FC236}">
              <a16:creationId xmlns:a16="http://schemas.microsoft.com/office/drawing/2014/main" id="{00000000-0008-0000-2100-0000DA07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2011" name="Text Box 8">
          <a:extLst>
            <a:ext uri="{FF2B5EF4-FFF2-40B4-BE49-F238E27FC236}">
              <a16:creationId xmlns:a16="http://schemas.microsoft.com/office/drawing/2014/main" id="{00000000-0008-0000-2100-0000DB07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12" name="Text Box 1">
          <a:extLst>
            <a:ext uri="{FF2B5EF4-FFF2-40B4-BE49-F238E27FC236}">
              <a16:creationId xmlns:a16="http://schemas.microsoft.com/office/drawing/2014/main" id="{00000000-0008-0000-2100-0000DC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13" name="Text Box 2">
          <a:extLst>
            <a:ext uri="{FF2B5EF4-FFF2-40B4-BE49-F238E27FC236}">
              <a16:creationId xmlns:a16="http://schemas.microsoft.com/office/drawing/2014/main" id="{00000000-0008-0000-2100-0000DD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14" name="Text Box 3">
          <a:extLst>
            <a:ext uri="{FF2B5EF4-FFF2-40B4-BE49-F238E27FC236}">
              <a16:creationId xmlns:a16="http://schemas.microsoft.com/office/drawing/2014/main" id="{00000000-0008-0000-2100-0000DE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15" name="Text Box 4">
          <a:extLst>
            <a:ext uri="{FF2B5EF4-FFF2-40B4-BE49-F238E27FC236}">
              <a16:creationId xmlns:a16="http://schemas.microsoft.com/office/drawing/2014/main" id="{00000000-0008-0000-2100-0000DF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16" name="Text Box 5">
          <a:extLst>
            <a:ext uri="{FF2B5EF4-FFF2-40B4-BE49-F238E27FC236}">
              <a16:creationId xmlns:a16="http://schemas.microsoft.com/office/drawing/2014/main" id="{00000000-0008-0000-2100-0000E0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17" name="Text Box 6">
          <a:extLst>
            <a:ext uri="{FF2B5EF4-FFF2-40B4-BE49-F238E27FC236}">
              <a16:creationId xmlns:a16="http://schemas.microsoft.com/office/drawing/2014/main" id="{00000000-0008-0000-2100-0000E1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18" name="Text Box 8">
          <a:extLst>
            <a:ext uri="{FF2B5EF4-FFF2-40B4-BE49-F238E27FC236}">
              <a16:creationId xmlns:a16="http://schemas.microsoft.com/office/drawing/2014/main" id="{00000000-0008-0000-2100-0000E2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19" name="Text Box 9">
          <a:extLst>
            <a:ext uri="{FF2B5EF4-FFF2-40B4-BE49-F238E27FC236}">
              <a16:creationId xmlns:a16="http://schemas.microsoft.com/office/drawing/2014/main" id="{00000000-0008-0000-2100-0000E3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20" name="Text Box 10">
          <a:extLst>
            <a:ext uri="{FF2B5EF4-FFF2-40B4-BE49-F238E27FC236}">
              <a16:creationId xmlns:a16="http://schemas.microsoft.com/office/drawing/2014/main" id="{00000000-0008-0000-2100-0000E4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21" name="Text Box 1">
          <a:extLst>
            <a:ext uri="{FF2B5EF4-FFF2-40B4-BE49-F238E27FC236}">
              <a16:creationId xmlns:a16="http://schemas.microsoft.com/office/drawing/2014/main" id="{00000000-0008-0000-2100-0000E5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22" name="Text Box 2">
          <a:extLst>
            <a:ext uri="{FF2B5EF4-FFF2-40B4-BE49-F238E27FC236}">
              <a16:creationId xmlns:a16="http://schemas.microsoft.com/office/drawing/2014/main" id="{00000000-0008-0000-2100-0000E6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023" name="Text Box 8">
          <a:extLst>
            <a:ext uri="{FF2B5EF4-FFF2-40B4-BE49-F238E27FC236}">
              <a16:creationId xmlns:a16="http://schemas.microsoft.com/office/drawing/2014/main" id="{00000000-0008-0000-2100-0000E707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2024" name="Text Box 8">
          <a:extLst>
            <a:ext uri="{FF2B5EF4-FFF2-40B4-BE49-F238E27FC236}">
              <a16:creationId xmlns:a16="http://schemas.microsoft.com/office/drawing/2014/main" id="{00000000-0008-0000-2100-0000E807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025" name="Text Box 8">
          <a:extLst>
            <a:ext uri="{FF2B5EF4-FFF2-40B4-BE49-F238E27FC236}">
              <a16:creationId xmlns:a16="http://schemas.microsoft.com/office/drawing/2014/main" id="{00000000-0008-0000-2100-0000E9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26" name="Text Box 8">
          <a:extLst>
            <a:ext uri="{FF2B5EF4-FFF2-40B4-BE49-F238E27FC236}">
              <a16:creationId xmlns:a16="http://schemas.microsoft.com/office/drawing/2014/main" id="{00000000-0008-0000-2100-0000EA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27" name="Text Box 8">
          <a:extLst>
            <a:ext uri="{FF2B5EF4-FFF2-40B4-BE49-F238E27FC236}">
              <a16:creationId xmlns:a16="http://schemas.microsoft.com/office/drawing/2014/main" id="{00000000-0008-0000-2100-0000EB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28" name="Text Box 8">
          <a:extLst>
            <a:ext uri="{FF2B5EF4-FFF2-40B4-BE49-F238E27FC236}">
              <a16:creationId xmlns:a16="http://schemas.microsoft.com/office/drawing/2014/main" id="{00000000-0008-0000-2100-0000EC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29" name="Text Box 1">
          <a:extLst>
            <a:ext uri="{FF2B5EF4-FFF2-40B4-BE49-F238E27FC236}">
              <a16:creationId xmlns:a16="http://schemas.microsoft.com/office/drawing/2014/main" id="{00000000-0008-0000-2100-0000ED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0" name="Text Box 2">
          <a:extLst>
            <a:ext uri="{FF2B5EF4-FFF2-40B4-BE49-F238E27FC236}">
              <a16:creationId xmlns:a16="http://schemas.microsoft.com/office/drawing/2014/main" id="{00000000-0008-0000-2100-0000EE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1" name="Text Box 3">
          <a:extLst>
            <a:ext uri="{FF2B5EF4-FFF2-40B4-BE49-F238E27FC236}">
              <a16:creationId xmlns:a16="http://schemas.microsoft.com/office/drawing/2014/main" id="{00000000-0008-0000-2100-0000EF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2" name="Text Box 4">
          <a:extLst>
            <a:ext uri="{FF2B5EF4-FFF2-40B4-BE49-F238E27FC236}">
              <a16:creationId xmlns:a16="http://schemas.microsoft.com/office/drawing/2014/main" id="{00000000-0008-0000-2100-0000F0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3" name="Text Box 5">
          <a:extLst>
            <a:ext uri="{FF2B5EF4-FFF2-40B4-BE49-F238E27FC236}">
              <a16:creationId xmlns:a16="http://schemas.microsoft.com/office/drawing/2014/main" id="{00000000-0008-0000-2100-0000F1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4" name="Text Box 6">
          <a:extLst>
            <a:ext uri="{FF2B5EF4-FFF2-40B4-BE49-F238E27FC236}">
              <a16:creationId xmlns:a16="http://schemas.microsoft.com/office/drawing/2014/main" id="{00000000-0008-0000-2100-0000F2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5" name="Text Box 8">
          <a:extLst>
            <a:ext uri="{FF2B5EF4-FFF2-40B4-BE49-F238E27FC236}">
              <a16:creationId xmlns:a16="http://schemas.microsoft.com/office/drawing/2014/main" id="{00000000-0008-0000-2100-0000F3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6" name="Text Box 9">
          <a:extLst>
            <a:ext uri="{FF2B5EF4-FFF2-40B4-BE49-F238E27FC236}">
              <a16:creationId xmlns:a16="http://schemas.microsoft.com/office/drawing/2014/main" id="{00000000-0008-0000-2100-0000F4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7" name="Text Box 10">
          <a:extLst>
            <a:ext uri="{FF2B5EF4-FFF2-40B4-BE49-F238E27FC236}">
              <a16:creationId xmlns:a16="http://schemas.microsoft.com/office/drawing/2014/main" id="{00000000-0008-0000-2100-0000F5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8" name="Text Box 1">
          <a:extLst>
            <a:ext uri="{FF2B5EF4-FFF2-40B4-BE49-F238E27FC236}">
              <a16:creationId xmlns:a16="http://schemas.microsoft.com/office/drawing/2014/main" id="{00000000-0008-0000-2100-0000F6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39" name="Text Box 2">
          <a:extLst>
            <a:ext uri="{FF2B5EF4-FFF2-40B4-BE49-F238E27FC236}">
              <a16:creationId xmlns:a16="http://schemas.microsoft.com/office/drawing/2014/main" id="{00000000-0008-0000-2100-0000F7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2040" name="Text Box 8">
          <a:extLst>
            <a:ext uri="{FF2B5EF4-FFF2-40B4-BE49-F238E27FC236}">
              <a16:creationId xmlns:a16="http://schemas.microsoft.com/office/drawing/2014/main" id="{00000000-0008-0000-2100-0000F807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37</xdr:row>
      <xdr:rowOff>0</xdr:rowOff>
    </xdr:from>
    <xdr:ext cx="114300" cy="285750"/>
    <xdr:sp macro="" textlink="">
      <xdr:nvSpPr>
        <xdr:cNvPr id="2041" name="Text Box 8">
          <a:extLst>
            <a:ext uri="{FF2B5EF4-FFF2-40B4-BE49-F238E27FC236}">
              <a16:creationId xmlns:a16="http://schemas.microsoft.com/office/drawing/2014/main" id="{00000000-0008-0000-2100-0000F9070000}"/>
            </a:ext>
          </a:extLst>
        </xdr:cNvPr>
        <xdr:cNvSpPr txBox="1">
          <a:spLocks noChangeArrowheads="1"/>
        </xdr:cNvSpPr>
      </xdr:nvSpPr>
      <xdr:spPr bwMode="auto">
        <a:xfrm>
          <a:off x="624840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042" name="Text Box 8">
          <a:extLst>
            <a:ext uri="{FF2B5EF4-FFF2-40B4-BE49-F238E27FC236}">
              <a16:creationId xmlns:a16="http://schemas.microsoft.com/office/drawing/2014/main" id="{00000000-0008-0000-2100-0000FA07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43" name="Text Box 8">
          <a:extLst>
            <a:ext uri="{FF2B5EF4-FFF2-40B4-BE49-F238E27FC236}">
              <a16:creationId xmlns:a16="http://schemas.microsoft.com/office/drawing/2014/main" id="{00000000-0008-0000-2100-0000FB07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44" name="Text Box 8">
          <a:extLst>
            <a:ext uri="{FF2B5EF4-FFF2-40B4-BE49-F238E27FC236}">
              <a16:creationId xmlns:a16="http://schemas.microsoft.com/office/drawing/2014/main" id="{00000000-0008-0000-2100-0000FC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45" name="Text Box 8">
          <a:extLst>
            <a:ext uri="{FF2B5EF4-FFF2-40B4-BE49-F238E27FC236}">
              <a16:creationId xmlns:a16="http://schemas.microsoft.com/office/drawing/2014/main" id="{00000000-0008-0000-2100-0000FD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46" name="Text Box 1">
          <a:extLst>
            <a:ext uri="{FF2B5EF4-FFF2-40B4-BE49-F238E27FC236}">
              <a16:creationId xmlns:a16="http://schemas.microsoft.com/office/drawing/2014/main" id="{00000000-0008-0000-2100-0000FE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47" name="Text Box 2">
          <a:extLst>
            <a:ext uri="{FF2B5EF4-FFF2-40B4-BE49-F238E27FC236}">
              <a16:creationId xmlns:a16="http://schemas.microsoft.com/office/drawing/2014/main" id="{00000000-0008-0000-2100-0000FF07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48" name="Text Box 3">
          <a:extLst>
            <a:ext uri="{FF2B5EF4-FFF2-40B4-BE49-F238E27FC236}">
              <a16:creationId xmlns:a16="http://schemas.microsoft.com/office/drawing/2014/main" id="{00000000-0008-0000-2100-000000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49" name="Text Box 4">
          <a:extLst>
            <a:ext uri="{FF2B5EF4-FFF2-40B4-BE49-F238E27FC236}">
              <a16:creationId xmlns:a16="http://schemas.microsoft.com/office/drawing/2014/main" id="{00000000-0008-0000-2100-000001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50" name="Text Box 5">
          <a:extLst>
            <a:ext uri="{FF2B5EF4-FFF2-40B4-BE49-F238E27FC236}">
              <a16:creationId xmlns:a16="http://schemas.microsoft.com/office/drawing/2014/main" id="{00000000-0008-0000-2100-000002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51" name="Text Box 6">
          <a:extLst>
            <a:ext uri="{FF2B5EF4-FFF2-40B4-BE49-F238E27FC236}">
              <a16:creationId xmlns:a16="http://schemas.microsoft.com/office/drawing/2014/main" id="{00000000-0008-0000-2100-000003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52" name="Text Box 8">
          <a:extLst>
            <a:ext uri="{FF2B5EF4-FFF2-40B4-BE49-F238E27FC236}">
              <a16:creationId xmlns:a16="http://schemas.microsoft.com/office/drawing/2014/main" id="{00000000-0008-0000-2100-000004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53" name="Text Box 9">
          <a:extLst>
            <a:ext uri="{FF2B5EF4-FFF2-40B4-BE49-F238E27FC236}">
              <a16:creationId xmlns:a16="http://schemas.microsoft.com/office/drawing/2014/main" id="{00000000-0008-0000-2100-000005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54" name="Text Box 10">
          <a:extLst>
            <a:ext uri="{FF2B5EF4-FFF2-40B4-BE49-F238E27FC236}">
              <a16:creationId xmlns:a16="http://schemas.microsoft.com/office/drawing/2014/main" id="{00000000-0008-0000-2100-000006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55" name="Text Box 1">
          <a:extLst>
            <a:ext uri="{FF2B5EF4-FFF2-40B4-BE49-F238E27FC236}">
              <a16:creationId xmlns:a16="http://schemas.microsoft.com/office/drawing/2014/main" id="{00000000-0008-0000-2100-000007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56" name="Text Box 2">
          <a:extLst>
            <a:ext uri="{FF2B5EF4-FFF2-40B4-BE49-F238E27FC236}">
              <a16:creationId xmlns:a16="http://schemas.microsoft.com/office/drawing/2014/main" id="{00000000-0008-0000-2100-000008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50</xdr:row>
      <xdr:rowOff>0</xdr:rowOff>
    </xdr:from>
    <xdr:ext cx="114300" cy="285750"/>
    <xdr:sp macro="" textlink="">
      <xdr:nvSpPr>
        <xdr:cNvPr id="2057" name="Text Box 8">
          <a:extLst>
            <a:ext uri="{FF2B5EF4-FFF2-40B4-BE49-F238E27FC236}">
              <a16:creationId xmlns:a16="http://schemas.microsoft.com/office/drawing/2014/main" id="{00000000-0008-0000-2100-000009080000}"/>
            </a:ext>
          </a:extLst>
        </xdr:cNvPr>
        <xdr:cNvSpPr txBox="1">
          <a:spLocks noChangeArrowheads="1"/>
        </xdr:cNvSpPr>
      </xdr:nvSpPr>
      <xdr:spPr bwMode="auto">
        <a:xfrm>
          <a:off x="624840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58" name="Text Box 8">
          <a:extLst>
            <a:ext uri="{FF2B5EF4-FFF2-40B4-BE49-F238E27FC236}">
              <a16:creationId xmlns:a16="http://schemas.microsoft.com/office/drawing/2014/main" id="{00000000-0008-0000-2100-00000A08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59" name="Text Box 8">
          <a:extLst>
            <a:ext uri="{FF2B5EF4-FFF2-40B4-BE49-F238E27FC236}">
              <a16:creationId xmlns:a16="http://schemas.microsoft.com/office/drawing/2014/main" id="{00000000-0008-0000-2100-00000B08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60" name="Text Box 8">
          <a:extLst>
            <a:ext uri="{FF2B5EF4-FFF2-40B4-BE49-F238E27FC236}">
              <a16:creationId xmlns:a16="http://schemas.microsoft.com/office/drawing/2014/main" id="{00000000-0008-0000-2100-00000C08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10</xdr:col>
      <xdr:colOff>0</xdr:colOff>
      <xdr:row>38</xdr:row>
      <xdr:rowOff>0</xdr:rowOff>
    </xdr:from>
    <xdr:ext cx="114300" cy="285750"/>
    <xdr:sp macro="" textlink="">
      <xdr:nvSpPr>
        <xdr:cNvPr id="2061" name="Text Box 8">
          <a:extLst>
            <a:ext uri="{FF2B5EF4-FFF2-40B4-BE49-F238E27FC236}">
              <a16:creationId xmlns:a16="http://schemas.microsoft.com/office/drawing/2014/main" id="{00000000-0008-0000-2100-00000D08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38</xdr:row>
      <xdr:rowOff>0</xdr:rowOff>
    </xdr:from>
    <xdr:ext cx="114300" cy="285750"/>
    <xdr:sp macro="" textlink="">
      <xdr:nvSpPr>
        <xdr:cNvPr id="2062" name="Text Box 8">
          <a:extLst>
            <a:ext uri="{FF2B5EF4-FFF2-40B4-BE49-F238E27FC236}">
              <a16:creationId xmlns:a16="http://schemas.microsoft.com/office/drawing/2014/main" id="{00000000-0008-0000-2100-00000E080000}"/>
            </a:ext>
          </a:extLst>
        </xdr:cNvPr>
        <xdr:cNvSpPr txBox="1">
          <a:spLocks noChangeArrowheads="1"/>
        </xdr:cNvSpPr>
      </xdr:nvSpPr>
      <xdr:spPr bwMode="auto">
        <a:xfrm>
          <a:off x="624840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39</xdr:row>
      <xdr:rowOff>0</xdr:rowOff>
    </xdr:from>
    <xdr:ext cx="114300" cy="285750"/>
    <xdr:sp macro="" textlink="">
      <xdr:nvSpPr>
        <xdr:cNvPr id="2063" name="Text Box 8">
          <a:extLst>
            <a:ext uri="{FF2B5EF4-FFF2-40B4-BE49-F238E27FC236}">
              <a16:creationId xmlns:a16="http://schemas.microsoft.com/office/drawing/2014/main" id="{00000000-0008-0000-2100-00000F080000}"/>
            </a:ext>
          </a:extLst>
        </xdr:cNvPr>
        <xdr:cNvSpPr txBox="1">
          <a:spLocks noChangeArrowheads="1"/>
        </xdr:cNvSpPr>
      </xdr:nvSpPr>
      <xdr:spPr bwMode="auto">
        <a:xfrm>
          <a:off x="624840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39</xdr:row>
      <xdr:rowOff>0</xdr:rowOff>
    </xdr:from>
    <xdr:ext cx="114300" cy="285750"/>
    <xdr:sp macro="" textlink="">
      <xdr:nvSpPr>
        <xdr:cNvPr id="2064" name="Text Box 8">
          <a:extLst>
            <a:ext uri="{FF2B5EF4-FFF2-40B4-BE49-F238E27FC236}">
              <a16:creationId xmlns:a16="http://schemas.microsoft.com/office/drawing/2014/main" id="{00000000-0008-0000-2100-000010080000}"/>
            </a:ext>
          </a:extLst>
        </xdr:cNvPr>
        <xdr:cNvSpPr txBox="1">
          <a:spLocks noChangeArrowheads="1"/>
        </xdr:cNvSpPr>
      </xdr:nvSpPr>
      <xdr:spPr bwMode="auto">
        <a:xfrm>
          <a:off x="624840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40</xdr:row>
      <xdr:rowOff>0</xdr:rowOff>
    </xdr:from>
    <xdr:ext cx="114300" cy="285750"/>
    <xdr:sp macro="" textlink="">
      <xdr:nvSpPr>
        <xdr:cNvPr id="2065" name="Text Box 8">
          <a:extLst>
            <a:ext uri="{FF2B5EF4-FFF2-40B4-BE49-F238E27FC236}">
              <a16:creationId xmlns:a16="http://schemas.microsoft.com/office/drawing/2014/main" id="{00000000-0008-0000-2100-000011080000}"/>
            </a:ext>
          </a:extLst>
        </xdr:cNvPr>
        <xdr:cNvSpPr txBox="1">
          <a:spLocks noChangeArrowheads="1"/>
        </xdr:cNvSpPr>
      </xdr:nvSpPr>
      <xdr:spPr bwMode="auto">
        <a:xfrm>
          <a:off x="624840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42</xdr:row>
      <xdr:rowOff>95250</xdr:rowOff>
    </xdr:from>
    <xdr:ext cx="114300" cy="285750"/>
    <xdr:sp macro="" textlink="">
      <xdr:nvSpPr>
        <xdr:cNvPr id="2066" name="Text Box 8">
          <a:extLst>
            <a:ext uri="{FF2B5EF4-FFF2-40B4-BE49-F238E27FC236}">
              <a16:creationId xmlns:a16="http://schemas.microsoft.com/office/drawing/2014/main" id="{00000000-0008-0000-2100-000012080000}"/>
            </a:ext>
          </a:extLst>
        </xdr:cNvPr>
        <xdr:cNvSpPr txBox="1">
          <a:spLocks noChangeArrowheads="1"/>
        </xdr:cNvSpPr>
      </xdr:nvSpPr>
      <xdr:spPr bwMode="auto">
        <a:xfrm>
          <a:off x="624840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53</xdr:row>
      <xdr:rowOff>0</xdr:rowOff>
    </xdr:from>
    <xdr:ext cx="114300" cy="285750"/>
    <xdr:sp macro="" textlink="">
      <xdr:nvSpPr>
        <xdr:cNvPr id="2067" name="Text Box 8">
          <a:extLst>
            <a:ext uri="{FF2B5EF4-FFF2-40B4-BE49-F238E27FC236}">
              <a16:creationId xmlns:a16="http://schemas.microsoft.com/office/drawing/2014/main" id="{00000000-0008-0000-2100-000013080000}"/>
            </a:ext>
          </a:extLst>
        </xdr:cNvPr>
        <xdr:cNvSpPr txBox="1">
          <a:spLocks noChangeArrowheads="1"/>
        </xdr:cNvSpPr>
      </xdr:nvSpPr>
      <xdr:spPr bwMode="auto">
        <a:xfrm>
          <a:off x="624840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68" name="Text Box 1">
          <a:extLst>
            <a:ext uri="{FF2B5EF4-FFF2-40B4-BE49-F238E27FC236}">
              <a16:creationId xmlns:a16="http://schemas.microsoft.com/office/drawing/2014/main" id="{00000000-0008-0000-2100-000014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69" name="Text Box 2">
          <a:extLst>
            <a:ext uri="{FF2B5EF4-FFF2-40B4-BE49-F238E27FC236}">
              <a16:creationId xmlns:a16="http://schemas.microsoft.com/office/drawing/2014/main" id="{00000000-0008-0000-2100-000015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0" name="Text Box 3">
          <a:extLst>
            <a:ext uri="{FF2B5EF4-FFF2-40B4-BE49-F238E27FC236}">
              <a16:creationId xmlns:a16="http://schemas.microsoft.com/office/drawing/2014/main" id="{00000000-0008-0000-2100-000016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1" name="Text Box 4">
          <a:extLst>
            <a:ext uri="{FF2B5EF4-FFF2-40B4-BE49-F238E27FC236}">
              <a16:creationId xmlns:a16="http://schemas.microsoft.com/office/drawing/2014/main" id="{00000000-0008-0000-2100-000017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2" name="Text Box 5">
          <a:extLst>
            <a:ext uri="{FF2B5EF4-FFF2-40B4-BE49-F238E27FC236}">
              <a16:creationId xmlns:a16="http://schemas.microsoft.com/office/drawing/2014/main" id="{00000000-0008-0000-2100-000018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3" name="Text Box 6">
          <a:extLst>
            <a:ext uri="{FF2B5EF4-FFF2-40B4-BE49-F238E27FC236}">
              <a16:creationId xmlns:a16="http://schemas.microsoft.com/office/drawing/2014/main" id="{00000000-0008-0000-2100-000019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4" name="Text Box 8">
          <a:extLst>
            <a:ext uri="{FF2B5EF4-FFF2-40B4-BE49-F238E27FC236}">
              <a16:creationId xmlns:a16="http://schemas.microsoft.com/office/drawing/2014/main" id="{00000000-0008-0000-2100-00001A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5" name="Text Box 9">
          <a:extLst>
            <a:ext uri="{FF2B5EF4-FFF2-40B4-BE49-F238E27FC236}">
              <a16:creationId xmlns:a16="http://schemas.microsoft.com/office/drawing/2014/main" id="{00000000-0008-0000-2100-00001B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6" name="Text Box 10">
          <a:extLst>
            <a:ext uri="{FF2B5EF4-FFF2-40B4-BE49-F238E27FC236}">
              <a16:creationId xmlns:a16="http://schemas.microsoft.com/office/drawing/2014/main" id="{00000000-0008-0000-2100-00001C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7" name="Text Box 1">
          <a:extLst>
            <a:ext uri="{FF2B5EF4-FFF2-40B4-BE49-F238E27FC236}">
              <a16:creationId xmlns:a16="http://schemas.microsoft.com/office/drawing/2014/main" id="{00000000-0008-0000-2100-00001D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8" name="Text Box 2">
          <a:extLst>
            <a:ext uri="{FF2B5EF4-FFF2-40B4-BE49-F238E27FC236}">
              <a16:creationId xmlns:a16="http://schemas.microsoft.com/office/drawing/2014/main" id="{00000000-0008-0000-2100-00001E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79" name="Text Box 8">
          <a:extLst>
            <a:ext uri="{FF2B5EF4-FFF2-40B4-BE49-F238E27FC236}">
              <a16:creationId xmlns:a16="http://schemas.microsoft.com/office/drawing/2014/main" id="{00000000-0008-0000-2100-00001F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0" name="Text Box 8">
          <a:extLst>
            <a:ext uri="{FF2B5EF4-FFF2-40B4-BE49-F238E27FC236}">
              <a16:creationId xmlns:a16="http://schemas.microsoft.com/office/drawing/2014/main" id="{00000000-0008-0000-2100-000020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1" name="Text Box 1">
          <a:extLst>
            <a:ext uri="{FF2B5EF4-FFF2-40B4-BE49-F238E27FC236}">
              <a16:creationId xmlns:a16="http://schemas.microsoft.com/office/drawing/2014/main" id="{00000000-0008-0000-2100-000021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2" name="Text Box 2">
          <a:extLst>
            <a:ext uri="{FF2B5EF4-FFF2-40B4-BE49-F238E27FC236}">
              <a16:creationId xmlns:a16="http://schemas.microsoft.com/office/drawing/2014/main" id="{00000000-0008-0000-2100-000022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3" name="Text Box 3">
          <a:extLst>
            <a:ext uri="{FF2B5EF4-FFF2-40B4-BE49-F238E27FC236}">
              <a16:creationId xmlns:a16="http://schemas.microsoft.com/office/drawing/2014/main" id="{00000000-0008-0000-2100-000023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4" name="Text Box 4">
          <a:extLst>
            <a:ext uri="{FF2B5EF4-FFF2-40B4-BE49-F238E27FC236}">
              <a16:creationId xmlns:a16="http://schemas.microsoft.com/office/drawing/2014/main" id="{00000000-0008-0000-2100-000024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5" name="Text Box 5">
          <a:extLst>
            <a:ext uri="{FF2B5EF4-FFF2-40B4-BE49-F238E27FC236}">
              <a16:creationId xmlns:a16="http://schemas.microsoft.com/office/drawing/2014/main" id="{00000000-0008-0000-2100-000025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6" name="Text Box 6">
          <a:extLst>
            <a:ext uri="{FF2B5EF4-FFF2-40B4-BE49-F238E27FC236}">
              <a16:creationId xmlns:a16="http://schemas.microsoft.com/office/drawing/2014/main" id="{00000000-0008-0000-2100-000026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7" name="Text Box 8">
          <a:extLst>
            <a:ext uri="{FF2B5EF4-FFF2-40B4-BE49-F238E27FC236}">
              <a16:creationId xmlns:a16="http://schemas.microsoft.com/office/drawing/2014/main" id="{00000000-0008-0000-2100-000027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8" name="Text Box 9">
          <a:extLst>
            <a:ext uri="{FF2B5EF4-FFF2-40B4-BE49-F238E27FC236}">
              <a16:creationId xmlns:a16="http://schemas.microsoft.com/office/drawing/2014/main" id="{00000000-0008-0000-2100-000028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89" name="Text Box 10">
          <a:extLst>
            <a:ext uri="{FF2B5EF4-FFF2-40B4-BE49-F238E27FC236}">
              <a16:creationId xmlns:a16="http://schemas.microsoft.com/office/drawing/2014/main" id="{00000000-0008-0000-2100-000029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0" name="Text Box 1">
          <a:extLst>
            <a:ext uri="{FF2B5EF4-FFF2-40B4-BE49-F238E27FC236}">
              <a16:creationId xmlns:a16="http://schemas.microsoft.com/office/drawing/2014/main" id="{00000000-0008-0000-2100-00002A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1" name="Text Box 2">
          <a:extLst>
            <a:ext uri="{FF2B5EF4-FFF2-40B4-BE49-F238E27FC236}">
              <a16:creationId xmlns:a16="http://schemas.microsoft.com/office/drawing/2014/main" id="{00000000-0008-0000-2100-00002B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2" name="Text Box 8">
          <a:extLst>
            <a:ext uri="{FF2B5EF4-FFF2-40B4-BE49-F238E27FC236}">
              <a16:creationId xmlns:a16="http://schemas.microsoft.com/office/drawing/2014/main" id="{00000000-0008-0000-2100-00002C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3" name="Text Box 8">
          <a:extLst>
            <a:ext uri="{FF2B5EF4-FFF2-40B4-BE49-F238E27FC236}">
              <a16:creationId xmlns:a16="http://schemas.microsoft.com/office/drawing/2014/main" id="{00000000-0008-0000-2100-00002D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4" name="Text Box 1">
          <a:extLst>
            <a:ext uri="{FF2B5EF4-FFF2-40B4-BE49-F238E27FC236}">
              <a16:creationId xmlns:a16="http://schemas.microsoft.com/office/drawing/2014/main" id="{00000000-0008-0000-2100-00002E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5" name="Text Box 2">
          <a:extLst>
            <a:ext uri="{FF2B5EF4-FFF2-40B4-BE49-F238E27FC236}">
              <a16:creationId xmlns:a16="http://schemas.microsoft.com/office/drawing/2014/main" id="{00000000-0008-0000-2100-00002F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6" name="Text Box 3">
          <a:extLst>
            <a:ext uri="{FF2B5EF4-FFF2-40B4-BE49-F238E27FC236}">
              <a16:creationId xmlns:a16="http://schemas.microsoft.com/office/drawing/2014/main" id="{00000000-0008-0000-2100-000030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7" name="Text Box 4">
          <a:extLst>
            <a:ext uri="{FF2B5EF4-FFF2-40B4-BE49-F238E27FC236}">
              <a16:creationId xmlns:a16="http://schemas.microsoft.com/office/drawing/2014/main" id="{00000000-0008-0000-2100-000031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8" name="Text Box 5">
          <a:extLst>
            <a:ext uri="{FF2B5EF4-FFF2-40B4-BE49-F238E27FC236}">
              <a16:creationId xmlns:a16="http://schemas.microsoft.com/office/drawing/2014/main" id="{00000000-0008-0000-2100-000032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099" name="Text Box 6">
          <a:extLst>
            <a:ext uri="{FF2B5EF4-FFF2-40B4-BE49-F238E27FC236}">
              <a16:creationId xmlns:a16="http://schemas.microsoft.com/office/drawing/2014/main" id="{00000000-0008-0000-2100-000033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100" name="Text Box 8">
          <a:extLst>
            <a:ext uri="{FF2B5EF4-FFF2-40B4-BE49-F238E27FC236}">
              <a16:creationId xmlns:a16="http://schemas.microsoft.com/office/drawing/2014/main" id="{00000000-0008-0000-2100-000034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101" name="Text Box 9">
          <a:extLst>
            <a:ext uri="{FF2B5EF4-FFF2-40B4-BE49-F238E27FC236}">
              <a16:creationId xmlns:a16="http://schemas.microsoft.com/office/drawing/2014/main" id="{00000000-0008-0000-2100-000035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102" name="Text Box 10">
          <a:extLst>
            <a:ext uri="{FF2B5EF4-FFF2-40B4-BE49-F238E27FC236}">
              <a16:creationId xmlns:a16="http://schemas.microsoft.com/office/drawing/2014/main" id="{00000000-0008-0000-2100-000036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103" name="Text Box 1">
          <a:extLst>
            <a:ext uri="{FF2B5EF4-FFF2-40B4-BE49-F238E27FC236}">
              <a16:creationId xmlns:a16="http://schemas.microsoft.com/office/drawing/2014/main" id="{00000000-0008-0000-2100-000037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104" name="Text Box 2">
          <a:extLst>
            <a:ext uri="{FF2B5EF4-FFF2-40B4-BE49-F238E27FC236}">
              <a16:creationId xmlns:a16="http://schemas.microsoft.com/office/drawing/2014/main" id="{00000000-0008-0000-2100-000038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55</xdr:row>
      <xdr:rowOff>0</xdr:rowOff>
    </xdr:from>
    <xdr:ext cx="114300" cy="285750"/>
    <xdr:sp macro="" textlink="">
      <xdr:nvSpPr>
        <xdr:cNvPr id="2105" name="Text Box 8">
          <a:extLst>
            <a:ext uri="{FF2B5EF4-FFF2-40B4-BE49-F238E27FC236}">
              <a16:creationId xmlns:a16="http://schemas.microsoft.com/office/drawing/2014/main" id="{00000000-0008-0000-2100-000039080000}"/>
            </a:ext>
          </a:extLst>
        </xdr:cNvPr>
        <xdr:cNvSpPr txBox="1">
          <a:spLocks noChangeArrowheads="1"/>
        </xdr:cNvSpPr>
      </xdr:nvSpPr>
      <xdr:spPr bwMode="auto">
        <a:xfrm>
          <a:off x="624840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2107" name="Text Box 8">
          <a:extLst>
            <a:ext uri="{FF2B5EF4-FFF2-40B4-BE49-F238E27FC236}">
              <a16:creationId xmlns:a16="http://schemas.microsoft.com/office/drawing/2014/main" id="{00000000-0008-0000-2100-00003B08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34</xdr:row>
      <xdr:rowOff>0</xdr:rowOff>
    </xdr:from>
    <xdr:ext cx="114300" cy="285750"/>
    <xdr:sp macro="" textlink="">
      <xdr:nvSpPr>
        <xdr:cNvPr id="2108" name="Text Box 8">
          <a:extLst>
            <a:ext uri="{FF2B5EF4-FFF2-40B4-BE49-F238E27FC236}">
              <a16:creationId xmlns:a16="http://schemas.microsoft.com/office/drawing/2014/main" id="{00000000-0008-0000-2100-00003C080000}"/>
            </a:ext>
          </a:extLst>
        </xdr:cNvPr>
        <xdr:cNvSpPr txBox="1">
          <a:spLocks noChangeArrowheads="1"/>
        </xdr:cNvSpPr>
      </xdr:nvSpPr>
      <xdr:spPr bwMode="auto">
        <a:xfrm>
          <a:off x="624840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35</xdr:row>
      <xdr:rowOff>0</xdr:rowOff>
    </xdr:from>
    <xdr:ext cx="114300" cy="285750"/>
    <xdr:sp macro="" textlink="">
      <xdr:nvSpPr>
        <xdr:cNvPr id="2109" name="Text Box 8">
          <a:extLst>
            <a:ext uri="{FF2B5EF4-FFF2-40B4-BE49-F238E27FC236}">
              <a16:creationId xmlns:a16="http://schemas.microsoft.com/office/drawing/2014/main" id="{00000000-0008-0000-2100-00003D080000}"/>
            </a:ext>
          </a:extLst>
        </xdr:cNvPr>
        <xdr:cNvSpPr txBox="1">
          <a:spLocks noChangeArrowheads="1"/>
        </xdr:cNvSpPr>
      </xdr:nvSpPr>
      <xdr:spPr bwMode="auto">
        <a:xfrm>
          <a:off x="624840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114300" cy="285750"/>
    <xdr:sp macro="" textlink="">
      <xdr:nvSpPr>
        <xdr:cNvPr id="2113" name="Text Box 8">
          <a:extLst>
            <a:ext uri="{FF2B5EF4-FFF2-40B4-BE49-F238E27FC236}">
              <a16:creationId xmlns:a16="http://schemas.microsoft.com/office/drawing/2014/main" id="{00000000-0008-0000-2100-000041080000}"/>
            </a:ext>
          </a:extLst>
        </xdr:cNvPr>
        <xdr:cNvSpPr txBox="1">
          <a:spLocks noChangeArrowheads="1"/>
        </xdr:cNvSpPr>
      </xdr:nvSpPr>
      <xdr:spPr bwMode="auto">
        <a:xfrm>
          <a:off x="624840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114300" cy="285750"/>
    <xdr:sp macro="" textlink="">
      <xdr:nvSpPr>
        <xdr:cNvPr id="2114" name="Text Box 8">
          <a:extLst>
            <a:ext uri="{FF2B5EF4-FFF2-40B4-BE49-F238E27FC236}">
              <a16:creationId xmlns:a16="http://schemas.microsoft.com/office/drawing/2014/main" id="{00000000-0008-0000-2100-000042080000}"/>
            </a:ext>
          </a:extLst>
        </xdr:cNvPr>
        <xdr:cNvSpPr txBox="1">
          <a:spLocks noChangeArrowheads="1"/>
        </xdr:cNvSpPr>
      </xdr:nvSpPr>
      <xdr:spPr bwMode="auto">
        <a:xfrm>
          <a:off x="624840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114300" cy="285750"/>
    <xdr:sp macro="" textlink="">
      <xdr:nvSpPr>
        <xdr:cNvPr id="2115" name="Text Box 8">
          <a:extLst>
            <a:ext uri="{FF2B5EF4-FFF2-40B4-BE49-F238E27FC236}">
              <a16:creationId xmlns:a16="http://schemas.microsoft.com/office/drawing/2014/main" id="{00000000-0008-0000-2100-000043080000}"/>
            </a:ext>
          </a:extLst>
        </xdr:cNvPr>
        <xdr:cNvSpPr txBox="1">
          <a:spLocks noChangeArrowheads="1"/>
        </xdr:cNvSpPr>
      </xdr:nvSpPr>
      <xdr:spPr bwMode="auto">
        <a:xfrm>
          <a:off x="624840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43</xdr:row>
      <xdr:rowOff>0</xdr:rowOff>
    </xdr:from>
    <xdr:ext cx="114300" cy="285750"/>
    <xdr:sp macro="" textlink="">
      <xdr:nvSpPr>
        <xdr:cNvPr id="2116" name="Text Box 8">
          <a:extLst>
            <a:ext uri="{FF2B5EF4-FFF2-40B4-BE49-F238E27FC236}">
              <a16:creationId xmlns:a16="http://schemas.microsoft.com/office/drawing/2014/main" id="{00000000-0008-0000-2100-000044080000}"/>
            </a:ext>
          </a:extLst>
        </xdr:cNvPr>
        <xdr:cNvSpPr txBox="1">
          <a:spLocks noChangeArrowheads="1"/>
        </xdr:cNvSpPr>
      </xdr:nvSpPr>
      <xdr:spPr bwMode="auto">
        <a:xfrm>
          <a:off x="624840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17" name="Text Box 1">
          <a:extLst>
            <a:ext uri="{FF2B5EF4-FFF2-40B4-BE49-F238E27FC236}">
              <a16:creationId xmlns:a16="http://schemas.microsoft.com/office/drawing/2014/main" id="{00000000-0008-0000-2100-000045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18" name="Text Box 2">
          <a:extLst>
            <a:ext uri="{FF2B5EF4-FFF2-40B4-BE49-F238E27FC236}">
              <a16:creationId xmlns:a16="http://schemas.microsoft.com/office/drawing/2014/main" id="{00000000-0008-0000-2100-000046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19" name="Text Box 3">
          <a:extLst>
            <a:ext uri="{FF2B5EF4-FFF2-40B4-BE49-F238E27FC236}">
              <a16:creationId xmlns:a16="http://schemas.microsoft.com/office/drawing/2014/main" id="{00000000-0008-0000-2100-000047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20" name="Text Box 4">
          <a:extLst>
            <a:ext uri="{FF2B5EF4-FFF2-40B4-BE49-F238E27FC236}">
              <a16:creationId xmlns:a16="http://schemas.microsoft.com/office/drawing/2014/main" id="{00000000-0008-0000-2100-000048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21" name="Text Box 5">
          <a:extLst>
            <a:ext uri="{FF2B5EF4-FFF2-40B4-BE49-F238E27FC236}">
              <a16:creationId xmlns:a16="http://schemas.microsoft.com/office/drawing/2014/main" id="{00000000-0008-0000-2100-000049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22" name="Text Box 6">
          <a:extLst>
            <a:ext uri="{FF2B5EF4-FFF2-40B4-BE49-F238E27FC236}">
              <a16:creationId xmlns:a16="http://schemas.microsoft.com/office/drawing/2014/main" id="{00000000-0008-0000-2100-00004A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23" name="Text Box 8">
          <a:extLst>
            <a:ext uri="{FF2B5EF4-FFF2-40B4-BE49-F238E27FC236}">
              <a16:creationId xmlns:a16="http://schemas.microsoft.com/office/drawing/2014/main" id="{00000000-0008-0000-2100-00004B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24" name="Text Box 9">
          <a:extLst>
            <a:ext uri="{FF2B5EF4-FFF2-40B4-BE49-F238E27FC236}">
              <a16:creationId xmlns:a16="http://schemas.microsoft.com/office/drawing/2014/main" id="{00000000-0008-0000-2100-00004C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25" name="Text Box 10">
          <a:extLst>
            <a:ext uri="{FF2B5EF4-FFF2-40B4-BE49-F238E27FC236}">
              <a16:creationId xmlns:a16="http://schemas.microsoft.com/office/drawing/2014/main" id="{00000000-0008-0000-2100-00004D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26" name="Text Box 1">
          <a:extLst>
            <a:ext uri="{FF2B5EF4-FFF2-40B4-BE49-F238E27FC236}">
              <a16:creationId xmlns:a16="http://schemas.microsoft.com/office/drawing/2014/main" id="{00000000-0008-0000-2100-00004E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45</xdr:row>
      <xdr:rowOff>0</xdr:rowOff>
    </xdr:from>
    <xdr:ext cx="114300" cy="285750"/>
    <xdr:sp macro="" textlink="">
      <xdr:nvSpPr>
        <xdr:cNvPr id="2127" name="Text Box 2">
          <a:extLst>
            <a:ext uri="{FF2B5EF4-FFF2-40B4-BE49-F238E27FC236}">
              <a16:creationId xmlns:a16="http://schemas.microsoft.com/office/drawing/2014/main" id="{00000000-0008-0000-2100-00004F080000}"/>
            </a:ext>
          </a:extLst>
        </xdr:cNvPr>
        <xdr:cNvSpPr txBox="1">
          <a:spLocks noChangeArrowheads="1"/>
        </xdr:cNvSpPr>
      </xdr:nvSpPr>
      <xdr:spPr bwMode="auto">
        <a:xfrm>
          <a:off x="624840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28" name="Text Box 1">
          <a:extLst>
            <a:ext uri="{FF2B5EF4-FFF2-40B4-BE49-F238E27FC236}">
              <a16:creationId xmlns:a16="http://schemas.microsoft.com/office/drawing/2014/main" id="{00000000-0008-0000-2100-000050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29" name="Text Box 2">
          <a:extLst>
            <a:ext uri="{FF2B5EF4-FFF2-40B4-BE49-F238E27FC236}">
              <a16:creationId xmlns:a16="http://schemas.microsoft.com/office/drawing/2014/main" id="{00000000-0008-0000-2100-000051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30" name="Text Box 3">
          <a:extLst>
            <a:ext uri="{FF2B5EF4-FFF2-40B4-BE49-F238E27FC236}">
              <a16:creationId xmlns:a16="http://schemas.microsoft.com/office/drawing/2014/main" id="{00000000-0008-0000-2100-000052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31" name="Text Box 4">
          <a:extLst>
            <a:ext uri="{FF2B5EF4-FFF2-40B4-BE49-F238E27FC236}">
              <a16:creationId xmlns:a16="http://schemas.microsoft.com/office/drawing/2014/main" id="{00000000-0008-0000-2100-000053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32" name="Text Box 5">
          <a:extLst>
            <a:ext uri="{FF2B5EF4-FFF2-40B4-BE49-F238E27FC236}">
              <a16:creationId xmlns:a16="http://schemas.microsoft.com/office/drawing/2014/main" id="{00000000-0008-0000-2100-000054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33" name="Text Box 6">
          <a:extLst>
            <a:ext uri="{FF2B5EF4-FFF2-40B4-BE49-F238E27FC236}">
              <a16:creationId xmlns:a16="http://schemas.microsoft.com/office/drawing/2014/main" id="{00000000-0008-0000-2100-000055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34" name="Text Box 8">
          <a:extLst>
            <a:ext uri="{FF2B5EF4-FFF2-40B4-BE49-F238E27FC236}">
              <a16:creationId xmlns:a16="http://schemas.microsoft.com/office/drawing/2014/main" id="{00000000-0008-0000-2100-000056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35" name="Text Box 9">
          <a:extLst>
            <a:ext uri="{FF2B5EF4-FFF2-40B4-BE49-F238E27FC236}">
              <a16:creationId xmlns:a16="http://schemas.microsoft.com/office/drawing/2014/main" id="{00000000-0008-0000-2100-000057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36" name="Text Box 10">
          <a:extLst>
            <a:ext uri="{FF2B5EF4-FFF2-40B4-BE49-F238E27FC236}">
              <a16:creationId xmlns:a16="http://schemas.microsoft.com/office/drawing/2014/main" id="{00000000-0008-0000-2100-000058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2137" name="Text Box 11">
          <a:extLst>
            <a:ext uri="{FF2B5EF4-FFF2-40B4-BE49-F238E27FC236}">
              <a16:creationId xmlns:a16="http://schemas.microsoft.com/office/drawing/2014/main" id="{00000000-0008-0000-2100-00005908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2138" name="Text Box 12">
          <a:extLst>
            <a:ext uri="{FF2B5EF4-FFF2-40B4-BE49-F238E27FC236}">
              <a16:creationId xmlns:a16="http://schemas.microsoft.com/office/drawing/2014/main" id="{00000000-0008-0000-2100-00005A08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39" name="Text Box 1">
          <a:extLst>
            <a:ext uri="{FF2B5EF4-FFF2-40B4-BE49-F238E27FC236}">
              <a16:creationId xmlns:a16="http://schemas.microsoft.com/office/drawing/2014/main" id="{00000000-0008-0000-2100-00005B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0" name="Text Box 2">
          <a:extLst>
            <a:ext uri="{FF2B5EF4-FFF2-40B4-BE49-F238E27FC236}">
              <a16:creationId xmlns:a16="http://schemas.microsoft.com/office/drawing/2014/main" id="{00000000-0008-0000-2100-00005C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1" name="Text Box 1">
          <a:extLst>
            <a:ext uri="{FF2B5EF4-FFF2-40B4-BE49-F238E27FC236}">
              <a16:creationId xmlns:a16="http://schemas.microsoft.com/office/drawing/2014/main" id="{00000000-0008-0000-2100-00005D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2" name="Text Box 2">
          <a:extLst>
            <a:ext uri="{FF2B5EF4-FFF2-40B4-BE49-F238E27FC236}">
              <a16:creationId xmlns:a16="http://schemas.microsoft.com/office/drawing/2014/main" id="{00000000-0008-0000-2100-00005E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3" name="Text Box 3">
          <a:extLst>
            <a:ext uri="{FF2B5EF4-FFF2-40B4-BE49-F238E27FC236}">
              <a16:creationId xmlns:a16="http://schemas.microsoft.com/office/drawing/2014/main" id="{00000000-0008-0000-2100-00005F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4" name="Text Box 4">
          <a:extLst>
            <a:ext uri="{FF2B5EF4-FFF2-40B4-BE49-F238E27FC236}">
              <a16:creationId xmlns:a16="http://schemas.microsoft.com/office/drawing/2014/main" id="{00000000-0008-0000-2100-000060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5" name="Text Box 5">
          <a:extLst>
            <a:ext uri="{FF2B5EF4-FFF2-40B4-BE49-F238E27FC236}">
              <a16:creationId xmlns:a16="http://schemas.microsoft.com/office/drawing/2014/main" id="{00000000-0008-0000-2100-000061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6" name="Text Box 6">
          <a:extLst>
            <a:ext uri="{FF2B5EF4-FFF2-40B4-BE49-F238E27FC236}">
              <a16:creationId xmlns:a16="http://schemas.microsoft.com/office/drawing/2014/main" id="{00000000-0008-0000-2100-000062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7" name="Text Box 8">
          <a:extLst>
            <a:ext uri="{FF2B5EF4-FFF2-40B4-BE49-F238E27FC236}">
              <a16:creationId xmlns:a16="http://schemas.microsoft.com/office/drawing/2014/main" id="{00000000-0008-0000-2100-000063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8" name="Text Box 9">
          <a:extLst>
            <a:ext uri="{FF2B5EF4-FFF2-40B4-BE49-F238E27FC236}">
              <a16:creationId xmlns:a16="http://schemas.microsoft.com/office/drawing/2014/main" id="{00000000-0008-0000-2100-000064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49" name="Text Box 10">
          <a:extLst>
            <a:ext uri="{FF2B5EF4-FFF2-40B4-BE49-F238E27FC236}">
              <a16:creationId xmlns:a16="http://schemas.microsoft.com/office/drawing/2014/main" id="{00000000-0008-0000-2100-000065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2150" name="Text Box 11">
          <a:extLst>
            <a:ext uri="{FF2B5EF4-FFF2-40B4-BE49-F238E27FC236}">
              <a16:creationId xmlns:a16="http://schemas.microsoft.com/office/drawing/2014/main" id="{00000000-0008-0000-2100-00006608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2151" name="Text Box 12">
          <a:extLst>
            <a:ext uri="{FF2B5EF4-FFF2-40B4-BE49-F238E27FC236}">
              <a16:creationId xmlns:a16="http://schemas.microsoft.com/office/drawing/2014/main" id="{00000000-0008-0000-2100-00006708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52" name="Text Box 1">
          <a:extLst>
            <a:ext uri="{FF2B5EF4-FFF2-40B4-BE49-F238E27FC236}">
              <a16:creationId xmlns:a16="http://schemas.microsoft.com/office/drawing/2014/main" id="{00000000-0008-0000-2100-000068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49</xdr:row>
      <xdr:rowOff>0</xdr:rowOff>
    </xdr:from>
    <xdr:ext cx="114300" cy="285750"/>
    <xdr:sp macro="" textlink="">
      <xdr:nvSpPr>
        <xdr:cNvPr id="2153" name="Text Box 2">
          <a:extLst>
            <a:ext uri="{FF2B5EF4-FFF2-40B4-BE49-F238E27FC236}">
              <a16:creationId xmlns:a16="http://schemas.microsoft.com/office/drawing/2014/main" id="{00000000-0008-0000-2100-000069080000}"/>
            </a:ext>
          </a:extLst>
        </xdr:cNvPr>
        <xdr:cNvSpPr txBox="1">
          <a:spLocks noChangeArrowheads="1"/>
        </xdr:cNvSpPr>
      </xdr:nvSpPr>
      <xdr:spPr bwMode="auto">
        <a:xfrm>
          <a:off x="624840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2154" name="Text Box 8">
          <a:extLst>
            <a:ext uri="{FF2B5EF4-FFF2-40B4-BE49-F238E27FC236}">
              <a16:creationId xmlns:a16="http://schemas.microsoft.com/office/drawing/2014/main" id="{00000000-0008-0000-2100-00006A08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155" name="Text Box 13">
          <a:extLst>
            <a:ext uri="{FF2B5EF4-FFF2-40B4-BE49-F238E27FC236}">
              <a16:creationId xmlns:a16="http://schemas.microsoft.com/office/drawing/2014/main" id="{00000000-0008-0000-2100-00006B08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156" name="Text Box 14">
          <a:extLst>
            <a:ext uri="{FF2B5EF4-FFF2-40B4-BE49-F238E27FC236}">
              <a16:creationId xmlns:a16="http://schemas.microsoft.com/office/drawing/2014/main" id="{00000000-0008-0000-2100-00006C08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157" name="Text Box 13">
          <a:extLst>
            <a:ext uri="{FF2B5EF4-FFF2-40B4-BE49-F238E27FC236}">
              <a16:creationId xmlns:a16="http://schemas.microsoft.com/office/drawing/2014/main" id="{00000000-0008-0000-2100-00006D08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158" name="Text Box 14">
          <a:extLst>
            <a:ext uri="{FF2B5EF4-FFF2-40B4-BE49-F238E27FC236}">
              <a16:creationId xmlns:a16="http://schemas.microsoft.com/office/drawing/2014/main" id="{00000000-0008-0000-2100-00006E08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2159" name="Text Box 13">
          <a:extLst>
            <a:ext uri="{FF2B5EF4-FFF2-40B4-BE49-F238E27FC236}">
              <a16:creationId xmlns:a16="http://schemas.microsoft.com/office/drawing/2014/main" id="{00000000-0008-0000-2100-00006F080000}"/>
            </a:ext>
          </a:extLst>
        </xdr:cNvPr>
        <xdr:cNvSpPr txBox="1">
          <a:spLocks noChangeArrowheads="1"/>
        </xdr:cNvSpPr>
      </xdr:nvSpPr>
      <xdr:spPr bwMode="auto">
        <a:xfrm>
          <a:off x="624840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2160" name="Text Box 14">
          <a:extLst>
            <a:ext uri="{FF2B5EF4-FFF2-40B4-BE49-F238E27FC236}">
              <a16:creationId xmlns:a16="http://schemas.microsoft.com/office/drawing/2014/main" id="{00000000-0008-0000-2100-000070080000}"/>
            </a:ext>
          </a:extLst>
        </xdr:cNvPr>
        <xdr:cNvSpPr txBox="1">
          <a:spLocks noChangeArrowheads="1"/>
        </xdr:cNvSpPr>
      </xdr:nvSpPr>
      <xdr:spPr bwMode="auto">
        <a:xfrm>
          <a:off x="624840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161" name="Text Box 8">
          <a:extLst>
            <a:ext uri="{FF2B5EF4-FFF2-40B4-BE49-F238E27FC236}">
              <a16:creationId xmlns:a16="http://schemas.microsoft.com/office/drawing/2014/main" id="{00000000-0008-0000-2100-00007108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162" name="Text Box 8">
          <a:extLst>
            <a:ext uri="{FF2B5EF4-FFF2-40B4-BE49-F238E27FC236}">
              <a16:creationId xmlns:a16="http://schemas.microsoft.com/office/drawing/2014/main" id="{00000000-0008-0000-2100-00007208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2163" name="Text Box 8">
          <a:extLst>
            <a:ext uri="{FF2B5EF4-FFF2-40B4-BE49-F238E27FC236}">
              <a16:creationId xmlns:a16="http://schemas.microsoft.com/office/drawing/2014/main" id="{00000000-0008-0000-2100-000073080000}"/>
            </a:ext>
          </a:extLst>
        </xdr:cNvPr>
        <xdr:cNvSpPr txBox="1">
          <a:spLocks noChangeArrowheads="1"/>
        </xdr:cNvSpPr>
      </xdr:nvSpPr>
      <xdr:spPr bwMode="auto">
        <a:xfrm>
          <a:off x="624840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164" name="Text Box 8">
          <a:extLst>
            <a:ext uri="{FF2B5EF4-FFF2-40B4-BE49-F238E27FC236}">
              <a16:creationId xmlns:a16="http://schemas.microsoft.com/office/drawing/2014/main" id="{00000000-0008-0000-2100-00007408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52</xdr:row>
      <xdr:rowOff>0</xdr:rowOff>
    </xdr:from>
    <xdr:ext cx="114300" cy="285750"/>
    <xdr:sp macro="" textlink="">
      <xdr:nvSpPr>
        <xdr:cNvPr id="2165" name="Text Box 8">
          <a:extLst>
            <a:ext uri="{FF2B5EF4-FFF2-40B4-BE49-F238E27FC236}">
              <a16:creationId xmlns:a16="http://schemas.microsoft.com/office/drawing/2014/main" id="{00000000-0008-0000-2100-000075080000}"/>
            </a:ext>
          </a:extLst>
        </xdr:cNvPr>
        <xdr:cNvSpPr txBox="1">
          <a:spLocks noChangeArrowheads="1"/>
        </xdr:cNvSpPr>
      </xdr:nvSpPr>
      <xdr:spPr bwMode="auto">
        <a:xfrm>
          <a:off x="624840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51</xdr:row>
      <xdr:rowOff>0</xdr:rowOff>
    </xdr:from>
    <xdr:ext cx="114300" cy="285750"/>
    <xdr:sp macro="" textlink="">
      <xdr:nvSpPr>
        <xdr:cNvPr id="2166" name="Text Box 8">
          <a:extLst>
            <a:ext uri="{FF2B5EF4-FFF2-40B4-BE49-F238E27FC236}">
              <a16:creationId xmlns:a16="http://schemas.microsoft.com/office/drawing/2014/main" id="{00000000-0008-0000-2100-000076080000}"/>
            </a:ext>
          </a:extLst>
        </xdr:cNvPr>
        <xdr:cNvSpPr txBox="1">
          <a:spLocks noChangeArrowheads="1"/>
        </xdr:cNvSpPr>
      </xdr:nvSpPr>
      <xdr:spPr bwMode="auto">
        <a:xfrm>
          <a:off x="624840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165100</xdr:colOff>
      <xdr:row>25</xdr:row>
      <xdr:rowOff>88900</xdr:rowOff>
    </xdr:from>
    <xdr:ext cx="114300" cy="285750"/>
    <xdr:sp macro="" textlink="">
      <xdr:nvSpPr>
        <xdr:cNvPr id="2167" name="Text Box 8">
          <a:extLst>
            <a:ext uri="{FF2B5EF4-FFF2-40B4-BE49-F238E27FC236}">
              <a16:creationId xmlns:a16="http://schemas.microsoft.com/office/drawing/2014/main" id="{00000000-0008-0000-2100-000077080000}"/>
            </a:ext>
          </a:extLst>
        </xdr:cNvPr>
        <xdr:cNvSpPr txBox="1">
          <a:spLocks noChangeArrowheads="1"/>
        </xdr:cNvSpPr>
      </xdr:nvSpPr>
      <xdr:spPr bwMode="auto">
        <a:xfrm>
          <a:off x="8902700" y="4826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71" name="Text Box 1">
          <a:extLst>
            <a:ext uri="{FF2B5EF4-FFF2-40B4-BE49-F238E27FC236}">
              <a16:creationId xmlns:a16="http://schemas.microsoft.com/office/drawing/2014/main" id="{00000000-0008-0000-2100-00007B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72" name="Text Box 2">
          <a:extLst>
            <a:ext uri="{FF2B5EF4-FFF2-40B4-BE49-F238E27FC236}">
              <a16:creationId xmlns:a16="http://schemas.microsoft.com/office/drawing/2014/main" id="{00000000-0008-0000-2100-00007C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73" name="Text Box 3">
          <a:extLst>
            <a:ext uri="{FF2B5EF4-FFF2-40B4-BE49-F238E27FC236}">
              <a16:creationId xmlns:a16="http://schemas.microsoft.com/office/drawing/2014/main" id="{00000000-0008-0000-2100-00007D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74" name="Text Box 4">
          <a:extLst>
            <a:ext uri="{FF2B5EF4-FFF2-40B4-BE49-F238E27FC236}">
              <a16:creationId xmlns:a16="http://schemas.microsoft.com/office/drawing/2014/main" id="{00000000-0008-0000-2100-00007E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75" name="Text Box 5">
          <a:extLst>
            <a:ext uri="{FF2B5EF4-FFF2-40B4-BE49-F238E27FC236}">
              <a16:creationId xmlns:a16="http://schemas.microsoft.com/office/drawing/2014/main" id="{00000000-0008-0000-2100-00007F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76" name="Text Box 6">
          <a:extLst>
            <a:ext uri="{FF2B5EF4-FFF2-40B4-BE49-F238E27FC236}">
              <a16:creationId xmlns:a16="http://schemas.microsoft.com/office/drawing/2014/main" id="{00000000-0008-0000-2100-000080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77" name="Text Box 8">
          <a:extLst>
            <a:ext uri="{FF2B5EF4-FFF2-40B4-BE49-F238E27FC236}">
              <a16:creationId xmlns:a16="http://schemas.microsoft.com/office/drawing/2014/main" id="{00000000-0008-0000-2100-000081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78" name="Text Box 9">
          <a:extLst>
            <a:ext uri="{FF2B5EF4-FFF2-40B4-BE49-F238E27FC236}">
              <a16:creationId xmlns:a16="http://schemas.microsoft.com/office/drawing/2014/main" id="{00000000-0008-0000-2100-000082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79" name="Text Box 10">
          <a:extLst>
            <a:ext uri="{FF2B5EF4-FFF2-40B4-BE49-F238E27FC236}">
              <a16:creationId xmlns:a16="http://schemas.microsoft.com/office/drawing/2014/main" id="{00000000-0008-0000-2100-000083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114300" cy="285750"/>
    <xdr:sp macro="" textlink="">
      <xdr:nvSpPr>
        <xdr:cNvPr id="2180" name="Text Box 11">
          <a:extLst>
            <a:ext uri="{FF2B5EF4-FFF2-40B4-BE49-F238E27FC236}">
              <a16:creationId xmlns:a16="http://schemas.microsoft.com/office/drawing/2014/main" id="{00000000-0008-0000-2100-000084080000}"/>
            </a:ext>
          </a:extLst>
        </xdr:cNvPr>
        <xdr:cNvSpPr txBox="1">
          <a:spLocks noChangeArrowheads="1"/>
        </xdr:cNvSpPr>
      </xdr:nvSpPr>
      <xdr:spPr bwMode="auto">
        <a:xfrm>
          <a:off x="68732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114300" cy="285750"/>
    <xdr:sp macro="" textlink="">
      <xdr:nvSpPr>
        <xdr:cNvPr id="2181" name="Text Box 12">
          <a:extLst>
            <a:ext uri="{FF2B5EF4-FFF2-40B4-BE49-F238E27FC236}">
              <a16:creationId xmlns:a16="http://schemas.microsoft.com/office/drawing/2014/main" id="{00000000-0008-0000-2100-000085080000}"/>
            </a:ext>
          </a:extLst>
        </xdr:cNvPr>
        <xdr:cNvSpPr txBox="1">
          <a:spLocks noChangeArrowheads="1"/>
        </xdr:cNvSpPr>
      </xdr:nvSpPr>
      <xdr:spPr bwMode="auto">
        <a:xfrm>
          <a:off x="68732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182" name="Text Box 13">
          <a:extLst>
            <a:ext uri="{FF2B5EF4-FFF2-40B4-BE49-F238E27FC236}">
              <a16:creationId xmlns:a16="http://schemas.microsoft.com/office/drawing/2014/main" id="{00000000-0008-0000-2100-00008608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183" name="Text Box 14">
          <a:extLst>
            <a:ext uri="{FF2B5EF4-FFF2-40B4-BE49-F238E27FC236}">
              <a16:creationId xmlns:a16="http://schemas.microsoft.com/office/drawing/2014/main" id="{00000000-0008-0000-2100-00008708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84" name="Text Box 1">
          <a:extLst>
            <a:ext uri="{FF2B5EF4-FFF2-40B4-BE49-F238E27FC236}">
              <a16:creationId xmlns:a16="http://schemas.microsoft.com/office/drawing/2014/main" id="{00000000-0008-0000-2100-000088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185" name="Text Box 2">
          <a:extLst>
            <a:ext uri="{FF2B5EF4-FFF2-40B4-BE49-F238E27FC236}">
              <a16:creationId xmlns:a16="http://schemas.microsoft.com/office/drawing/2014/main" id="{00000000-0008-0000-2100-00008908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19</xdr:row>
      <xdr:rowOff>0</xdr:rowOff>
    </xdr:from>
    <xdr:ext cx="114300" cy="285750"/>
    <xdr:sp macro="" textlink="">
      <xdr:nvSpPr>
        <xdr:cNvPr id="2186" name="Text Box 8">
          <a:extLst>
            <a:ext uri="{FF2B5EF4-FFF2-40B4-BE49-F238E27FC236}">
              <a16:creationId xmlns:a16="http://schemas.microsoft.com/office/drawing/2014/main" id="{00000000-0008-0000-2100-00008A080000}"/>
            </a:ext>
          </a:extLst>
        </xdr:cNvPr>
        <xdr:cNvSpPr txBox="1">
          <a:spLocks noChangeArrowheads="1"/>
        </xdr:cNvSpPr>
      </xdr:nvSpPr>
      <xdr:spPr bwMode="auto">
        <a:xfrm>
          <a:off x="68732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30</xdr:row>
      <xdr:rowOff>0</xdr:rowOff>
    </xdr:from>
    <xdr:ext cx="114300" cy="285750"/>
    <xdr:sp macro="" textlink="">
      <xdr:nvSpPr>
        <xdr:cNvPr id="2187" name="Text Box 8">
          <a:extLst>
            <a:ext uri="{FF2B5EF4-FFF2-40B4-BE49-F238E27FC236}">
              <a16:creationId xmlns:a16="http://schemas.microsoft.com/office/drawing/2014/main" id="{00000000-0008-0000-2100-00008B080000}"/>
            </a:ext>
          </a:extLst>
        </xdr:cNvPr>
        <xdr:cNvSpPr txBox="1">
          <a:spLocks noChangeArrowheads="1"/>
        </xdr:cNvSpPr>
      </xdr:nvSpPr>
      <xdr:spPr bwMode="auto">
        <a:xfrm>
          <a:off x="687324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188" name="Text Box 8">
          <a:extLst>
            <a:ext uri="{FF2B5EF4-FFF2-40B4-BE49-F238E27FC236}">
              <a16:creationId xmlns:a16="http://schemas.microsoft.com/office/drawing/2014/main" id="{00000000-0008-0000-2100-00008C08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33</xdr:row>
      <xdr:rowOff>0</xdr:rowOff>
    </xdr:from>
    <xdr:ext cx="114300" cy="285750"/>
    <xdr:sp macro="" textlink="">
      <xdr:nvSpPr>
        <xdr:cNvPr id="2189" name="Text Box 8">
          <a:extLst>
            <a:ext uri="{FF2B5EF4-FFF2-40B4-BE49-F238E27FC236}">
              <a16:creationId xmlns:a16="http://schemas.microsoft.com/office/drawing/2014/main" id="{00000000-0008-0000-2100-00008D080000}"/>
            </a:ext>
          </a:extLst>
        </xdr:cNvPr>
        <xdr:cNvSpPr txBox="1">
          <a:spLocks noChangeArrowheads="1"/>
        </xdr:cNvSpPr>
      </xdr:nvSpPr>
      <xdr:spPr bwMode="auto">
        <a:xfrm>
          <a:off x="687324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33</xdr:row>
      <xdr:rowOff>0</xdr:rowOff>
    </xdr:from>
    <xdr:ext cx="114300" cy="285750"/>
    <xdr:sp macro="" textlink="">
      <xdr:nvSpPr>
        <xdr:cNvPr id="2190" name="Text Box 8">
          <a:extLst>
            <a:ext uri="{FF2B5EF4-FFF2-40B4-BE49-F238E27FC236}">
              <a16:creationId xmlns:a16="http://schemas.microsoft.com/office/drawing/2014/main" id="{00000000-0008-0000-2100-00008E080000}"/>
            </a:ext>
          </a:extLst>
        </xdr:cNvPr>
        <xdr:cNvSpPr txBox="1">
          <a:spLocks noChangeArrowheads="1"/>
        </xdr:cNvSpPr>
      </xdr:nvSpPr>
      <xdr:spPr bwMode="auto">
        <a:xfrm>
          <a:off x="687324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191" name="Text Box 1">
          <a:extLst>
            <a:ext uri="{FF2B5EF4-FFF2-40B4-BE49-F238E27FC236}">
              <a16:creationId xmlns:a16="http://schemas.microsoft.com/office/drawing/2014/main" id="{00000000-0008-0000-2100-00008F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192" name="Text Box 2">
          <a:extLst>
            <a:ext uri="{FF2B5EF4-FFF2-40B4-BE49-F238E27FC236}">
              <a16:creationId xmlns:a16="http://schemas.microsoft.com/office/drawing/2014/main" id="{00000000-0008-0000-2100-000090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193" name="Text Box 3">
          <a:extLst>
            <a:ext uri="{FF2B5EF4-FFF2-40B4-BE49-F238E27FC236}">
              <a16:creationId xmlns:a16="http://schemas.microsoft.com/office/drawing/2014/main" id="{00000000-0008-0000-2100-000091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194" name="Text Box 4">
          <a:extLst>
            <a:ext uri="{FF2B5EF4-FFF2-40B4-BE49-F238E27FC236}">
              <a16:creationId xmlns:a16="http://schemas.microsoft.com/office/drawing/2014/main" id="{00000000-0008-0000-2100-000092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195" name="Text Box 5">
          <a:extLst>
            <a:ext uri="{FF2B5EF4-FFF2-40B4-BE49-F238E27FC236}">
              <a16:creationId xmlns:a16="http://schemas.microsoft.com/office/drawing/2014/main" id="{00000000-0008-0000-2100-000093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196" name="Text Box 6">
          <a:extLst>
            <a:ext uri="{FF2B5EF4-FFF2-40B4-BE49-F238E27FC236}">
              <a16:creationId xmlns:a16="http://schemas.microsoft.com/office/drawing/2014/main" id="{00000000-0008-0000-2100-000094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197" name="Text Box 8">
          <a:extLst>
            <a:ext uri="{FF2B5EF4-FFF2-40B4-BE49-F238E27FC236}">
              <a16:creationId xmlns:a16="http://schemas.microsoft.com/office/drawing/2014/main" id="{00000000-0008-0000-2100-000095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198" name="Text Box 9">
          <a:extLst>
            <a:ext uri="{FF2B5EF4-FFF2-40B4-BE49-F238E27FC236}">
              <a16:creationId xmlns:a16="http://schemas.microsoft.com/office/drawing/2014/main" id="{00000000-0008-0000-2100-000096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199" name="Text Box 10">
          <a:extLst>
            <a:ext uri="{FF2B5EF4-FFF2-40B4-BE49-F238E27FC236}">
              <a16:creationId xmlns:a16="http://schemas.microsoft.com/office/drawing/2014/main" id="{00000000-0008-0000-2100-000097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00" name="Text Box 1">
          <a:extLst>
            <a:ext uri="{FF2B5EF4-FFF2-40B4-BE49-F238E27FC236}">
              <a16:creationId xmlns:a16="http://schemas.microsoft.com/office/drawing/2014/main" id="{00000000-0008-0000-2100-000098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01" name="Text Box 2">
          <a:extLst>
            <a:ext uri="{FF2B5EF4-FFF2-40B4-BE49-F238E27FC236}">
              <a16:creationId xmlns:a16="http://schemas.microsoft.com/office/drawing/2014/main" id="{00000000-0008-0000-2100-000099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32</xdr:row>
      <xdr:rowOff>0</xdr:rowOff>
    </xdr:from>
    <xdr:ext cx="114300" cy="285750"/>
    <xdr:sp macro="" textlink="">
      <xdr:nvSpPr>
        <xdr:cNvPr id="2202" name="Text Box 8">
          <a:extLst>
            <a:ext uri="{FF2B5EF4-FFF2-40B4-BE49-F238E27FC236}">
              <a16:creationId xmlns:a16="http://schemas.microsoft.com/office/drawing/2014/main" id="{00000000-0008-0000-2100-00009A080000}"/>
            </a:ext>
          </a:extLst>
        </xdr:cNvPr>
        <xdr:cNvSpPr txBox="1">
          <a:spLocks noChangeArrowheads="1"/>
        </xdr:cNvSpPr>
      </xdr:nvSpPr>
      <xdr:spPr bwMode="auto">
        <a:xfrm>
          <a:off x="687324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03" name="Text Box 1">
          <a:extLst>
            <a:ext uri="{FF2B5EF4-FFF2-40B4-BE49-F238E27FC236}">
              <a16:creationId xmlns:a16="http://schemas.microsoft.com/office/drawing/2014/main" id="{00000000-0008-0000-2100-00009B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04" name="Text Box 2">
          <a:extLst>
            <a:ext uri="{FF2B5EF4-FFF2-40B4-BE49-F238E27FC236}">
              <a16:creationId xmlns:a16="http://schemas.microsoft.com/office/drawing/2014/main" id="{00000000-0008-0000-2100-00009C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05" name="Text Box 3">
          <a:extLst>
            <a:ext uri="{FF2B5EF4-FFF2-40B4-BE49-F238E27FC236}">
              <a16:creationId xmlns:a16="http://schemas.microsoft.com/office/drawing/2014/main" id="{00000000-0008-0000-2100-00009D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06" name="Text Box 4">
          <a:extLst>
            <a:ext uri="{FF2B5EF4-FFF2-40B4-BE49-F238E27FC236}">
              <a16:creationId xmlns:a16="http://schemas.microsoft.com/office/drawing/2014/main" id="{00000000-0008-0000-2100-00009E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07" name="Text Box 5">
          <a:extLst>
            <a:ext uri="{FF2B5EF4-FFF2-40B4-BE49-F238E27FC236}">
              <a16:creationId xmlns:a16="http://schemas.microsoft.com/office/drawing/2014/main" id="{00000000-0008-0000-2100-00009F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08" name="Text Box 6">
          <a:extLst>
            <a:ext uri="{FF2B5EF4-FFF2-40B4-BE49-F238E27FC236}">
              <a16:creationId xmlns:a16="http://schemas.microsoft.com/office/drawing/2014/main" id="{00000000-0008-0000-2100-0000A0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09" name="Text Box 8">
          <a:extLst>
            <a:ext uri="{FF2B5EF4-FFF2-40B4-BE49-F238E27FC236}">
              <a16:creationId xmlns:a16="http://schemas.microsoft.com/office/drawing/2014/main" id="{00000000-0008-0000-2100-0000A1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10" name="Text Box 9">
          <a:extLst>
            <a:ext uri="{FF2B5EF4-FFF2-40B4-BE49-F238E27FC236}">
              <a16:creationId xmlns:a16="http://schemas.microsoft.com/office/drawing/2014/main" id="{00000000-0008-0000-2100-0000A2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11" name="Text Box 10">
          <a:extLst>
            <a:ext uri="{FF2B5EF4-FFF2-40B4-BE49-F238E27FC236}">
              <a16:creationId xmlns:a16="http://schemas.microsoft.com/office/drawing/2014/main" id="{00000000-0008-0000-2100-0000A3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114300" cy="285750"/>
    <xdr:sp macro="" textlink="">
      <xdr:nvSpPr>
        <xdr:cNvPr id="2212" name="Text Box 11">
          <a:extLst>
            <a:ext uri="{FF2B5EF4-FFF2-40B4-BE49-F238E27FC236}">
              <a16:creationId xmlns:a16="http://schemas.microsoft.com/office/drawing/2014/main" id="{00000000-0008-0000-2100-0000A4080000}"/>
            </a:ext>
          </a:extLst>
        </xdr:cNvPr>
        <xdr:cNvSpPr txBox="1">
          <a:spLocks noChangeArrowheads="1"/>
        </xdr:cNvSpPr>
      </xdr:nvSpPr>
      <xdr:spPr bwMode="auto">
        <a:xfrm>
          <a:off x="68732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114300" cy="285750"/>
    <xdr:sp macro="" textlink="">
      <xdr:nvSpPr>
        <xdr:cNvPr id="2213" name="Text Box 12">
          <a:extLst>
            <a:ext uri="{FF2B5EF4-FFF2-40B4-BE49-F238E27FC236}">
              <a16:creationId xmlns:a16="http://schemas.microsoft.com/office/drawing/2014/main" id="{00000000-0008-0000-2100-0000A5080000}"/>
            </a:ext>
          </a:extLst>
        </xdr:cNvPr>
        <xdr:cNvSpPr txBox="1">
          <a:spLocks noChangeArrowheads="1"/>
        </xdr:cNvSpPr>
      </xdr:nvSpPr>
      <xdr:spPr bwMode="auto">
        <a:xfrm>
          <a:off x="68732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214" name="Text Box 13">
          <a:extLst>
            <a:ext uri="{FF2B5EF4-FFF2-40B4-BE49-F238E27FC236}">
              <a16:creationId xmlns:a16="http://schemas.microsoft.com/office/drawing/2014/main" id="{00000000-0008-0000-2100-0000A608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215" name="Text Box 14">
          <a:extLst>
            <a:ext uri="{FF2B5EF4-FFF2-40B4-BE49-F238E27FC236}">
              <a16:creationId xmlns:a16="http://schemas.microsoft.com/office/drawing/2014/main" id="{00000000-0008-0000-2100-0000A708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16" name="Text Box 1">
          <a:extLst>
            <a:ext uri="{FF2B5EF4-FFF2-40B4-BE49-F238E27FC236}">
              <a16:creationId xmlns:a16="http://schemas.microsoft.com/office/drawing/2014/main" id="{00000000-0008-0000-2100-0000A8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17" name="Text Box 2">
          <a:extLst>
            <a:ext uri="{FF2B5EF4-FFF2-40B4-BE49-F238E27FC236}">
              <a16:creationId xmlns:a16="http://schemas.microsoft.com/office/drawing/2014/main" id="{00000000-0008-0000-2100-0000A9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20</xdr:row>
      <xdr:rowOff>0</xdr:rowOff>
    </xdr:from>
    <xdr:ext cx="114300" cy="285750"/>
    <xdr:sp macro="" textlink="">
      <xdr:nvSpPr>
        <xdr:cNvPr id="2218" name="Text Box 8">
          <a:extLst>
            <a:ext uri="{FF2B5EF4-FFF2-40B4-BE49-F238E27FC236}">
              <a16:creationId xmlns:a16="http://schemas.microsoft.com/office/drawing/2014/main" id="{00000000-0008-0000-2100-0000AA080000}"/>
            </a:ext>
          </a:extLst>
        </xdr:cNvPr>
        <xdr:cNvSpPr txBox="1">
          <a:spLocks noChangeArrowheads="1"/>
        </xdr:cNvSpPr>
      </xdr:nvSpPr>
      <xdr:spPr bwMode="auto">
        <a:xfrm>
          <a:off x="68732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219" name="Text Box 8">
          <a:extLst>
            <a:ext uri="{FF2B5EF4-FFF2-40B4-BE49-F238E27FC236}">
              <a16:creationId xmlns:a16="http://schemas.microsoft.com/office/drawing/2014/main" id="{00000000-0008-0000-2100-0000AB08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220" name="Text Box 8">
          <a:extLst>
            <a:ext uri="{FF2B5EF4-FFF2-40B4-BE49-F238E27FC236}">
              <a16:creationId xmlns:a16="http://schemas.microsoft.com/office/drawing/2014/main" id="{00000000-0008-0000-2100-0000AC08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221" name="Text Box 8">
          <a:extLst>
            <a:ext uri="{FF2B5EF4-FFF2-40B4-BE49-F238E27FC236}">
              <a16:creationId xmlns:a16="http://schemas.microsoft.com/office/drawing/2014/main" id="{00000000-0008-0000-2100-0000AD08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22" name="Text Box 8">
          <a:extLst>
            <a:ext uri="{FF2B5EF4-FFF2-40B4-BE49-F238E27FC236}">
              <a16:creationId xmlns:a16="http://schemas.microsoft.com/office/drawing/2014/main" id="{00000000-0008-0000-2100-0000AE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23" name="Text Box 8">
          <a:extLst>
            <a:ext uri="{FF2B5EF4-FFF2-40B4-BE49-F238E27FC236}">
              <a16:creationId xmlns:a16="http://schemas.microsoft.com/office/drawing/2014/main" id="{00000000-0008-0000-2100-0000AF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24" name="Text Box 1">
          <a:extLst>
            <a:ext uri="{FF2B5EF4-FFF2-40B4-BE49-F238E27FC236}">
              <a16:creationId xmlns:a16="http://schemas.microsoft.com/office/drawing/2014/main" id="{00000000-0008-0000-2100-0000B0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25" name="Text Box 2">
          <a:extLst>
            <a:ext uri="{FF2B5EF4-FFF2-40B4-BE49-F238E27FC236}">
              <a16:creationId xmlns:a16="http://schemas.microsoft.com/office/drawing/2014/main" id="{00000000-0008-0000-2100-0000B1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26" name="Text Box 3">
          <a:extLst>
            <a:ext uri="{FF2B5EF4-FFF2-40B4-BE49-F238E27FC236}">
              <a16:creationId xmlns:a16="http://schemas.microsoft.com/office/drawing/2014/main" id="{00000000-0008-0000-2100-0000B2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27" name="Text Box 4">
          <a:extLst>
            <a:ext uri="{FF2B5EF4-FFF2-40B4-BE49-F238E27FC236}">
              <a16:creationId xmlns:a16="http://schemas.microsoft.com/office/drawing/2014/main" id="{00000000-0008-0000-2100-0000B3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28" name="Text Box 5">
          <a:extLst>
            <a:ext uri="{FF2B5EF4-FFF2-40B4-BE49-F238E27FC236}">
              <a16:creationId xmlns:a16="http://schemas.microsoft.com/office/drawing/2014/main" id="{00000000-0008-0000-2100-0000B4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29" name="Text Box 6">
          <a:extLst>
            <a:ext uri="{FF2B5EF4-FFF2-40B4-BE49-F238E27FC236}">
              <a16:creationId xmlns:a16="http://schemas.microsoft.com/office/drawing/2014/main" id="{00000000-0008-0000-2100-0000B5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30" name="Text Box 8">
          <a:extLst>
            <a:ext uri="{FF2B5EF4-FFF2-40B4-BE49-F238E27FC236}">
              <a16:creationId xmlns:a16="http://schemas.microsoft.com/office/drawing/2014/main" id="{00000000-0008-0000-2100-0000B6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31" name="Text Box 9">
          <a:extLst>
            <a:ext uri="{FF2B5EF4-FFF2-40B4-BE49-F238E27FC236}">
              <a16:creationId xmlns:a16="http://schemas.microsoft.com/office/drawing/2014/main" id="{00000000-0008-0000-2100-0000B7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32" name="Text Box 10">
          <a:extLst>
            <a:ext uri="{FF2B5EF4-FFF2-40B4-BE49-F238E27FC236}">
              <a16:creationId xmlns:a16="http://schemas.microsoft.com/office/drawing/2014/main" id="{00000000-0008-0000-2100-0000B8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33" name="Text Box 1">
          <a:extLst>
            <a:ext uri="{FF2B5EF4-FFF2-40B4-BE49-F238E27FC236}">
              <a16:creationId xmlns:a16="http://schemas.microsoft.com/office/drawing/2014/main" id="{00000000-0008-0000-2100-0000B9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34" name="Text Box 2">
          <a:extLst>
            <a:ext uri="{FF2B5EF4-FFF2-40B4-BE49-F238E27FC236}">
              <a16:creationId xmlns:a16="http://schemas.microsoft.com/office/drawing/2014/main" id="{00000000-0008-0000-2100-0000BA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33</xdr:row>
      <xdr:rowOff>0</xdr:rowOff>
    </xdr:from>
    <xdr:ext cx="114300" cy="285750"/>
    <xdr:sp macro="" textlink="">
      <xdr:nvSpPr>
        <xdr:cNvPr id="2235" name="Text Box 8">
          <a:extLst>
            <a:ext uri="{FF2B5EF4-FFF2-40B4-BE49-F238E27FC236}">
              <a16:creationId xmlns:a16="http://schemas.microsoft.com/office/drawing/2014/main" id="{00000000-0008-0000-2100-0000BB080000}"/>
            </a:ext>
          </a:extLst>
        </xdr:cNvPr>
        <xdr:cNvSpPr txBox="1">
          <a:spLocks noChangeArrowheads="1"/>
        </xdr:cNvSpPr>
      </xdr:nvSpPr>
      <xdr:spPr bwMode="auto">
        <a:xfrm>
          <a:off x="687324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36" name="Text Box 1">
          <a:extLst>
            <a:ext uri="{FF2B5EF4-FFF2-40B4-BE49-F238E27FC236}">
              <a16:creationId xmlns:a16="http://schemas.microsoft.com/office/drawing/2014/main" id="{00000000-0008-0000-2100-0000BC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37" name="Text Box 2">
          <a:extLst>
            <a:ext uri="{FF2B5EF4-FFF2-40B4-BE49-F238E27FC236}">
              <a16:creationId xmlns:a16="http://schemas.microsoft.com/office/drawing/2014/main" id="{00000000-0008-0000-2100-0000BD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38" name="Text Box 3">
          <a:extLst>
            <a:ext uri="{FF2B5EF4-FFF2-40B4-BE49-F238E27FC236}">
              <a16:creationId xmlns:a16="http://schemas.microsoft.com/office/drawing/2014/main" id="{00000000-0008-0000-2100-0000BE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39" name="Text Box 4">
          <a:extLst>
            <a:ext uri="{FF2B5EF4-FFF2-40B4-BE49-F238E27FC236}">
              <a16:creationId xmlns:a16="http://schemas.microsoft.com/office/drawing/2014/main" id="{00000000-0008-0000-2100-0000BF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40" name="Text Box 5">
          <a:extLst>
            <a:ext uri="{FF2B5EF4-FFF2-40B4-BE49-F238E27FC236}">
              <a16:creationId xmlns:a16="http://schemas.microsoft.com/office/drawing/2014/main" id="{00000000-0008-0000-2100-0000C0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41" name="Text Box 6">
          <a:extLst>
            <a:ext uri="{FF2B5EF4-FFF2-40B4-BE49-F238E27FC236}">
              <a16:creationId xmlns:a16="http://schemas.microsoft.com/office/drawing/2014/main" id="{00000000-0008-0000-2100-0000C1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42" name="Text Box 8">
          <a:extLst>
            <a:ext uri="{FF2B5EF4-FFF2-40B4-BE49-F238E27FC236}">
              <a16:creationId xmlns:a16="http://schemas.microsoft.com/office/drawing/2014/main" id="{00000000-0008-0000-2100-0000C2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43" name="Text Box 9">
          <a:extLst>
            <a:ext uri="{FF2B5EF4-FFF2-40B4-BE49-F238E27FC236}">
              <a16:creationId xmlns:a16="http://schemas.microsoft.com/office/drawing/2014/main" id="{00000000-0008-0000-2100-0000C3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44" name="Text Box 10">
          <a:extLst>
            <a:ext uri="{FF2B5EF4-FFF2-40B4-BE49-F238E27FC236}">
              <a16:creationId xmlns:a16="http://schemas.microsoft.com/office/drawing/2014/main" id="{00000000-0008-0000-2100-0000C4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114300" cy="285750"/>
    <xdr:sp macro="" textlink="">
      <xdr:nvSpPr>
        <xdr:cNvPr id="2245" name="Text Box 11">
          <a:extLst>
            <a:ext uri="{FF2B5EF4-FFF2-40B4-BE49-F238E27FC236}">
              <a16:creationId xmlns:a16="http://schemas.microsoft.com/office/drawing/2014/main" id="{00000000-0008-0000-2100-0000C5080000}"/>
            </a:ext>
          </a:extLst>
        </xdr:cNvPr>
        <xdr:cNvSpPr txBox="1">
          <a:spLocks noChangeArrowheads="1"/>
        </xdr:cNvSpPr>
      </xdr:nvSpPr>
      <xdr:spPr bwMode="auto">
        <a:xfrm>
          <a:off x="68732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114300" cy="285750"/>
    <xdr:sp macro="" textlink="">
      <xdr:nvSpPr>
        <xdr:cNvPr id="2246" name="Text Box 12">
          <a:extLst>
            <a:ext uri="{FF2B5EF4-FFF2-40B4-BE49-F238E27FC236}">
              <a16:creationId xmlns:a16="http://schemas.microsoft.com/office/drawing/2014/main" id="{00000000-0008-0000-2100-0000C6080000}"/>
            </a:ext>
          </a:extLst>
        </xdr:cNvPr>
        <xdr:cNvSpPr txBox="1">
          <a:spLocks noChangeArrowheads="1"/>
        </xdr:cNvSpPr>
      </xdr:nvSpPr>
      <xdr:spPr bwMode="auto">
        <a:xfrm>
          <a:off x="68732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247" name="Text Box 13">
          <a:extLst>
            <a:ext uri="{FF2B5EF4-FFF2-40B4-BE49-F238E27FC236}">
              <a16:creationId xmlns:a16="http://schemas.microsoft.com/office/drawing/2014/main" id="{00000000-0008-0000-2100-0000C708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248" name="Text Box 14">
          <a:extLst>
            <a:ext uri="{FF2B5EF4-FFF2-40B4-BE49-F238E27FC236}">
              <a16:creationId xmlns:a16="http://schemas.microsoft.com/office/drawing/2014/main" id="{00000000-0008-0000-2100-0000C808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49" name="Text Box 1">
          <a:extLst>
            <a:ext uri="{FF2B5EF4-FFF2-40B4-BE49-F238E27FC236}">
              <a16:creationId xmlns:a16="http://schemas.microsoft.com/office/drawing/2014/main" id="{00000000-0008-0000-2100-0000C9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250" name="Text Box 2">
          <a:extLst>
            <a:ext uri="{FF2B5EF4-FFF2-40B4-BE49-F238E27FC236}">
              <a16:creationId xmlns:a16="http://schemas.microsoft.com/office/drawing/2014/main" id="{00000000-0008-0000-2100-0000CA08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20</xdr:row>
      <xdr:rowOff>0</xdr:rowOff>
    </xdr:from>
    <xdr:ext cx="114300" cy="285750"/>
    <xdr:sp macro="" textlink="">
      <xdr:nvSpPr>
        <xdr:cNvPr id="2251" name="Text Box 8">
          <a:extLst>
            <a:ext uri="{FF2B5EF4-FFF2-40B4-BE49-F238E27FC236}">
              <a16:creationId xmlns:a16="http://schemas.microsoft.com/office/drawing/2014/main" id="{00000000-0008-0000-2100-0000CB080000}"/>
            </a:ext>
          </a:extLst>
        </xdr:cNvPr>
        <xdr:cNvSpPr txBox="1">
          <a:spLocks noChangeArrowheads="1"/>
        </xdr:cNvSpPr>
      </xdr:nvSpPr>
      <xdr:spPr bwMode="auto">
        <a:xfrm>
          <a:off x="68732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252" name="Text Box 8">
          <a:extLst>
            <a:ext uri="{FF2B5EF4-FFF2-40B4-BE49-F238E27FC236}">
              <a16:creationId xmlns:a16="http://schemas.microsoft.com/office/drawing/2014/main" id="{00000000-0008-0000-2100-0000CC08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253" name="Text Box 8">
          <a:extLst>
            <a:ext uri="{FF2B5EF4-FFF2-40B4-BE49-F238E27FC236}">
              <a16:creationId xmlns:a16="http://schemas.microsoft.com/office/drawing/2014/main" id="{00000000-0008-0000-2100-0000CD08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54" name="Text Box 8">
          <a:extLst>
            <a:ext uri="{FF2B5EF4-FFF2-40B4-BE49-F238E27FC236}">
              <a16:creationId xmlns:a16="http://schemas.microsoft.com/office/drawing/2014/main" id="{00000000-0008-0000-2100-0000CE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55" name="Text Box 8">
          <a:extLst>
            <a:ext uri="{FF2B5EF4-FFF2-40B4-BE49-F238E27FC236}">
              <a16:creationId xmlns:a16="http://schemas.microsoft.com/office/drawing/2014/main" id="{00000000-0008-0000-2100-0000CF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56" name="Text Box 1">
          <a:extLst>
            <a:ext uri="{FF2B5EF4-FFF2-40B4-BE49-F238E27FC236}">
              <a16:creationId xmlns:a16="http://schemas.microsoft.com/office/drawing/2014/main" id="{00000000-0008-0000-2100-0000D0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57" name="Text Box 2">
          <a:extLst>
            <a:ext uri="{FF2B5EF4-FFF2-40B4-BE49-F238E27FC236}">
              <a16:creationId xmlns:a16="http://schemas.microsoft.com/office/drawing/2014/main" id="{00000000-0008-0000-2100-0000D1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58" name="Text Box 3">
          <a:extLst>
            <a:ext uri="{FF2B5EF4-FFF2-40B4-BE49-F238E27FC236}">
              <a16:creationId xmlns:a16="http://schemas.microsoft.com/office/drawing/2014/main" id="{00000000-0008-0000-2100-0000D2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59" name="Text Box 4">
          <a:extLst>
            <a:ext uri="{FF2B5EF4-FFF2-40B4-BE49-F238E27FC236}">
              <a16:creationId xmlns:a16="http://schemas.microsoft.com/office/drawing/2014/main" id="{00000000-0008-0000-2100-0000D3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60" name="Text Box 5">
          <a:extLst>
            <a:ext uri="{FF2B5EF4-FFF2-40B4-BE49-F238E27FC236}">
              <a16:creationId xmlns:a16="http://schemas.microsoft.com/office/drawing/2014/main" id="{00000000-0008-0000-2100-0000D4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61" name="Text Box 6">
          <a:extLst>
            <a:ext uri="{FF2B5EF4-FFF2-40B4-BE49-F238E27FC236}">
              <a16:creationId xmlns:a16="http://schemas.microsoft.com/office/drawing/2014/main" id="{00000000-0008-0000-2100-0000D5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62" name="Text Box 8">
          <a:extLst>
            <a:ext uri="{FF2B5EF4-FFF2-40B4-BE49-F238E27FC236}">
              <a16:creationId xmlns:a16="http://schemas.microsoft.com/office/drawing/2014/main" id="{00000000-0008-0000-2100-0000D6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63" name="Text Box 9">
          <a:extLst>
            <a:ext uri="{FF2B5EF4-FFF2-40B4-BE49-F238E27FC236}">
              <a16:creationId xmlns:a16="http://schemas.microsoft.com/office/drawing/2014/main" id="{00000000-0008-0000-2100-0000D7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64" name="Text Box 10">
          <a:extLst>
            <a:ext uri="{FF2B5EF4-FFF2-40B4-BE49-F238E27FC236}">
              <a16:creationId xmlns:a16="http://schemas.microsoft.com/office/drawing/2014/main" id="{00000000-0008-0000-2100-0000D8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65" name="Text Box 1">
          <a:extLst>
            <a:ext uri="{FF2B5EF4-FFF2-40B4-BE49-F238E27FC236}">
              <a16:creationId xmlns:a16="http://schemas.microsoft.com/office/drawing/2014/main" id="{00000000-0008-0000-2100-0000D9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66" name="Text Box 2">
          <a:extLst>
            <a:ext uri="{FF2B5EF4-FFF2-40B4-BE49-F238E27FC236}">
              <a16:creationId xmlns:a16="http://schemas.microsoft.com/office/drawing/2014/main" id="{00000000-0008-0000-2100-0000DA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33</xdr:row>
      <xdr:rowOff>0</xdr:rowOff>
    </xdr:from>
    <xdr:ext cx="114300" cy="285750"/>
    <xdr:sp macro="" textlink="">
      <xdr:nvSpPr>
        <xdr:cNvPr id="2267" name="Text Box 8">
          <a:extLst>
            <a:ext uri="{FF2B5EF4-FFF2-40B4-BE49-F238E27FC236}">
              <a16:creationId xmlns:a16="http://schemas.microsoft.com/office/drawing/2014/main" id="{00000000-0008-0000-2100-0000DB080000}"/>
            </a:ext>
          </a:extLst>
        </xdr:cNvPr>
        <xdr:cNvSpPr txBox="1">
          <a:spLocks noChangeArrowheads="1"/>
        </xdr:cNvSpPr>
      </xdr:nvSpPr>
      <xdr:spPr bwMode="auto">
        <a:xfrm>
          <a:off x="687324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268" name="Text Box 13">
          <a:extLst>
            <a:ext uri="{FF2B5EF4-FFF2-40B4-BE49-F238E27FC236}">
              <a16:creationId xmlns:a16="http://schemas.microsoft.com/office/drawing/2014/main" id="{00000000-0008-0000-2100-0000DC08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269" name="Text Box 14">
          <a:extLst>
            <a:ext uri="{FF2B5EF4-FFF2-40B4-BE49-F238E27FC236}">
              <a16:creationId xmlns:a16="http://schemas.microsoft.com/office/drawing/2014/main" id="{00000000-0008-0000-2100-0000DD08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56</xdr:row>
      <xdr:rowOff>179917</xdr:rowOff>
    </xdr:from>
    <xdr:ext cx="114300" cy="285750"/>
    <xdr:sp macro="" textlink="">
      <xdr:nvSpPr>
        <xdr:cNvPr id="2270" name="Text Box 13">
          <a:extLst>
            <a:ext uri="{FF2B5EF4-FFF2-40B4-BE49-F238E27FC236}">
              <a16:creationId xmlns:a16="http://schemas.microsoft.com/office/drawing/2014/main" id="{00000000-0008-0000-2100-0000DE080000}"/>
            </a:ext>
          </a:extLst>
        </xdr:cNvPr>
        <xdr:cNvSpPr txBox="1">
          <a:spLocks noChangeArrowheads="1"/>
        </xdr:cNvSpPr>
      </xdr:nvSpPr>
      <xdr:spPr bwMode="auto">
        <a:xfrm>
          <a:off x="687324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52918</xdr:rowOff>
    </xdr:from>
    <xdr:ext cx="114300" cy="285750"/>
    <xdr:sp macro="" textlink="">
      <xdr:nvSpPr>
        <xdr:cNvPr id="2271" name="Text Box 10">
          <a:extLst>
            <a:ext uri="{FF2B5EF4-FFF2-40B4-BE49-F238E27FC236}">
              <a16:creationId xmlns:a16="http://schemas.microsoft.com/office/drawing/2014/main" id="{00000000-0008-0000-2100-0000DF080000}"/>
            </a:ext>
          </a:extLst>
        </xdr:cNvPr>
        <xdr:cNvSpPr txBox="1">
          <a:spLocks noChangeArrowheads="1"/>
        </xdr:cNvSpPr>
      </xdr:nvSpPr>
      <xdr:spPr bwMode="auto">
        <a:xfrm>
          <a:off x="687324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272" name="Text Box 8">
          <a:extLst>
            <a:ext uri="{FF2B5EF4-FFF2-40B4-BE49-F238E27FC236}">
              <a16:creationId xmlns:a16="http://schemas.microsoft.com/office/drawing/2014/main" id="{00000000-0008-0000-2100-0000E008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273" name="Text Box 8">
          <a:extLst>
            <a:ext uri="{FF2B5EF4-FFF2-40B4-BE49-F238E27FC236}">
              <a16:creationId xmlns:a16="http://schemas.microsoft.com/office/drawing/2014/main" id="{00000000-0008-0000-2100-0000E108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274" name="Text Box 8">
          <a:extLst>
            <a:ext uri="{FF2B5EF4-FFF2-40B4-BE49-F238E27FC236}">
              <a16:creationId xmlns:a16="http://schemas.microsoft.com/office/drawing/2014/main" id="{00000000-0008-0000-2100-0000E208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11</xdr:col>
      <xdr:colOff>0</xdr:colOff>
      <xdr:row>21</xdr:row>
      <xdr:rowOff>0</xdr:rowOff>
    </xdr:from>
    <xdr:ext cx="114300" cy="285750"/>
    <xdr:sp macro="" textlink="">
      <xdr:nvSpPr>
        <xdr:cNvPr id="2275" name="Text Box 8">
          <a:extLst>
            <a:ext uri="{FF2B5EF4-FFF2-40B4-BE49-F238E27FC236}">
              <a16:creationId xmlns:a16="http://schemas.microsoft.com/office/drawing/2014/main" id="{00000000-0008-0000-2100-0000E308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0</xdr:rowOff>
    </xdr:from>
    <xdr:ext cx="114300" cy="285750"/>
    <xdr:sp macro="" textlink="">
      <xdr:nvSpPr>
        <xdr:cNvPr id="2276" name="Text Box 8">
          <a:extLst>
            <a:ext uri="{FF2B5EF4-FFF2-40B4-BE49-F238E27FC236}">
              <a16:creationId xmlns:a16="http://schemas.microsoft.com/office/drawing/2014/main" id="{00000000-0008-0000-2100-0000E4080000}"/>
            </a:ext>
          </a:extLst>
        </xdr:cNvPr>
        <xdr:cNvSpPr txBox="1">
          <a:spLocks noChangeArrowheads="1"/>
        </xdr:cNvSpPr>
      </xdr:nvSpPr>
      <xdr:spPr bwMode="auto">
        <a:xfrm>
          <a:off x="68732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0</xdr:rowOff>
    </xdr:from>
    <xdr:ext cx="114300" cy="285750"/>
    <xdr:sp macro="" textlink="">
      <xdr:nvSpPr>
        <xdr:cNvPr id="2277" name="Text Box 8">
          <a:extLst>
            <a:ext uri="{FF2B5EF4-FFF2-40B4-BE49-F238E27FC236}">
              <a16:creationId xmlns:a16="http://schemas.microsoft.com/office/drawing/2014/main" id="{00000000-0008-0000-2100-0000E5080000}"/>
            </a:ext>
          </a:extLst>
        </xdr:cNvPr>
        <xdr:cNvSpPr txBox="1">
          <a:spLocks noChangeArrowheads="1"/>
        </xdr:cNvSpPr>
      </xdr:nvSpPr>
      <xdr:spPr bwMode="auto">
        <a:xfrm>
          <a:off x="68732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0</xdr:rowOff>
    </xdr:from>
    <xdr:ext cx="114300" cy="285750"/>
    <xdr:sp macro="" textlink="">
      <xdr:nvSpPr>
        <xdr:cNvPr id="2278" name="Text Box 8">
          <a:extLst>
            <a:ext uri="{FF2B5EF4-FFF2-40B4-BE49-F238E27FC236}">
              <a16:creationId xmlns:a16="http://schemas.microsoft.com/office/drawing/2014/main" id="{00000000-0008-0000-2100-0000E6080000}"/>
            </a:ext>
          </a:extLst>
        </xdr:cNvPr>
        <xdr:cNvSpPr txBox="1">
          <a:spLocks noChangeArrowheads="1"/>
        </xdr:cNvSpPr>
      </xdr:nvSpPr>
      <xdr:spPr bwMode="auto">
        <a:xfrm>
          <a:off x="68732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0</xdr:rowOff>
    </xdr:from>
    <xdr:ext cx="114300" cy="285750"/>
    <xdr:sp macro="" textlink="">
      <xdr:nvSpPr>
        <xdr:cNvPr id="2279" name="Text Box 8">
          <a:extLst>
            <a:ext uri="{FF2B5EF4-FFF2-40B4-BE49-F238E27FC236}">
              <a16:creationId xmlns:a16="http://schemas.microsoft.com/office/drawing/2014/main" id="{00000000-0008-0000-2100-0000E7080000}"/>
            </a:ext>
          </a:extLst>
        </xdr:cNvPr>
        <xdr:cNvSpPr txBox="1">
          <a:spLocks noChangeArrowheads="1"/>
        </xdr:cNvSpPr>
      </xdr:nvSpPr>
      <xdr:spPr bwMode="auto">
        <a:xfrm>
          <a:off x="68732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280" name="Text Box 8">
          <a:extLst>
            <a:ext uri="{FF2B5EF4-FFF2-40B4-BE49-F238E27FC236}">
              <a16:creationId xmlns:a16="http://schemas.microsoft.com/office/drawing/2014/main" id="{00000000-0008-0000-2100-0000E808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281" name="Text Box 8">
          <a:extLst>
            <a:ext uri="{FF2B5EF4-FFF2-40B4-BE49-F238E27FC236}">
              <a16:creationId xmlns:a16="http://schemas.microsoft.com/office/drawing/2014/main" id="{00000000-0008-0000-2100-0000E908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22</xdr:row>
      <xdr:rowOff>0</xdr:rowOff>
    </xdr:from>
    <xdr:ext cx="114300" cy="285750"/>
    <xdr:sp macro="" textlink="">
      <xdr:nvSpPr>
        <xdr:cNvPr id="2282" name="Text Box 8">
          <a:extLst>
            <a:ext uri="{FF2B5EF4-FFF2-40B4-BE49-F238E27FC236}">
              <a16:creationId xmlns:a16="http://schemas.microsoft.com/office/drawing/2014/main" id="{00000000-0008-0000-2100-0000EA080000}"/>
            </a:ext>
          </a:extLst>
        </xdr:cNvPr>
        <xdr:cNvSpPr txBox="1">
          <a:spLocks noChangeArrowheads="1"/>
        </xdr:cNvSpPr>
      </xdr:nvSpPr>
      <xdr:spPr bwMode="auto">
        <a:xfrm>
          <a:off x="68732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22</xdr:row>
      <xdr:rowOff>0</xdr:rowOff>
    </xdr:from>
    <xdr:ext cx="114300" cy="285750"/>
    <xdr:sp macro="" textlink="">
      <xdr:nvSpPr>
        <xdr:cNvPr id="2283" name="Text Box 8">
          <a:extLst>
            <a:ext uri="{FF2B5EF4-FFF2-40B4-BE49-F238E27FC236}">
              <a16:creationId xmlns:a16="http://schemas.microsoft.com/office/drawing/2014/main" id="{00000000-0008-0000-2100-0000EB080000}"/>
            </a:ext>
          </a:extLst>
        </xdr:cNvPr>
        <xdr:cNvSpPr txBox="1">
          <a:spLocks noChangeArrowheads="1"/>
        </xdr:cNvSpPr>
      </xdr:nvSpPr>
      <xdr:spPr bwMode="auto">
        <a:xfrm>
          <a:off x="68732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23</xdr:row>
      <xdr:rowOff>0</xdr:rowOff>
    </xdr:from>
    <xdr:ext cx="114300" cy="285750"/>
    <xdr:sp macro="" textlink="">
      <xdr:nvSpPr>
        <xdr:cNvPr id="2284" name="Text Box 8">
          <a:extLst>
            <a:ext uri="{FF2B5EF4-FFF2-40B4-BE49-F238E27FC236}">
              <a16:creationId xmlns:a16="http://schemas.microsoft.com/office/drawing/2014/main" id="{00000000-0008-0000-2100-0000EC080000}"/>
            </a:ext>
          </a:extLst>
        </xdr:cNvPr>
        <xdr:cNvSpPr txBox="1">
          <a:spLocks noChangeArrowheads="1"/>
        </xdr:cNvSpPr>
      </xdr:nvSpPr>
      <xdr:spPr bwMode="auto">
        <a:xfrm>
          <a:off x="68732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23</xdr:row>
      <xdr:rowOff>0</xdr:rowOff>
    </xdr:from>
    <xdr:ext cx="114300" cy="285750"/>
    <xdr:sp macro="" textlink="">
      <xdr:nvSpPr>
        <xdr:cNvPr id="2285" name="Text Box 8">
          <a:extLst>
            <a:ext uri="{FF2B5EF4-FFF2-40B4-BE49-F238E27FC236}">
              <a16:creationId xmlns:a16="http://schemas.microsoft.com/office/drawing/2014/main" id="{00000000-0008-0000-2100-0000ED080000}"/>
            </a:ext>
          </a:extLst>
        </xdr:cNvPr>
        <xdr:cNvSpPr txBox="1">
          <a:spLocks noChangeArrowheads="1"/>
        </xdr:cNvSpPr>
      </xdr:nvSpPr>
      <xdr:spPr bwMode="auto">
        <a:xfrm>
          <a:off x="68732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54</xdr:row>
      <xdr:rowOff>0</xdr:rowOff>
    </xdr:from>
    <xdr:ext cx="114300" cy="285750"/>
    <xdr:sp macro="" textlink="">
      <xdr:nvSpPr>
        <xdr:cNvPr id="2286" name="Text Box 8">
          <a:extLst>
            <a:ext uri="{FF2B5EF4-FFF2-40B4-BE49-F238E27FC236}">
              <a16:creationId xmlns:a16="http://schemas.microsoft.com/office/drawing/2014/main" id="{00000000-0008-0000-2100-0000EE080000}"/>
            </a:ext>
          </a:extLst>
        </xdr:cNvPr>
        <xdr:cNvSpPr txBox="1">
          <a:spLocks noChangeArrowheads="1"/>
        </xdr:cNvSpPr>
      </xdr:nvSpPr>
      <xdr:spPr bwMode="auto">
        <a:xfrm>
          <a:off x="68732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169334</xdr:rowOff>
    </xdr:from>
    <xdr:ext cx="114300" cy="285750"/>
    <xdr:sp macro="" textlink="">
      <xdr:nvSpPr>
        <xdr:cNvPr id="2287" name="Text Box 8">
          <a:extLst>
            <a:ext uri="{FF2B5EF4-FFF2-40B4-BE49-F238E27FC236}">
              <a16:creationId xmlns:a16="http://schemas.microsoft.com/office/drawing/2014/main" id="{00000000-0008-0000-2100-0000EF080000}"/>
            </a:ext>
          </a:extLst>
        </xdr:cNvPr>
        <xdr:cNvSpPr txBox="1">
          <a:spLocks noChangeArrowheads="1"/>
        </xdr:cNvSpPr>
      </xdr:nvSpPr>
      <xdr:spPr bwMode="auto">
        <a:xfrm>
          <a:off x="6873240"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152400</xdr:rowOff>
    </xdr:from>
    <xdr:ext cx="114300" cy="285750"/>
    <xdr:sp macro="" textlink="">
      <xdr:nvSpPr>
        <xdr:cNvPr id="2288" name="Text Box 8">
          <a:extLst>
            <a:ext uri="{FF2B5EF4-FFF2-40B4-BE49-F238E27FC236}">
              <a16:creationId xmlns:a16="http://schemas.microsoft.com/office/drawing/2014/main" id="{00000000-0008-0000-2100-0000F0080000}"/>
            </a:ext>
          </a:extLst>
        </xdr:cNvPr>
        <xdr:cNvSpPr txBox="1">
          <a:spLocks noChangeArrowheads="1"/>
        </xdr:cNvSpPr>
      </xdr:nvSpPr>
      <xdr:spPr bwMode="auto">
        <a:xfrm>
          <a:off x="687324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114300" cy="285750"/>
    <xdr:sp macro="" textlink="">
      <xdr:nvSpPr>
        <xdr:cNvPr id="2289" name="Text Box 8">
          <a:extLst>
            <a:ext uri="{FF2B5EF4-FFF2-40B4-BE49-F238E27FC236}">
              <a16:creationId xmlns:a16="http://schemas.microsoft.com/office/drawing/2014/main" id="{00000000-0008-0000-2100-0000F1080000}"/>
            </a:ext>
          </a:extLst>
        </xdr:cNvPr>
        <xdr:cNvSpPr txBox="1">
          <a:spLocks noChangeArrowheads="1"/>
        </xdr:cNvSpPr>
      </xdr:nvSpPr>
      <xdr:spPr bwMode="auto">
        <a:xfrm>
          <a:off x="68732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114300" cy="285750"/>
    <xdr:sp macro="" textlink="">
      <xdr:nvSpPr>
        <xdr:cNvPr id="2290" name="Text Box 8">
          <a:extLst>
            <a:ext uri="{FF2B5EF4-FFF2-40B4-BE49-F238E27FC236}">
              <a16:creationId xmlns:a16="http://schemas.microsoft.com/office/drawing/2014/main" id="{00000000-0008-0000-2100-0000F2080000}"/>
            </a:ext>
          </a:extLst>
        </xdr:cNvPr>
        <xdr:cNvSpPr txBox="1">
          <a:spLocks noChangeArrowheads="1"/>
        </xdr:cNvSpPr>
      </xdr:nvSpPr>
      <xdr:spPr bwMode="auto">
        <a:xfrm>
          <a:off x="68732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291" name="Text Box 8">
          <a:extLst>
            <a:ext uri="{FF2B5EF4-FFF2-40B4-BE49-F238E27FC236}">
              <a16:creationId xmlns:a16="http://schemas.microsoft.com/office/drawing/2014/main" id="{00000000-0008-0000-2100-0000F308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292" name="Text Box 8">
          <a:extLst>
            <a:ext uri="{FF2B5EF4-FFF2-40B4-BE49-F238E27FC236}">
              <a16:creationId xmlns:a16="http://schemas.microsoft.com/office/drawing/2014/main" id="{00000000-0008-0000-2100-0000F408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293" name="Text Box 8">
          <a:extLst>
            <a:ext uri="{FF2B5EF4-FFF2-40B4-BE49-F238E27FC236}">
              <a16:creationId xmlns:a16="http://schemas.microsoft.com/office/drawing/2014/main" id="{00000000-0008-0000-2100-0000F508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294" name="Text Box 8">
          <a:extLst>
            <a:ext uri="{FF2B5EF4-FFF2-40B4-BE49-F238E27FC236}">
              <a16:creationId xmlns:a16="http://schemas.microsoft.com/office/drawing/2014/main" id="{00000000-0008-0000-2100-0000F608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295" name="Text Box 8">
          <a:extLst>
            <a:ext uri="{FF2B5EF4-FFF2-40B4-BE49-F238E27FC236}">
              <a16:creationId xmlns:a16="http://schemas.microsoft.com/office/drawing/2014/main" id="{00000000-0008-0000-2100-0000F708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296" name="Text Box 8">
          <a:extLst>
            <a:ext uri="{FF2B5EF4-FFF2-40B4-BE49-F238E27FC236}">
              <a16:creationId xmlns:a16="http://schemas.microsoft.com/office/drawing/2014/main" id="{00000000-0008-0000-2100-0000F808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297" name="Text Box 8">
          <a:extLst>
            <a:ext uri="{FF2B5EF4-FFF2-40B4-BE49-F238E27FC236}">
              <a16:creationId xmlns:a16="http://schemas.microsoft.com/office/drawing/2014/main" id="{00000000-0008-0000-2100-0000F908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298" name="Text Box 8">
          <a:extLst>
            <a:ext uri="{FF2B5EF4-FFF2-40B4-BE49-F238E27FC236}">
              <a16:creationId xmlns:a16="http://schemas.microsoft.com/office/drawing/2014/main" id="{00000000-0008-0000-2100-0000FA08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299" name="Text Box 8">
          <a:extLst>
            <a:ext uri="{FF2B5EF4-FFF2-40B4-BE49-F238E27FC236}">
              <a16:creationId xmlns:a16="http://schemas.microsoft.com/office/drawing/2014/main" id="{00000000-0008-0000-2100-0000FB08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11</xdr:col>
      <xdr:colOff>0</xdr:colOff>
      <xdr:row>38</xdr:row>
      <xdr:rowOff>0</xdr:rowOff>
    </xdr:from>
    <xdr:ext cx="114300" cy="285750"/>
    <xdr:sp macro="" textlink="">
      <xdr:nvSpPr>
        <xdr:cNvPr id="2300" name="Text Box 8">
          <a:extLst>
            <a:ext uri="{FF2B5EF4-FFF2-40B4-BE49-F238E27FC236}">
              <a16:creationId xmlns:a16="http://schemas.microsoft.com/office/drawing/2014/main" id="{00000000-0008-0000-2100-0000FC08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301" name="Text Box 8">
          <a:extLst>
            <a:ext uri="{FF2B5EF4-FFF2-40B4-BE49-F238E27FC236}">
              <a16:creationId xmlns:a16="http://schemas.microsoft.com/office/drawing/2014/main" id="{00000000-0008-0000-2100-0000FD08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302" name="Text Box 8">
          <a:extLst>
            <a:ext uri="{FF2B5EF4-FFF2-40B4-BE49-F238E27FC236}">
              <a16:creationId xmlns:a16="http://schemas.microsoft.com/office/drawing/2014/main" id="{00000000-0008-0000-2100-0000FE08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39</xdr:row>
      <xdr:rowOff>0</xdr:rowOff>
    </xdr:from>
    <xdr:ext cx="114300" cy="285750"/>
    <xdr:sp macro="" textlink="">
      <xdr:nvSpPr>
        <xdr:cNvPr id="2303" name="Text Box 8">
          <a:extLst>
            <a:ext uri="{FF2B5EF4-FFF2-40B4-BE49-F238E27FC236}">
              <a16:creationId xmlns:a16="http://schemas.microsoft.com/office/drawing/2014/main" id="{00000000-0008-0000-2100-0000FF080000}"/>
            </a:ext>
          </a:extLst>
        </xdr:cNvPr>
        <xdr:cNvSpPr txBox="1">
          <a:spLocks noChangeArrowheads="1"/>
        </xdr:cNvSpPr>
      </xdr:nvSpPr>
      <xdr:spPr bwMode="auto">
        <a:xfrm>
          <a:off x="68732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39</xdr:row>
      <xdr:rowOff>0</xdr:rowOff>
    </xdr:from>
    <xdr:ext cx="114300" cy="285750"/>
    <xdr:sp macro="" textlink="">
      <xdr:nvSpPr>
        <xdr:cNvPr id="2304" name="Text Box 8">
          <a:extLst>
            <a:ext uri="{FF2B5EF4-FFF2-40B4-BE49-F238E27FC236}">
              <a16:creationId xmlns:a16="http://schemas.microsoft.com/office/drawing/2014/main" id="{00000000-0008-0000-2100-000000090000}"/>
            </a:ext>
          </a:extLst>
        </xdr:cNvPr>
        <xdr:cNvSpPr txBox="1">
          <a:spLocks noChangeArrowheads="1"/>
        </xdr:cNvSpPr>
      </xdr:nvSpPr>
      <xdr:spPr bwMode="auto">
        <a:xfrm>
          <a:off x="68732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40</xdr:row>
      <xdr:rowOff>0</xdr:rowOff>
    </xdr:from>
    <xdr:ext cx="114300" cy="285750"/>
    <xdr:sp macro="" textlink="">
      <xdr:nvSpPr>
        <xdr:cNvPr id="2305" name="Text Box 8">
          <a:extLst>
            <a:ext uri="{FF2B5EF4-FFF2-40B4-BE49-F238E27FC236}">
              <a16:creationId xmlns:a16="http://schemas.microsoft.com/office/drawing/2014/main" id="{00000000-0008-0000-2100-000001090000}"/>
            </a:ext>
          </a:extLst>
        </xdr:cNvPr>
        <xdr:cNvSpPr txBox="1">
          <a:spLocks noChangeArrowheads="1"/>
        </xdr:cNvSpPr>
      </xdr:nvSpPr>
      <xdr:spPr bwMode="auto">
        <a:xfrm>
          <a:off x="68732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40</xdr:row>
      <xdr:rowOff>0</xdr:rowOff>
    </xdr:from>
    <xdr:ext cx="114300" cy="285750"/>
    <xdr:sp macro="" textlink="">
      <xdr:nvSpPr>
        <xdr:cNvPr id="2306" name="Text Box 8">
          <a:extLst>
            <a:ext uri="{FF2B5EF4-FFF2-40B4-BE49-F238E27FC236}">
              <a16:creationId xmlns:a16="http://schemas.microsoft.com/office/drawing/2014/main" id="{00000000-0008-0000-2100-000002090000}"/>
            </a:ext>
          </a:extLst>
        </xdr:cNvPr>
        <xdr:cNvSpPr txBox="1">
          <a:spLocks noChangeArrowheads="1"/>
        </xdr:cNvSpPr>
      </xdr:nvSpPr>
      <xdr:spPr bwMode="auto">
        <a:xfrm>
          <a:off x="68732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114300" cy="285750"/>
    <xdr:sp macro="" textlink="">
      <xdr:nvSpPr>
        <xdr:cNvPr id="2307" name="Text Box 8">
          <a:extLst>
            <a:ext uri="{FF2B5EF4-FFF2-40B4-BE49-F238E27FC236}">
              <a16:creationId xmlns:a16="http://schemas.microsoft.com/office/drawing/2014/main" id="{00000000-0008-0000-2100-000003090000}"/>
            </a:ext>
          </a:extLst>
        </xdr:cNvPr>
        <xdr:cNvSpPr txBox="1">
          <a:spLocks noChangeArrowheads="1"/>
        </xdr:cNvSpPr>
      </xdr:nvSpPr>
      <xdr:spPr bwMode="auto">
        <a:xfrm>
          <a:off x="68732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308" name="Text Box 8">
          <a:extLst>
            <a:ext uri="{FF2B5EF4-FFF2-40B4-BE49-F238E27FC236}">
              <a16:creationId xmlns:a16="http://schemas.microsoft.com/office/drawing/2014/main" id="{00000000-0008-0000-2100-00000409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309" name="Text Box 8">
          <a:extLst>
            <a:ext uri="{FF2B5EF4-FFF2-40B4-BE49-F238E27FC236}">
              <a16:creationId xmlns:a16="http://schemas.microsoft.com/office/drawing/2014/main" id="{00000000-0008-0000-2100-00000509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310" name="Text Box 8">
          <a:extLst>
            <a:ext uri="{FF2B5EF4-FFF2-40B4-BE49-F238E27FC236}">
              <a16:creationId xmlns:a16="http://schemas.microsoft.com/office/drawing/2014/main" id="{00000000-0008-0000-2100-00000609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11" name="Text Box 1">
          <a:extLst>
            <a:ext uri="{FF2B5EF4-FFF2-40B4-BE49-F238E27FC236}">
              <a16:creationId xmlns:a16="http://schemas.microsoft.com/office/drawing/2014/main" id="{00000000-0008-0000-2100-000007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12" name="Text Box 2">
          <a:extLst>
            <a:ext uri="{FF2B5EF4-FFF2-40B4-BE49-F238E27FC236}">
              <a16:creationId xmlns:a16="http://schemas.microsoft.com/office/drawing/2014/main" id="{00000000-0008-0000-2100-000008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13" name="Text Box 3">
          <a:extLst>
            <a:ext uri="{FF2B5EF4-FFF2-40B4-BE49-F238E27FC236}">
              <a16:creationId xmlns:a16="http://schemas.microsoft.com/office/drawing/2014/main" id="{00000000-0008-0000-2100-000009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14" name="Text Box 4">
          <a:extLst>
            <a:ext uri="{FF2B5EF4-FFF2-40B4-BE49-F238E27FC236}">
              <a16:creationId xmlns:a16="http://schemas.microsoft.com/office/drawing/2014/main" id="{00000000-0008-0000-2100-00000A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15" name="Text Box 5">
          <a:extLst>
            <a:ext uri="{FF2B5EF4-FFF2-40B4-BE49-F238E27FC236}">
              <a16:creationId xmlns:a16="http://schemas.microsoft.com/office/drawing/2014/main" id="{00000000-0008-0000-2100-00000B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16" name="Text Box 6">
          <a:extLst>
            <a:ext uri="{FF2B5EF4-FFF2-40B4-BE49-F238E27FC236}">
              <a16:creationId xmlns:a16="http://schemas.microsoft.com/office/drawing/2014/main" id="{00000000-0008-0000-2100-00000C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17" name="Text Box 8">
          <a:extLst>
            <a:ext uri="{FF2B5EF4-FFF2-40B4-BE49-F238E27FC236}">
              <a16:creationId xmlns:a16="http://schemas.microsoft.com/office/drawing/2014/main" id="{00000000-0008-0000-2100-00000D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18" name="Text Box 9">
          <a:extLst>
            <a:ext uri="{FF2B5EF4-FFF2-40B4-BE49-F238E27FC236}">
              <a16:creationId xmlns:a16="http://schemas.microsoft.com/office/drawing/2014/main" id="{00000000-0008-0000-2100-00000E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19" name="Text Box 10">
          <a:extLst>
            <a:ext uri="{FF2B5EF4-FFF2-40B4-BE49-F238E27FC236}">
              <a16:creationId xmlns:a16="http://schemas.microsoft.com/office/drawing/2014/main" id="{00000000-0008-0000-2100-00000F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20" name="Text Box 1">
          <a:extLst>
            <a:ext uri="{FF2B5EF4-FFF2-40B4-BE49-F238E27FC236}">
              <a16:creationId xmlns:a16="http://schemas.microsoft.com/office/drawing/2014/main" id="{00000000-0008-0000-2100-000010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21" name="Text Box 2">
          <a:extLst>
            <a:ext uri="{FF2B5EF4-FFF2-40B4-BE49-F238E27FC236}">
              <a16:creationId xmlns:a16="http://schemas.microsoft.com/office/drawing/2014/main" id="{00000000-0008-0000-2100-000011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322" name="Text Box 8">
          <a:extLst>
            <a:ext uri="{FF2B5EF4-FFF2-40B4-BE49-F238E27FC236}">
              <a16:creationId xmlns:a16="http://schemas.microsoft.com/office/drawing/2014/main" id="{00000000-0008-0000-2100-000012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323" name="Text Box 8">
          <a:extLst>
            <a:ext uri="{FF2B5EF4-FFF2-40B4-BE49-F238E27FC236}">
              <a16:creationId xmlns:a16="http://schemas.microsoft.com/office/drawing/2014/main" id="{00000000-0008-0000-2100-00001309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324" name="Text Box 8">
          <a:extLst>
            <a:ext uri="{FF2B5EF4-FFF2-40B4-BE49-F238E27FC236}">
              <a16:creationId xmlns:a16="http://schemas.microsoft.com/office/drawing/2014/main" id="{00000000-0008-0000-2100-000014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325" name="Text Box 8">
          <a:extLst>
            <a:ext uri="{FF2B5EF4-FFF2-40B4-BE49-F238E27FC236}">
              <a16:creationId xmlns:a16="http://schemas.microsoft.com/office/drawing/2014/main" id="{00000000-0008-0000-2100-00001509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26" name="Text Box 8">
          <a:extLst>
            <a:ext uri="{FF2B5EF4-FFF2-40B4-BE49-F238E27FC236}">
              <a16:creationId xmlns:a16="http://schemas.microsoft.com/office/drawing/2014/main" id="{00000000-0008-0000-2100-000016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27" name="Text Box 8">
          <a:extLst>
            <a:ext uri="{FF2B5EF4-FFF2-40B4-BE49-F238E27FC236}">
              <a16:creationId xmlns:a16="http://schemas.microsoft.com/office/drawing/2014/main" id="{00000000-0008-0000-2100-000017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28" name="Text Box 1">
          <a:extLst>
            <a:ext uri="{FF2B5EF4-FFF2-40B4-BE49-F238E27FC236}">
              <a16:creationId xmlns:a16="http://schemas.microsoft.com/office/drawing/2014/main" id="{00000000-0008-0000-2100-000018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29" name="Text Box 2">
          <a:extLst>
            <a:ext uri="{FF2B5EF4-FFF2-40B4-BE49-F238E27FC236}">
              <a16:creationId xmlns:a16="http://schemas.microsoft.com/office/drawing/2014/main" id="{00000000-0008-0000-2100-000019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30" name="Text Box 3">
          <a:extLst>
            <a:ext uri="{FF2B5EF4-FFF2-40B4-BE49-F238E27FC236}">
              <a16:creationId xmlns:a16="http://schemas.microsoft.com/office/drawing/2014/main" id="{00000000-0008-0000-2100-00001A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31" name="Text Box 4">
          <a:extLst>
            <a:ext uri="{FF2B5EF4-FFF2-40B4-BE49-F238E27FC236}">
              <a16:creationId xmlns:a16="http://schemas.microsoft.com/office/drawing/2014/main" id="{00000000-0008-0000-2100-00001B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32" name="Text Box 5">
          <a:extLst>
            <a:ext uri="{FF2B5EF4-FFF2-40B4-BE49-F238E27FC236}">
              <a16:creationId xmlns:a16="http://schemas.microsoft.com/office/drawing/2014/main" id="{00000000-0008-0000-2100-00001C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33" name="Text Box 6">
          <a:extLst>
            <a:ext uri="{FF2B5EF4-FFF2-40B4-BE49-F238E27FC236}">
              <a16:creationId xmlns:a16="http://schemas.microsoft.com/office/drawing/2014/main" id="{00000000-0008-0000-2100-00001D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34" name="Text Box 8">
          <a:extLst>
            <a:ext uri="{FF2B5EF4-FFF2-40B4-BE49-F238E27FC236}">
              <a16:creationId xmlns:a16="http://schemas.microsoft.com/office/drawing/2014/main" id="{00000000-0008-0000-2100-00001E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35" name="Text Box 9">
          <a:extLst>
            <a:ext uri="{FF2B5EF4-FFF2-40B4-BE49-F238E27FC236}">
              <a16:creationId xmlns:a16="http://schemas.microsoft.com/office/drawing/2014/main" id="{00000000-0008-0000-2100-00001F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36" name="Text Box 10">
          <a:extLst>
            <a:ext uri="{FF2B5EF4-FFF2-40B4-BE49-F238E27FC236}">
              <a16:creationId xmlns:a16="http://schemas.microsoft.com/office/drawing/2014/main" id="{00000000-0008-0000-2100-000020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37" name="Text Box 1">
          <a:extLst>
            <a:ext uri="{FF2B5EF4-FFF2-40B4-BE49-F238E27FC236}">
              <a16:creationId xmlns:a16="http://schemas.microsoft.com/office/drawing/2014/main" id="{00000000-0008-0000-2100-000021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38" name="Text Box 2">
          <a:extLst>
            <a:ext uri="{FF2B5EF4-FFF2-40B4-BE49-F238E27FC236}">
              <a16:creationId xmlns:a16="http://schemas.microsoft.com/office/drawing/2014/main" id="{00000000-0008-0000-2100-000022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339" name="Text Box 8">
          <a:extLst>
            <a:ext uri="{FF2B5EF4-FFF2-40B4-BE49-F238E27FC236}">
              <a16:creationId xmlns:a16="http://schemas.microsoft.com/office/drawing/2014/main" id="{00000000-0008-0000-2100-00002309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340" name="Text Box 8">
          <a:extLst>
            <a:ext uri="{FF2B5EF4-FFF2-40B4-BE49-F238E27FC236}">
              <a16:creationId xmlns:a16="http://schemas.microsoft.com/office/drawing/2014/main" id="{00000000-0008-0000-2100-00002409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341" name="Text Box 8">
          <a:extLst>
            <a:ext uri="{FF2B5EF4-FFF2-40B4-BE49-F238E27FC236}">
              <a16:creationId xmlns:a16="http://schemas.microsoft.com/office/drawing/2014/main" id="{00000000-0008-0000-2100-000025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342" name="Text Box 8">
          <a:extLst>
            <a:ext uri="{FF2B5EF4-FFF2-40B4-BE49-F238E27FC236}">
              <a16:creationId xmlns:a16="http://schemas.microsoft.com/office/drawing/2014/main" id="{00000000-0008-0000-2100-00002609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43" name="Text Box 8">
          <a:extLst>
            <a:ext uri="{FF2B5EF4-FFF2-40B4-BE49-F238E27FC236}">
              <a16:creationId xmlns:a16="http://schemas.microsoft.com/office/drawing/2014/main" id="{00000000-0008-0000-2100-000027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44" name="Text Box 8">
          <a:extLst>
            <a:ext uri="{FF2B5EF4-FFF2-40B4-BE49-F238E27FC236}">
              <a16:creationId xmlns:a16="http://schemas.microsoft.com/office/drawing/2014/main" id="{00000000-0008-0000-2100-000028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45" name="Text Box 1">
          <a:extLst>
            <a:ext uri="{FF2B5EF4-FFF2-40B4-BE49-F238E27FC236}">
              <a16:creationId xmlns:a16="http://schemas.microsoft.com/office/drawing/2014/main" id="{00000000-0008-0000-2100-000029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46" name="Text Box 2">
          <a:extLst>
            <a:ext uri="{FF2B5EF4-FFF2-40B4-BE49-F238E27FC236}">
              <a16:creationId xmlns:a16="http://schemas.microsoft.com/office/drawing/2014/main" id="{00000000-0008-0000-2100-00002A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47" name="Text Box 3">
          <a:extLst>
            <a:ext uri="{FF2B5EF4-FFF2-40B4-BE49-F238E27FC236}">
              <a16:creationId xmlns:a16="http://schemas.microsoft.com/office/drawing/2014/main" id="{00000000-0008-0000-2100-00002B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48" name="Text Box 4">
          <a:extLst>
            <a:ext uri="{FF2B5EF4-FFF2-40B4-BE49-F238E27FC236}">
              <a16:creationId xmlns:a16="http://schemas.microsoft.com/office/drawing/2014/main" id="{00000000-0008-0000-2100-00002C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49" name="Text Box 5">
          <a:extLst>
            <a:ext uri="{FF2B5EF4-FFF2-40B4-BE49-F238E27FC236}">
              <a16:creationId xmlns:a16="http://schemas.microsoft.com/office/drawing/2014/main" id="{00000000-0008-0000-2100-00002D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50" name="Text Box 6">
          <a:extLst>
            <a:ext uri="{FF2B5EF4-FFF2-40B4-BE49-F238E27FC236}">
              <a16:creationId xmlns:a16="http://schemas.microsoft.com/office/drawing/2014/main" id="{00000000-0008-0000-2100-00002E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51" name="Text Box 8">
          <a:extLst>
            <a:ext uri="{FF2B5EF4-FFF2-40B4-BE49-F238E27FC236}">
              <a16:creationId xmlns:a16="http://schemas.microsoft.com/office/drawing/2014/main" id="{00000000-0008-0000-2100-00002F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52" name="Text Box 9">
          <a:extLst>
            <a:ext uri="{FF2B5EF4-FFF2-40B4-BE49-F238E27FC236}">
              <a16:creationId xmlns:a16="http://schemas.microsoft.com/office/drawing/2014/main" id="{00000000-0008-0000-2100-000030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53" name="Text Box 10">
          <a:extLst>
            <a:ext uri="{FF2B5EF4-FFF2-40B4-BE49-F238E27FC236}">
              <a16:creationId xmlns:a16="http://schemas.microsoft.com/office/drawing/2014/main" id="{00000000-0008-0000-2100-000031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54" name="Text Box 1">
          <a:extLst>
            <a:ext uri="{FF2B5EF4-FFF2-40B4-BE49-F238E27FC236}">
              <a16:creationId xmlns:a16="http://schemas.microsoft.com/office/drawing/2014/main" id="{00000000-0008-0000-2100-000032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55" name="Text Box 2">
          <a:extLst>
            <a:ext uri="{FF2B5EF4-FFF2-40B4-BE49-F238E27FC236}">
              <a16:creationId xmlns:a16="http://schemas.microsoft.com/office/drawing/2014/main" id="{00000000-0008-0000-2100-000033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356" name="Text Box 8">
          <a:extLst>
            <a:ext uri="{FF2B5EF4-FFF2-40B4-BE49-F238E27FC236}">
              <a16:creationId xmlns:a16="http://schemas.microsoft.com/office/drawing/2014/main" id="{00000000-0008-0000-2100-00003409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357" name="Text Box 8">
          <a:extLst>
            <a:ext uri="{FF2B5EF4-FFF2-40B4-BE49-F238E27FC236}">
              <a16:creationId xmlns:a16="http://schemas.microsoft.com/office/drawing/2014/main" id="{00000000-0008-0000-2100-00003509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358" name="Text Box 8">
          <a:extLst>
            <a:ext uri="{FF2B5EF4-FFF2-40B4-BE49-F238E27FC236}">
              <a16:creationId xmlns:a16="http://schemas.microsoft.com/office/drawing/2014/main" id="{00000000-0008-0000-2100-00003609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359" name="Text Box 8">
          <a:extLst>
            <a:ext uri="{FF2B5EF4-FFF2-40B4-BE49-F238E27FC236}">
              <a16:creationId xmlns:a16="http://schemas.microsoft.com/office/drawing/2014/main" id="{00000000-0008-0000-2100-00003709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11</xdr:col>
      <xdr:colOff>0</xdr:colOff>
      <xdr:row>38</xdr:row>
      <xdr:rowOff>0</xdr:rowOff>
    </xdr:from>
    <xdr:ext cx="114300" cy="285750"/>
    <xdr:sp macro="" textlink="">
      <xdr:nvSpPr>
        <xdr:cNvPr id="2360" name="Text Box 8">
          <a:extLst>
            <a:ext uri="{FF2B5EF4-FFF2-40B4-BE49-F238E27FC236}">
              <a16:creationId xmlns:a16="http://schemas.microsoft.com/office/drawing/2014/main" id="{00000000-0008-0000-2100-00003809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361" name="Text Box 8">
          <a:extLst>
            <a:ext uri="{FF2B5EF4-FFF2-40B4-BE49-F238E27FC236}">
              <a16:creationId xmlns:a16="http://schemas.microsoft.com/office/drawing/2014/main" id="{00000000-0008-0000-2100-00003909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28575</xdr:rowOff>
    </xdr:from>
    <xdr:ext cx="114300" cy="285750"/>
    <xdr:sp macro="" textlink="">
      <xdr:nvSpPr>
        <xdr:cNvPr id="2362" name="Text Box 8">
          <a:extLst>
            <a:ext uri="{FF2B5EF4-FFF2-40B4-BE49-F238E27FC236}">
              <a16:creationId xmlns:a16="http://schemas.microsoft.com/office/drawing/2014/main" id="{00000000-0008-0000-2100-00003A090000}"/>
            </a:ext>
          </a:extLst>
        </xdr:cNvPr>
        <xdr:cNvSpPr txBox="1">
          <a:spLocks noChangeArrowheads="1"/>
        </xdr:cNvSpPr>
      </xdr:nvSpPr>
      <xdr:spPr bwMode="auto">
        <a:xfrm>
          <a:off x="6873240" y="67951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39</xdr:row>
      <xdr:rowOff>0</xdr:rowOff>
    </xdr:from>
    <xdr:ext cx="114300" cy="285750"/>
    <xdr:sp macro="" textlink="">
      <xdr:nvSpPr>
        <xdr:cNvPr id="2363" name="Text Box 8">
          <a:extLst>
            <a:ext uri="{FF2B5EF4-FFF2-40B4-BE49-F238E27FC236}">
              <a16:creationId xmlns:a16="http://schemas.microsoft.com/office/drawing/2014/main" id="{00000000-0008-0000-2100-00003B090000}"/>
            </a:ext>
          </a:extLst>
        </xdr:cNvPr>
        <xdr:cNvSpPr txBox="1">
          <a:spLocks noChangeArrowheads="1"/>
        </xdr:cNvSpPr>
      </xdr:nvSpPr>
      <xdr:spPr bwMode="auto">
        <a:xfrm>
          <a:off x="68732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39</xdr:row>
      <xdr:rowOff>0</xdr:rowOff>
    </xdr:from>
    <xdr:ext cx="114300" cy="285750"/>
    <xdr:sp macro="" textlink="">
      <xdr:nvSpPr>
        <xdr:cNvPr id="2364" name="Text Box 8">
          <a:extLst>
            <a:ext uri="{FF2B5EF4-FFF2-40B4-BE49-F238E27FC236}">
              <a16:creationId xmlns:a16="http://schemas.microsoft.com/office/drawing/2014/main" id="{00000000-0008-0000-2100-00003C090000}"/>
            </a:ext>
          </a:extLst>
        </xdr:cNvPr>
        <xdr:cNvSpPr txBox="1">
          <a:spLocks noChangeArrowheads="1"/>
        </xdr:cNvSpPr>
      </xdr:nvSpPr>
      <xdr:spPr bwMode="auto">
        <a:xfrm>
          <a:off x="68732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40</xdr:row>
      <xdr:rowOff>0</xdr:rowOff>
    </xdr:from>
    <xdr:ext cx="114300" cy="285750"/>
    <xdr:sp macro="" textlink="">
      <xdr:nvSpPr>
        <xdr:cNvPr id="2365" name="Text Box 8">
          <a:extLst>
            <a:ext uri="{FF2B5EF4-FFF2-40B4-BE49-F238E27FC236}">
              <a16:creationId xmlns:a16="http://schemas.microsoft.com/office/drawing/2014/main" id="{00000000-0008-0000-2100-00003D090000}"/>
            </a:ext>
          </a:extLst>
        </xdr:cNvPr>
        <xdr:cNvSpPr txBox="1">
          <a:spLocks noChangeArrowheads="1"/>
        </xdr:cNvSpPr>
      </xdr:nvSpPr>
      <xdr:spPr bwMode="auto">
        <a:xfrm>
          <a:off x="68732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95250</xdr:rowOff>
    </xdr:from>
    <xdr:ext cx="114300" cy="285750"/>
    <xdr:sp macro="" textlink="">
      <xdr:nvSpPr>
        <xdr:cNvPr id="2366" name="Text Box 8">
          <a:extLst>
            <a:ext uri="{FF2B5EF4-FFF2-40B4-BE49-F238E27FC236}">
              <a16:creationId xmlns:a16="http://schemas.microsoft.com/office/drawing/2014/main" id="{00000000-0008-0000-2100-00003E090000}"/>
            </a:ext>
          </a:extLst>
        </xdr:cNvPr>
        <xdr:cNvSpPr txBox="1">
          <a:spLocks noChangeArrowheads="1"/>
        </xdr:cNvSpPr>
      </xdr:nvSpPr>
      <xdr:spPr bwMode="auto">
        <a:xfrm>
          <a:off x="687324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367" name="Text Box 8">
          <a:extLst>
            <a:ext uri="{FF2B5EF4-FFF2-40B4-BE49-F238E27FC236}">
              <a16:creationId xmlns:a16="http://schemas.microsoft.com/office/drawing/2014/main" id="{00000000-0008-0000-2100-00003F09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68" name="Text Box 1">
          <a:extLst>
            <a:ext uri="{FF2B5EF4-FFF2-40B4-BE49-F238E27FC236}">
              <a16:creationId xmlns:a16="http://schemas.microsoft.com/office/drawing/2014/main" id="{00000000-0008-0000-2100-000040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69" name="Text Box 2">
          <a:extLst>
            <a:ext uri="{FF2B5EF4-FFF2-40B4-BE49-F238E27FC236}">
              <a16:creationId xmlns:a16="http://schemas.microsoft.com/office/drawing/2014/main" id="{00000000-0008-0000-2100-000041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0" name="Text Box 3">
          <a:extLst>
            <a:ext uri="{FF2B5EF4-FFF2-40B4-BE49-F238E27FC236}">
              <a16:creationId xmlns:a16="http://schemas.microsoft.com/office/drawing/2014/main" id="{00000000-0008-0000-2100-000042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1" name="Text Box 4">
          <a:extLst>
            <a:ext uri="{FF2B5EF4-FFF2-40B4-BE49-F238E27FC236}">
              <a16:creationId xmlns:a16="http://schemas.microsoft.com/office/drawing/2014/main" id="{00000000-0008-0000-2100-000043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2" name="Text Box 5">
          <a:extLst>
            <a:ext uri="{FF2B5EF4-FFF2-40B4-BE49-F238E27FC236}">
              <a16:creationId xmlns:a16="http://schemas.microsoft.com/office/drawing/2014/main" id="{00000000-0008-0000-2100-000044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3" name="Text Box 6">
          <a:extLst>
            <a:ext uri="{FF2B5EF4-FFF2-40B4-BE49-F238E27FC236}">
              <a16:creationId xmlns:a16="http://schemas.microsoft.com/office/drawing/2014/main" id="{00000000-0008-0000-2100-000045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4" name="Text Box 8">
          <a:extLst>
            <a:ext uri="{FF2B5EF4-FFF2-40B4-BE49-F238E27FC236}">
              <a16:creationId xmlns:a16="http://schemas.microsoft.com/office/drawing/2014/main" id="{00000000-0008-0000-2100-000046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5" name="Text Box 9">
          <a:extLst>
            <a:ext uri="{FF2B5EF4-FFF2-40B4-BE49-F238E27FC236}">
              <a16:creationId xmlns:a16="http://schemas.microsoft.com/office/drawing/2014/main" id="{00000000-0008-0000-2100-000047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6" name="Text Box 10">
          <a:extLst>
            <a:ext uri="{FF2B5EF4-FFF2-40B4-BE49-F238E27FC236}">
              <a16:creationId xmlns:a16="http://schemas.microsoft.com/office/drawing/2014/main" id="{00000000-0008-0000-2100-000048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7" name="Text Box 1">
          <a:extLst>
            <a:ext uri="{FF2B5EF4-FFF2-40B4-BE49-F238E27FC236}">
              <a16:creationId xmlns:a16="http://schemas.microsoft.com/office/drawing/2014/main" id="{00000000-0008-0000-2100-000049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8" name="Text Box 2">
          <a:extLst>
            <a:ext uri="{FF2B5EF4-FFF2-40B4-BE49-F238E27FC236}">
              <a16:creationId xmlns:a16="http://schemas.microsoft.com/office/drawing/2014/main" id="{00000000-0008-0000-2100-00004A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79" name="Text Box 8">
          <a:extLst>
            <a:ext uri="{FF2B5EF4-FFF2-40B4-BE49-F238E27FC236}">
              <a16:creationId xmlns:a16="http://schemas.microsoft.com/office/drawing/2014/main" id="{00000000-0008-0000-2100-00004B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0" name="Text Box 8">
          <a:extLst>
            <a:ext uri="{FF2B5EF4-FFF2-40B4-BE49-F238E27FC236}">
              <a16:creationId xmlns:a16="http://schemas.microsoft.com/office/drawing/2014/main" id="{00000000-0008-0000-2100-00004C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1" name="Text Box 1">
          <a:extLst>
            <a:ext uri="{FF2B5EF4-FFF2-40B4-BE49-F238E27FC236}">
              <a16:creationId xmlns:a16="http://schemas.microsoft.com/office/drawing/2014/main" id="{00000000-0008-0000-2100-00004D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2" name="Text Box 2">
          <a:extLst>
            <a:ext uri="{FF2B5EF4-FFF2-40B4-BE49-F238E27FC236}">
              <a16:creationId xmlns:a16="http://schemas.microsoft.com/office/drawing/2014/main" id="{00000000-0008-0000-2100-00004E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3" name="Text Box 3">
          <a:extLst>
            <a:ext uri="{FF2B5EF4-FFF2-40B4-BE49-F238E27FC236}">
              <a16:creationId xmlns:a16="http://schemas.microsoft.com/office/drawing/2014/main" id="{00000000-0008-0000-2100-00004F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4" name="Text Box 4">
          <a:extLst>
            <a:ext uri="{FF2B5EF4-FFF2-40B4-BE49-F238E27FC236}">
              <a16:creationId xmlns:a16="http://schemas.microsoft.com/office/drawing/2014/main" id="{00000000-0008-0000-2100-000050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5" name="Text Box 5">
          <a:extLst>
            <a:ext uri="{FF2B5EF4-FFF2-40B4-BE49-F238E27FC236}">
              <a16:creationId xmlns:a16="http://schemas.microsoft.com/office/drawing/2014/main" id="{00000000-0008-0000-2100-000051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6" name="Text Box 6">
          <a:extLst>
            <a:ext uri="{FF2B5EF4-FFF2-40B4-BE49-F238E27FC236}">
              <a16:creationId xmlns:a16="http://schemas.microsoft.com/office/drawing/2014/main" id="{00000000-0008-0000-2100-000052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7" name="Text Box 8">
          <a:extLst>
            <a:ext uri="{FF2B5EF4-FFF2-40B4-BE49-F238E27FC236}">
              <a16:creationId xmlns:a16="http://schemas.microsoft.com/office/drawing/2014/main" id="{00000000-0008-0000-2100-000053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8" name="Text Box 9">
          <a:extLst>
            <a:ext uri="{FF2B5EF4-FFF2-40B4-BE49-F238E27FC236}">
              <a16:creationId xmlns:a16="http://schemas.microsoft.com/office/drawing/2014/main" id="{00000000-0008-0000-2100-000054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89" name="Text Box 10">
          <a:extLst>
            <a:ext uri="{FF2B5EF4-FFF2-40B4-BE49-F238E27FC236}">
              <a16:creationId xmlns:a16="http://schemas.microsoft.com/office/drawing/2014/main" id="{00000000-0008-0000-2100-000055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0" name="Text Box 1">
          <a:extLst>
            <a:ext uri="{FF2B5EF4-FFF2-40B4-BE49-F238E27FC236}">
              <a16:creationId xmlns:a16="http://schemas.microsoft.com/office/drawing/2014/main" id="{00000000-0008-0000-2100-000056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1" name="Text Box 2">
          <a:extLst>
            <a:ext uri="{FF2B5EF4-FFF2-40B4-BE49-F238E27FC236}">
              <a16:creationId xmlns:a16="http://schemas.microsoft.com/office/drawing/2014/main" id="{00000000-0008-0000-2100-000057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2" name="Text Box 8">
          <a:extLst>
            <a:ext uri="{FF2B5EF4-FFF2-40B4-BE49-F238E27FC236}">
              <a16:creationId xmlns:a16="http://schemas.microsoft.com/office/drawing/2014/main" id="{00000000-0008-0000-2100-000058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3" name="Text Box 8">
          <a:extLst>
            <a:ext uri="{FF2B5EF4-FFF2-40B4-BE49-F238E27FC236}">
              <a16:creationId xmlns:a16="http://schemas.microsoft.com/office/drawing/2014/main" id="{00000000-0008-0000-2100-000059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4" name="Text Box 1">
          <a:extLst>
            <a:ext uri="{FF2B5EF4-FFF2-40B4-BE49-F238E27FC236}">
              <a16:creationId xmlns:a16="http://schemas.microsoft.com/office/drawing/2014/main" id="{00000000-0008-0000-2100-00005A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5" name="Text Box 2">
          <a:extLst>
            <a:ext uri="{FF2B5EF4-FFF2-40B4-BE49-F238E27FC236}">
              <a16:creationId xmlns:a16="http://schemas.microsoft.com/office/drawing/2014/main" id="{00000000-0008-0000-2100-00005B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6" name="Text Box 3">
          <a:extLst>
            <a:ext uri="{FF2B5EF4-FFF2-40B4-BE49-F238E27FC236}">
              <a16:creationId xmlns:a16="http://schemas.microsoft.com/office/drawing/2014/main" id="{00000000-0008-0000-2100-00005C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7" name="Text Box 4">
          <a:extLst>
            <a:ext uri="{FF2B5EF4-FFF2-40B4-BE49-F238E27FC236}">
              <a16:creationId xmlns:a16="http://schemas.microsoft.com/office/drawing/2014/main" id="{00000000-0008-0000-2100-00005D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8" name="Text Box 5">
          <a:extLst>
            <a:ext uri="{FF2B5EF4-FFF2-40B4-BE49-F238E27FC236}">
              <a16:creationId xmlns:a16="http://schemas.microsoft.com/office/drawing/2014/main" id="{00000000-0008-0000-2100-00005E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399" name="Text Box 6">
          <a:extLst>
            <a:ext uri="{FF2B5EF4-FFF2-40B4-BE49-F238E27FC236}">
              <a16:creationId xmlns:a16="http://schemas.microsoft.com/office/drawing/2014/main" id="{00000000-0008-0000-2100-00005F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400" name="Text Box 8">
          <a:extLst>
            <a:ext uri="{FF2B5EF4-FFF2-40B4-BE49-F238E27FC236}">
              <a16:creationId xmlns:a16="http://schemas.microsoft.com/office/drawing/2014/main" id="{00000000-0008-0000-2100-000060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401" name="Text Box 9">
          <a:extLst>
            <a:ext uri="{FF2B5EF4-FFF2-40B4-BE49-F238E27FC236}">
              <a16:creationId xmlns:a16="http://schemas.microsoft.com/office/drawing/2014/main" id="{00000000-0008-0000-2100-000061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402" name="Text Box 10">
          <a:extLst>
            <a:ext uri="{FF2B5EF4-FFF2-40B4-BE49-F238E27FC236}">
              <a16:creationId xmlns:a16="http://schemas.microsoft.com/office/drawing/2014/main" id="{00000000-0008-0000-2100-000062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403" name="Text Box 1">
          <a:extLst>
            <a:ext uri="{FF2B5EF4-FFF2-40B4-BE49-F238E27FC236}">
              <a16:creationId xmlns:a16="http://schemas.microsoft.com/office/drawing/2014/main" id="{00000000-0008-0000-2100-000063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404" name="Text Box 2">
          <a:extLst>
            <a:ext uri="{FF2B5EF4-FFF2-40B4-BE49-F238E27FC236}">
              <a16:creationId xmlns:a16="http://schemas.microsoft.com/office/drawing/2014/main" id="{00000000-0008-0000-2100-000064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405" name="Text Box 8">
          <a:extLst>
            <a:ext uri="{FF2B5EF4-FFF2-40B4-BE49-F238E27FC236}">
              <a16:creationId xmlns:a16="http://schemas.microsoft.com/office/drawing/2014/main" id="{00000000-0008-0000-2100-00006509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114300" cy="285750"/>
    <xdr:sp macro="" textlink="">
      <xdr:nvSpPr>
        <xdr:cNvPr id="2406" name="Text Box 8">
          <a:extLst>
            <a:ext uri="{FF2B5EF4-FFF2-40B4-BE49-F238E27FC236}">
              <a16:creationId xmlns:a16="http://schemas.microsoft.com/office/drawing/2014/main" id="{00000000-0008-0000-2100-000066090000}"/>
            </a:ext>
          </a:extLst>
        </xdr:cNvPr>
        <xdr:cNvSpPr txBox="1">
          <a:spLocks noChangeArrowheads="1"/>
        </xdr:cNvSpPr>
      </xdr:nvSpPr>
      <xdr:spPr bwMode="auto">
        <a:xfrm>
          <a:off x="687324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407" name="Text Box 8">
          <a:extLst>
            <a:ext uri="{FF2B5EF4-FFF2-40B4-BE49-F238E27FC236}">
              <a16:creationId xmlns:a16="http://schemas.microsoft.com/office/drawing/2014/main" id="{00000000-0008-0000-2100-00006709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408" name="Text Box 8">
          <a:extLst>
            <a:ext uri="{FF2B5EF4-FFF2-40B4-BE49-F238E27FC236}">
              <a16:creationId xmlns:a16="http://schemas.microsoft.com/office/drawing/2014/main" id="{00000000-0008-0000-2100-00006809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35</xdr:row>
      <xdr:rowOff>0</xdr:rowOff>
    </xdr:from>
    <xdr:ext cx="114300" cy="285750"/>
    <xdr:sp macro="" textlink="">
      <xdr:nvSpPr>
        <xdr:cNvPr id="2409" name="Text Box 8">
          <a:extLst>
            <a:ext uri="{FF2B5EF4-FFF2-40B4-BE49-F238E27FC236}">
              <a16:creationId xmlns:a16="http://schemas.microsoft.com/office/drawing/2014/main" id="{00000000-0008-0000-2100-000069090000}"/>
            </a:ext>
          </a:extLst>
        </xdr:cNvPr>
        <xdr:cNvSpPr txBox="1">
          <a:spLocks noChangeArrowheads="1"/>
        </xdr:cNvSpPr>
      </xdr:nvSpPr>
      <xdr:spPr bwMode="auto">
        <a:xfrm>
          <a:off x="687324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410" name="Text Box 8">
          <a:extLst>
            <a:ext uri="{FF2B5EF4-FFF2-40B4-BE49-F238E27FC236}">
              <a16:creationId xmlns:a16="http://schemas.microsoft.com/office/drawing/2014/main" id="{00000000-0008-0000-2100-00006A09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35</xdr:row>
      <xdr:rowOff>0</xdr:rowOff>
    </xdr:from>
    <xdr:ext cx="114300" cy="285750"/>
    <xdr:sp macro="" textlink="">
      <xdr:nvSpPr>
        <xdr:cNvPr id="2411" name="Text Box 8">
          <a:extLst>
            <a:ext uri="{FF2B5EF4-FFF2-40B4-BE49-F238E27FC236}">
              <a16:creationId xmlns:a16="http://schemas.microsoft.com/office/drawing/2014/main" id="{00000000-0008-0000-2100-00006B090000}"/>
            </a:ext>
          </a:extLst>
        </xdr:cNvPr>
        <xdr:cNvSpPr txBox="1">
          <a:spLocks noChangeArrowheads="1"/>
        </xdr:cNvSpPr>
      </xdr:nvSpPr>
      <xdr:spPr bwMode="auto">
        <a:xfrm>
          <a:off x="687324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412" name="Text Box 8">
          <a:extLst>
            <a:ext uri="{FF2B5EF4-FFF2-40B4-BE49-F238E27FC236}">
              <a16:creationId xmlns:a16="http://schemas.microsoft.com/office/drawing/2014/main" id="{00000000-0008-0000-2100-00006C09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0</xdr:rowOff>
    </xdr:from>
    <xdr:ext cx="114300" cy="285750"/>
    <xdr:sp macro="" textlink="">
      <xdr:nvSpPr>
        <xdr:cNvPr id="2413" name="Text Box 8">
          <a:extLst>
            <a:ext uri="{FF2B5EF4-FFF2-40B4-BE49-F238E27FC236}">
              <a16:creationId xmlns:a16="http://schemas.microsoft.com/office/drawing/2014/main" id="{00000000-0008-0000-2100-00006D090000}"/>
            </a:ext>
          </a:extLst>
        </xdr:cNvPr>
        <xdr:cNvSpPr txBox="1">
          <a:spLocks noChangeArrowheads="1"/>
        </xdr:cNvSpPr>
      </xdr:nvSpPr>
      <xdr:spPr bwMode="auto">
        <a:xfrm>
          <a:off x="68732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0</xdr:rowOff>
    </xdr:from>
    <xdr:ext cx="114300" cy="285750"/>
    <xdr:sp macro="" textlink="">
      <xdr:nvSpPr>
        <xdr:cNvPr id="2414" name="Text Box 8">
          <a:extLst>
            <a:ext uri="{FF2B5EF4-FFF2-40B4-BE49-F238E27FC236}">
              <a16:creationId xmlns:a16="http://schemas.microsoft.com/office/drawing/2014/main" id="{00000000-0008-0000-2100-00006E090000}"/>
            </a:ext>
          </a:extLst>
        </xdr:cNvPr>
        <xdr:cNvSpPr txBox="1">
          <a:spLocks noChangeArrowheads="1"/>
        </xdr:cNvSpPr>
      </xdr:nvSpPr>
      <xdr:spPr bwMode="auto">
        <a:xfrm>
          <a:off x="68732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0</xdr:rowOff>
    </xdr:from>
    <xdr:ext cx="114300" cy="285750"/>
    <xdr:sp macro="" textlink="">
      <xdr:nvSpPr>
        <xdr:cNvPr id="2415" name="Text Box 8">
          <a:extLst>
            <a:ext uri="{FF2B5EF4-FFF2-40B4-BE49-F238E27FC236}">
              <a16:creationId xmlns:a16="http://schemas.microsoft.com/office/drawing/2014/main" id="{00000000-0008-0000-2100-00006F090000}"/>
            </a:ext>
          </a:extLst>
        </xdr:cNvPr>
        <xdr:cNvSpPr txBox="1">
          <a:spLocks noChangeArrowheads="1"/>
        </xdr:cNvSpPr>
      </xdr:nvSpPr>
      <xdr:spPr bwMode="auto">
        <a:xfrm>
          <a:off x="68732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0</xdr:rowOff>
    </xdr:from>
    <xdr:ext cx="114300" cy="285750"/>
    <xdr:sp macro="" textlink="">
      <xdr:nvSpPr>
        <xdr:cNvPr id="2416" name="Text Box 8">
          <a:extLst>
            <a:ext uri="{FF2B5EF4-FFF2-40B4-BE49-F238E27FC236}">
              <a16:creationId xmlns:a16="http://schemas.microsoft.com/office/drawing/2014/main" id="{00000000-0008-0000-2100-000070090000}"/>
            </a:ext>
          </a:extLst>
        </xdr:cNvPr>
        <xdr:cNvSpPr txBox="1">
          <a:spLocks noChangeArrowheads="1"/>
        </xdr:cNvSpPr>
      </xdr:nvSpPr>
      <xdr:spPr bwMode="auto">
        <a:xfrm>
          <a:off x="68732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17" name="Text Box 1">
          <a:extLst>
            <a:ext uri="{FF2B5EF4-FFF2-40B4-BE49-F238E27FC236}">
              <a16:creationId xmlns:a16="http://schemas.microsoft.com/office/drawing/2014/main" id="{00000000-0008-0000-2100-000071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18" name="Text Box 2">
          <a:extLst>
            <a:ext uri="{FF2B5EF4-FFF2-40B4-BE49-F238E27FC236}">
              <a16:creationId xmlns:a16="http://schemas.microsoft.com/office/drawing/2014/main" id="{00000000-0008-0000-2100-000072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19" name="Text Box 3">
          <a:extLst>
            <a:ext uri="{FF2B5EF4-FFF2-40B4-BE49-F238E27FC236}">
              <a16:creationId xmlns:a16="http://schemas.microsoft.com/office/drawing/2014/main" id="{00000000-0008-0000-2100-000073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20" name="Text Box 4">
          <a:extLst>
            <a:ext uri="{FF2B5EF4-FFF2-40B4-BE49-F238E27FC236}">
              <a16:creationId xmlns:a16="http://schemas.microsoft.com/office/drawing/2014/main" id="{00000000-0008-0000-2100-000074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21" name="Text Box 5">
          <a:extLst>
            <a:ext uri="{FF2B5EF4-FFF2-40B4-BE49-F238E27FC236}">
              <a16:creationId xmlns:a16="http://schemas.microsoft.com/office/drawing/2014/main" id="{00000000-0008-0000-2100-000075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22" name="Text Box 6">
          <a:extLst>
            <a:ext uri="{FF2B5EF4-FFF2-40B4-BE49-F238E27FC236}">
              <a16:creationId xmlns:a16="http://schemas.microsoft.com/office/drawing/2014/main" id="{00000000-0008-0000-2100-000076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23" name="Text Box 8">
          <a:extLst>
            <a:ext uri="{FF2B5EF4-FFF2-40B4-BE49-F238E27FC236}">
              <a16:creationId xmlns:a16="http://schemas.microsoft.com/office/drawing/2014/main" id="{00000000-0008-0000-2100-000077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24" name="Text Box 9">
          <a:extLst>
            <a:ext uri="{FF2B5EF4-FFF2-40B4-BE49-F238E27FC236}">
              <a16:creationId xmlns:a16="http://schemas.microsoft.com/office/drawing/2014/main" id="{00000000-0008-0000-2100-000078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25" name="Text Box 10">
          <a:extLst>
            <a:ext uri="{FF2B5EF4-FFF2-40B4-BE49-F238E27FC236}">
              <a16:creationId xmlns:a16="http://schemas.microsoft.com/office/drawing/2014/main" id="{00000000-0008-0000-2100-000079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26" name="Text Box 1">
          <a:extLst>
            <a:ext uri="{FF2B5EF4-FFF2-40B4-BE49-F238E27FC236}">
              <a16:creationId xmlns:a16="http://schemas.microsoft.com/office/drawing/2014/main" id="{00000000-0008-0000-2100-00007A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427" name="Text Box 2">
          <a:extLst>
            <a:ext uri="{FF2B5EF4-FFF2-40B4-BE49-F238E27FC236}">
              <a16:creationId xmlns:a16="http://schemas.microsoft.com/office/drawing/2014/main" id="{00000000-0008-0000-2100-00007B09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28" name="Text Box 1">
          <a:extLst>
            <a:ext uri="{FF2B5EF4-FFF2-40B4-BE49-F238E27FC236}">
              <a16:creationId xmlns:a16="http://schemas.microsoft.com/office/drawing/2014/main" id="{00000000-0008-0000-2100-00007C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29" name="Text Box 2">
          <a:extLst>
            <a:ext uri="{FF2B5EF4-FFF2-40B4-BE49-F238E27FC236}">
              <a16:creationId xmlns:a16="http://schemas.microsoft.com/office/drawing/2014/main" id="{00000000-0008-0000-2100-00007D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30" name="Text Box 3">
          <a:extLst>
            <a:ext uri="{FF2B5EF4-FFF2-40B4-BE49-F238E27FC236}">
              <a16:creationId xmlns:a16="http://schemas.microsoft.com/office/drawing/2014/main" id="{00000000-0008-0000-2100-00007E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31" name="Text Box 4">
          <a:extLst>
            <a:ext uri="{FF2B5EF4-FFF2-40B4-BE49-F238E27FC236}">
              <a16:creationId xmlns:a16="http://schemas.microsoft.com/office/drawing/2014/main" id="{00000000-0008-0000-2100-00007F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32" name="Text Box 5">
          <a:extLst>
            <a:ext uri="{FF2B5EF4-FFF2-40B4-BE49-F238E27FC236}">
              <a16:creationId xmlns:a16="http://schemas.microsoft.com/office/drawing/2014/main" id="{00000000-0008-0000-2100-000080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33" name="Text Box 6">
          <a:extLst>
            <a:ext uri="{FF2B5EF4-FFF2-40B4-BE49-F238E27FC236}">
              <a16:creationId xmlns:a16="http://schemas.microsoft.com/office/drawing/2014/main" id="{00000000-0008-0000-2100-000081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34" name="Text Box 8">
          <a:extLst>
            <a:ext uri="{FF2B5EF4-FFF2-40B4-BE49-F238E27FC236}">
              <a16:creationId xmlns:a16="http://schemas.microsoft.com/office/drawing/2014/main" id="{00000000-0008-0000-2100-000082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35" name="Text Box 9">
          <a:extLst>
            <a:ext uri="{FF2B5EF4-FFF2-40B4-BE49-F238E27FC236}">
              <a16:creationId xmlns:a16="http://schemas.microsoft.com/office/drawing/2014/main" id="{00000000-0008-0000-2100-000083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36" name="Text Box 10">
          <a:extLst>
            <a:ext uri="{FF2B5EF4-FFF2-40B4-BE49-F238E27FC236}">
              <a16:creationId xmlns:a16="http://schemas.microsoft.com/office/drawing/2014/main" id="{00000000-0008-0000-2100-000084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437" name="Text Box 11">
          <a:extLst>
            <a:ext uri="{FF2B5EF4-FFF2-40B4-BE49-F238E27FC236}">
              <a16:creationId xmlns:a16="http://schemas.microsoft.com/office/drawing/2014/main" id="{00000000-0008-0000-2100-000085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438" name="Text Box 12">
          <a:extLst>
            <a:ext uri="{FF2B5EF4-FFF2-40B4-BE49-F238E27FC236}">
              <a16:creationId xmlns:a16="http://schemas.microsoft.com/office/drawing/2014/main" id="{00000000-0008-0000-2100-000086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39" name="Text Box 1">
          <a:extLst>
            <a:ext uri="{FF2B5EF4-FFF2-40B4-BE49-F238E27FC236}">
              <a16:creationId xmlns:a16="http://schemas.microsoft.com/office/drawing/2014/main" id="{00000000-0008-0000-2100-000087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0" name="Text Box 2">
          <a:extLst>
            <a:ext uri="{FF2B5EF4-FFF2-40B4-BE49-F238E27FC236}">
              <a16:creationId xmlns:a16="http://schemas.microsoft.com/office/drawing/2014/main" id="{00000000-0008-0000-2100-000088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1" name="Text Box 1">
          <a:extLst>
            <a:ext uri="{FF2B5EF4-FFF2-40B4-BE49-F238E27FC236}">
              <a16:creationId xmlns:a16="http://schemas.microsoft.com/office/drawing/2014/main" id="{00000000-0008-0000-2100-000089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2" name="Text Box 2">
          <a:extLst>
            <a:ext uri="{FF2B5EF4-FFF2-40B4-BE49-F238E27FC236}">
              <a16:creationId xmlns:a16="http://schemas.microsoft.com/office/drawing/2014/main" id="{00000000-0008-0000-2100-00008A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3" name="Text Box 3">
          <a:extLst>
            <a:ext uri="{FF2B5EF4-FFF2-40B4-BE49-F238E27FC236}">
              <a16:creationId xmlns:a16="http://schemas.microsoft.com/office/drawing/2014/main" id="{00000000-0008-0000-2100-00008B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4" name="Text Box 4">
          <a:extLst>
            <a:ext uri="{FF2B5EF4-FFF2-40B4-BE49-F238E27FC236}">
              <a16:creationId xmlns:a16="http://schemas.microsoft.com/office/drawing/2014/main" id="{00000000-0008-0000-2100-00008C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5" name="Text Box 5">
          <a:extLst>
            <a:ext uri="{FF2B5EF4-FFF2-40B4-BE49-F238E27FC236}">
              <a16:creationId xmlns:a16="http://schemas.microsoft.com/office/drawing/2014/main" id="{00000000-0008-0000-2100-00008D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6" name="Text Box 6">
          <a:extLst>
            <a:ext uri="{FF2B5EF4-FFF2-40B4-BE49-F238E27FC236}">
              <a16:creationId xmlns:a16="http://schemas.microsoft.com/office/drawing/2014/main" id="{00000000-0008-0000-2100-00008E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7" name="Text Box 8">
          <a:extLst>
            <a:ext uri="{FF2B5EF4-FFF2-40B4-BE49-F238E27FC236}">
              <a16:creationId xmlns:a16="http://schemas.microsoft.com/office/drawing/2014/main" id="{00000000-0008-0000-2100-00008F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8" name="Text Box 9">
          <a:extLst>
            <a:ext uri="{FF2B5EF4-FFF2-40B4-BE49-F238E27FC236}">
              <a16:creationId xmlns:a16="http://schemas.microsoft.com/office/drawing/2014/main" id="{00000000-0008-0000-2100-000090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49" name="Text Box 10">
          <a:extLst>
            <a:ext uri="{FF2B5EF4-FFF2-40B4-BE49-F238E27FC236}">
              <a16:creationId xmlns:a16="http://schemas.microsoft.com/office/drawing/2014/main" id="{00000000-0008-0000-2100-000091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450" name="Text Box 11">
          <a:extLst>
            <a:ext uri="{FF2B5EF4-FFF2-40B4-BE49-F238E27FC236}">
              <a16:creationId xmlns:a16="http://schemas.microsoft.com/office/drawing/2014/main" id="{00000000-0008-0000-2100-000092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451" name="Text Box 12">
          <a:extLst>
            <a:ext uri="{FF2B5EF4-FFF2-40B4-BE49-F238E27FC236}">
              <a16:creationId xmlns:a16="http://schemas.microsoft.com/office/drawing/2014/main" id="{00000000-0008-0000-2100-000093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52" name="Text Box 1">
          <a:extLst>
            <a:ext uri="{FF2B5EF4-FFF2-40B4-BE49-F238E27FC236}">
              <a16:creationId xmlns:a16="http://schemas.microsoft.com/office/drawing/2014/main" id="{00000000-0008-0000-2100-000094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53" name="Text Box 2">
          <a:extLst>
            <a:ext uri="{FF2B5EF4-FFF2-40B4-BE49-F238E27FC236}">
              <a16:creationId xmlns:a16="http://schemas.microsoft.com/office/drawing/2014/main" id="{00000000-0008-0000-2100-000095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454" name="Text Box 8">
          <a:extLst>
            <a:ext uri="{FF2B5EF4-FFF2-40B4-BE49-F238E27FC236}">
              <a16:creationId xmlns:a16="http://schemas.microsoft.com/office/drawing/2014/main" id="{00000000-0008-0000-2100-000096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455" name="Text Box 13">
          <a:extLst>
            <a:ext uri="{FF2B5EF4-FFF2-40B4-BE49-F238E27FC236}">
              <a16:creationId xmlns:a16="http://schemas.microsoft.com/office/drawing/2014/main" id="{00000000-0008-0000-2100-000097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456" name="Text Box 14">
          <a:extLst>
            <a:ext uri="{FF2B5EF4-FFF2-40B4-BE49-F238E27FC236}">
              <a16:creationId xmlns:a16="http://schemas.microsoft.com/office/drawing/2014/main" id="{00000000-0008-0000-2100-000098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457" name="Text Box 13">
          <a:extLst>
            <a:ext uri="{FF2B5EF4-FFF2-40B4-BE49-F238E27FC236}">
              <a16:creationId xmlns:a16="http://schemas.microsoft.com/office/drawing/2014/main" id="{00000000-0008-0000-2100-000099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458" name="Text Box 14">
          <a:extLst>
            <a:ext uri="{FF2B5EF4-FFF2-40B4-BE49-F238E27FC236}">
              <a16:creationId xmlns:a16="http://schemas.microsoft.com/office/drawing/2014/main" id="{00000000-0008-0000-2100-00009A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114300" cy="285750"/>
    <xdr:sp macro="" textlink="">
      <xdr:nvSpPr>
        <xdr:cNvPr id="2459" name="Text Box 13">
          <a:extLst>
            <a:ext uri="{FF2B5EF4-FFF2-40B4-BE49-F238E27FC236}">
              <a16:creationId xmlns:a16="http://schemas.microsoft.com/office/drawing/2014/main" id="{00000000-0008-0000-2100-00009B090000}"/>
            </a:ext>
          </a:extLst>
        </xdr:cNvPr>
        <xdr:cNvSpPr txBox="1">
          <a:spLocks noChangeArrowheads="1"/>
        </xdr:cNvSpPr>
      </xdr:nvSpPr>
      <xdr:spPr bwMode="auto">
        <a:xfrm>
          <a:off x="68732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114300" cy="285750"/>
    <xdr:sp macro="" textlink="">
      <xdr:nvSpPr>
        <xdr:cNvPr id="2460" name="Text Box 14">
          <a:extLst>
            <a:ext uri="{FF2B5EF4-FFF2-40B4-BE49-F238E27FC236}">
              <a16:creationId xmlns:a16="http://schemas.microsoft.com/office/drawing/2014/main" id="{00000000-0008-0000-2100-00009C090000}"/>
            </a:ext>
          </a:extLst>
        </xdr:cNvPr>
        <xdr:cNvSpPr txBox="1">
          <a:spLocks noChangeArrowheads="1"/>
        </xdr:cNvSpPr>
      </xdr:nvSpPr>
      <xdr:spPr bwMode="auto">
        <a:xfrm>
          <a:off x="68732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461" name="Text Box 8">
          <a:extLst>
            <a:ext uri="{FF2B5EF4-FFF2-40B4-BE49-F238E27FC236}">
              <a16:creationId xmlns:a16="http://schemas.microsoft.com/office/drawing/2014/main" id="{00000000-0008-0000-2100-00009D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462" name="Text Box 8">
          <a:extLst>
            <a:ext uri="{FF2B5EF4-FFF2-40B4-BE49-F238E27FC236}">
              <a16:creationId xmlns:a16="http://schemas.microsoft.com/office/drawing/2014/main" id="{00000000-0008-0000-2100-00009E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114300" cy="285750"/>
    <xdr:sp macro="" textlink="">
      <xdr:nvSpPr>
        <xdr:cNvPr id="2463" name="Text Box 8">
          <a:extLst>
            <a:ext uri="{FF2B5EF4-FFF2-40B4-BE49-F238E27FC236}">
              <a16:creationId xmlns:a16="http://schemas.microsoft.com/office/drawing/2014/main" id="{00000000-0008-0000-2100-00009F090000}"/>
            </a:ext>
          </a:extLst>
        </xdr:cNvPr>
        <xdr:cNvSpPr txBox="1">
          <a:spLocks noChangeArrowheads="1"/>
        </xdr:cNvSpPr>
      </xdr:nvSpPr>
      <xdr:spPr bwMode="auto">
        <a:xfrm>
          <a:off x="68732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464" name="Text Box 8">
          <a:extLst>
            <a:ext uri="{FF2B5EF4-FFF2-40B4-BE49-F238E27FC236}">
              <a16:creationId xmlns:a16="http://schemas.microsoft.com/office/drawing/2014/main" id="{00000000-0008-0000-2100-0000A0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114300" cy="285750"/>
    <xdr:sp macro="" textlink="">
      <xdr:nvSpPr>
        <xdr:cNvPr id="2465" name="Text Box 8">
          <a:extLst>
            <a:ext uri="{FF2B5EF4-FFF2-40B4-BE49-F238E27FC236}">
              <a16:creationId xmlns:a16="http://schemas.microsoft.com/office/drawing/2014/main" id="{00000000-0008-0000-2100-0000A1090000}"/>
            </a:ext>
          </a:extLst>
        </xdr:cNvPr>
        <xdr:cNvSpPr txBox="1">
          <a:spLocks noChangeArrowheads="1"/>
        </xdr:cNvSpPr>
      </xdr:nvSpPr>
      <xdr:spPr bwMode="auto">
        <a:xfrm>
          <a:off x="68732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466" name="Text Box 8">
          <a:extLst>
            <a:ext uri="{FF2B5EF4-FFF2-40B4-BE49-F238E27FC236}">
              <a16:creationId xmlns:a16="http://schemas.microsoft.com/office/drawing/2014/main" id="{00000000-0008-0000-2100-0000A209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67" name="Text Box 1">
          <a:extLst>
            <a:ext uri="{FF2B5EF4-FFF2-40B4-BE49-F238E27FC236}">
              <a16:creationId xmlns:a16="http://schemas.microsoft.com/office/drawing/2014/main" id="{00000000-0008-0000-2100-0000A3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68" name="Text Box 2">
          <a:extLst>
            <a:ext uri="{FF2B5EF4-FFF2-40B4-BE49-F238E27FC236}">
              <a16:creationId xmlns:a16="http://schemas.microsoft.com/office/drawing/2014/main" id="{00000000-0008-0000-2100-0000A4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69" name="Text Box 3">
          <a:extLst>
            <a:ext uri="{FF2B5EF4-FFF2-40B4-BE49-F238E27FC236}">
              <a16:creationId xmlns:a16="http://schemas.microsoft.com/office/drawing/2014/main" id="{00000000-0008-0000-2100-0000A5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70" name="Text Box 4">
          <a:extLst>
            <a:ext uri="{FF2B5EF4-FFF2-40B4-BE49-F238E27FC236}">
              <a16:creationId xmlns:a16="http://schemas.microsoft.com/office/drawing/2014/main" id="{00000000-0008-0000-2100-0000A6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71" name="Text Box 5">
          <a:extLst>
            <a:ext uri="{FF2B5EF4-FFF2-40B4-BE49-F238E27FC236}">
              <a16:creationId xmlns:a16="http://schemas.microsoft.com/office/drawing/2014/main" id="{00000000-0008-0000-2100-0000A7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72" name="Text Box 6">
          <a:extLst>
            <a:ext uri="{FF2B5EF4-FFF2-40B4-BE49-F238E27FC236}">
              <a16:creationId xmlns:a16="http://schemas.microsoft.com/office/drawing/2014/main" id="{00000000-0008-0000-2100-0000A8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73" name="Text Box 8">
          <a:extLst>
            <a:ext uri="{FF2B5EF4-FFF2-40B4-BE49-F238E27FC236}">
              <a16:creationId xmlns:a16="http://schemas.microsoft.com/office/drawing/2014/main" id="{00000000-0008-0000-2100-0000A9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74" name="Text Box 9">
          <a:extLst>
            <a:ext uri="{FF2B5EF4-FFF2-40B4-BE49-F238E27FC236}">
              <a16:creationId xmlns:a16="http://schemas.microsoft.com/office/drawing/2014/main" id="{00000000-0008-0000-2100-0000AA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75" name="Text Box 10">
          <a:extLst>
            <a:ext uri="{FF2B5EF4-FFF2-40B4-BE49-F238E27FC236}">
              <a16:creationId xmlns:a16="http://schemas.microsoft.com/office/drawing/2014/main" id="{00000000-0008-0000-2100-0000AB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114300" cy="285750"/>
    <xdr:sp macro="" textlink="">
      <xdr:nvSpPr>
        <xdr:cNvPr id="2476" name="Text Box 11">
          <a:extLst>
            <a:ext uri="{FF2B5EF4-FFF2-40B4-BE49-F238E27FC236}">
              <a16:creationId xmlns:a16="http://schemas.microsoft.com/office/drawing/2014/main" id="{00000000-0008-0000-2100-0000AC090000}"/>
            </a:ext>
          </a:extLst>
        </xdr:cNvPr>
        <xdr:cNvSpPr txBox="1">
          <a:spLocks noChangeArrowheads="1"/>
        </xdr:cNvSpPr>
      </xdr:nvSpPr>
      <xdr:spPr bwMode="auto">
        <a:xfrm>
          <a:off x="68732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46</xdr:row>
      <xdr:rowOff>0</xdr:rowOff>
    </xdr:from>
    <xdr:ext cx="114300" cy="285750"/>
    <xdr:sp macro="" textlink="">
      <xdr:nvSpPr>
        <xdr:cNvPr id="2477" name="Text Box 12">
          <a:extLst>
            <a:ext uri="{FF2B5EF4-FFF2-40B4-BE49-F238E27FC236}">
              <a16:creationId xmlns:a16="http://schemas.microsoft.com/office/drawing/2014/main" id="{00000000-0008-0000-2100-0000AD090000}"/>
            </a:ext>
          </a:extLst>
        </xdr:cNvPr>
        <xdr:cNvSpPr txBox="1">
          <a:spLocks noChangeArrowheads="1"/>
        </xdr:cNvSpPr>
      </xdr:nvSpPr>
      <xdr:spPr bwMode="auto">
        <a:xfrm>
          <a:off x="68732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78" name="Text Box 13">
          <a:extLst>
            <a:ext uri="{FF2B5EF4-FFF2-40B4-BE49-F238E27FC236}">
              <a16:creationId xmlns:a16="http://schemas.microsoft.com/office/drawing/2014/main" id="{00000000-0008-0000-2100-0000AE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479" name="Text Box 14">
          <a:extLst>
            <a:ext uri="{FF2B5EF4-FFF2-40B4-BE49-F238E27FC236}">
              <a16:creationId xmlns:a16="http://schemas.microsoft.com/office/drawing/2014/main" id="{00000000-0008-0000-2100-0000AF09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80" name="Text Box 1">
          <a:extLst>
            <a:ext uri="{FF2B5EF4-FFF2-40B4-BE49-F238E27FC236}">
              <a16:creationId xmlns:a16="http://schemas.microsoft.com/office/drawing/2014/main" id="{00000000-0008-0000-2100-0000B0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44</xdr:row>
      <xdr:rowOff>0</xdr:rowOff>
    </xdr:from>
    <xdr:ext cx="114300" cy="285750"/>
    <xdr:sp macro="" textlink="">
      <xdr:nvSpPr>
        <xdr:cNvPr id="2481" name="Text Box 2">
          <a:extLst>
            <a:ext uri="{FF2B5EF4-FFF2-40B4-BE49-F238E27FC236}">
              <a16:creationId xmlns:a16="http://schemas.microsoft.com/office/drawing/2014/main" id="{00000000-0008-0000-2100-0000B1090000}"/>
            </a:ext>
          </a:extLst>
        </xdr:cNvPr>
        <xdr:cNvSpPr txBox="1">
          <a:spLocks noChangeArrowheads="1"/>
        </xdr:cNvSpPr>
      </xdr:nvSpPr>
      <xdr:spPr bwMode="auto">
        <a:xfrm>
          <a:off x="68732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19</xdr:row>
      <xdr:rowOff>0</xdr:rowOff>
    </xdr:from>
    <xdr:ext cx="114300" cy="285750"/>
    <xdr:sp macro="" textlink="">
      <xdr:nvSpPr>
        <xdr:cNvPr id="2482" name="Text Box 8">
          <a:extLst>
            <a:ext uri="{FF2B5EF4-FFF2-40B4-BE49-F238E27FC236}">
              <a16:creationId xmlns:a16="http://schemas.microsoft.com/office/drawing/2014/main" id="{00000000-0008-0000-2100-0000B2090000}"/>
            </a:ext>
          </a:extLst>
        </xdr:cNvPr>
        <xdr:cNvSpPr txBox="1">
          <a:spLocks noChangeArrowheads="1"/>
        </xdr:cNvSpPr>
      </xdr:nvSpPr>
      <xdr:spPr bwMode="auto">
        <a:xfrm>
          <a:off x="68732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30</xdr:row>
      <xdr:rowOff>0</xdr:rowOff>
    </xdr:from>
    <xdr:ext cx="114300" cy="285750"/>
    <xdr:sp macro="" textlink="">
      <xdr:nvSpPr>
        <xdr:cNvPr id="2483" name="Text Box 8">
          <a:extLst>
            <a:ext uri="{FF2B5EF4-FFF2-40B4-BE49-F238E27FC236}">
              <a16:creationId xmlns:a16="http://schemas.microsoft.com/office/drawing/2014/main" id="{00000000-0008-0000-2100-0000B3090000}"/>
            </a:ext>
          </a:extLst>
        </xdr:cNvPr>
        <xdr:cNvSpPr txBox="1">
          <a:spLocks noChangeArrowheads="1"/>
        </xdr:cNvSpPr>
      </xdr:nvSpPr>
      <xdr:spPr bwMode="auto">
        <a:xfrm>
          <a:off x="687324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484" name="Text Box 8">
          <a:extLst>
            <a:ext uri="{FF2B5EF4-FFF2-40B4-BE49-F238E27FC236}">
              <a16:creationId xmlns:a16="http://schemas.microsoft.com/office/drawing/2014/main" id="{00000000-0008-0000-2100-0000B409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33</xdr:row>
      <xdr:rowOff>0</xdr:rowOff>
    </xdr:from>
    <xdr:ext cx="114300" cy="285750"/>
    <xdr:sp macro="" textlink="">
      <xdr:nvSpPr>
        <xdr:cNvPr id="2485" name="Text Box 8">
          <a:extLst>
            <a:ext uri="{FF2B5EF4-FFF2-40B4-BE49-F238E27FC236}">
              <a16:creationId xmlns:a16="http://schemas.microsoft.com/office/drawing/2014/main" id="{00000000-0008-0000-2100-0000B5090000}"/>
            </a:ext>
          </a:extLst>
        </xdr:cNvPr>
        <xdr:cNvSpPr txBox="1">
          <a:spLocks noChangeArrowheads="1"/>
        </xdr:cNvSpPr>
      </xdr:nvSpPr>
      <xdr:spPr bwMode="auto">
        <a:xfrm>
          <a:off x="687324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33</xdr:row>
      <xdr:rowOff>0</xdr:rowOff>
    </xdr:from>
    <xdr:ext cx="114300" cy="285750"/>
    <xdr:sp macro="" textlink="">
      <xdr:nvSpPr>
        <xdr:cNvPr id="2486" name="Text Box 8">
          <a:extLst>
            <a:ext uri="{FF2B5EF4-FFF2-40B4-BE49-F238E27FC236}">
              <a16:creationId xmlns:a16="http://schemas.microsoft.com/office/drawing/2014/main" id="{00000000-0008-0000-2100-0000B6090000}"/>
            </a:ext>
          </a:extLst>
        </xdr:cNvPr>
        <xdr:cNvSpPr txBox="1">
          <a:spLocks noChangeArrowheads="1"/>
        </xdr:cNvSpPr>
      </xdr:nvSpPr>
      <xdr:spPr bwMode="auto">
        <a:xfrm>
          <a:off x="687324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87" name="Text Box 1">
          <a:extLst>
            <a:ext uri="{FF2B5EF4-FFF2-40B4-BE49-F238E27FC236}">
              <a16:creationId xmlns:a16="http://schemas.microsoft.com/office/drawing/2014/main" id="{00000000-0008-0000-2100-0000B7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88" name="Text Box 2">
          <a:extLst>
            <a:ext uri="{FF2B5EF4-FFF2-40B4-BE49-F238E27FC236}">
              <a16:creationId xmlns:a16="http://schemas.microsoft.com/office/drawing/2014/main" id="{00000000-0008-0000-2100-0000B8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89" name="Text Box 3">
          <a:extLst>
            <a:ext uri="{FF2B5EF4-FFF2-40B4-BE49-F238E27FC236}">
              <a16:creationId xmlns:a16="http://schemas.microsoft.com/office/drawing/2014/main" id="{00000000-0008-0000-2100-0000B9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90" name="Text Box 4">
          <a:extLst>
            <a:ext uri="{FF2B5EF4-FFF2-40B4-BE49-F238E27FC236}">
              <a16:creationId xmlns:a16="http://schemas.microsoft.com/office/drawing/2014/main" id="{00000000-0008-0000-2100-0000BA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91" name="Text Box 5">
          <a:extLst>
            <a:ext uri="{FF2B5EF4-FFF2-40B4-BE49-F238E27FC236}">
              <a16:creationId xmlns:a16="http://schemas.microsoft.com/office/drawing/2014/main" id="{00000000-0008-0000-2100-0000BB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92" name="Text Box 6">
          <a:extLst>
            <a:ext uri="{FF2B5EF4-FFF2-40B4-BE49-F238E27FC236}">
              <a16:creationId xmlns:a16="http://schemas.microsoft.com/office/drawing/2014/main" id="{00000000-0008-0000-2100-0000BC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93" name="Text Box 8">
          <a:extLst>
            <a:ext uri="{FF2B5EF4-FFF2-40B4-BE49-F238E27FC236}">
              <a16:creationId xmlns:a16="http://schemas.microsoft.com/office/drawing/2014/main" id="{00000000-0008-0000-2100-0000BD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94" name="Text Box 9">
          <a:extLst>
            <a:ext uri="{FF2B5EF4-FFF2-40B4-BE49-F238E27FC236}">
              <a16:creationId xmlns:a16="http://schemas.microsoft.com/office/drawing/2014/main" id="{00000000-0008-0000-2100-0000BE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95" name="Text Box 10">
          <a:extLst>
            <a:ext uri="{FF2B5EF4-FFF2-40B4-BE49-F238E27FC236}">
              <a16:creationId xmlns:a16="http://schemas.microsoft.com/office/drawing/2014/main" id="{00000000-0008-0000-2100-0000BF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96" name="Text Box 1">
          <a:extLst>
            <a:ext uri="{FF2B5EF4-FFF2-40B4-BE49-F238E27FC236}">
              <a16:creationId xmlns:a16="http://schemas.microsoft.com/office/drawing/2014/main" id="{00000000-0008-0000-2100-0000C0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497" name="Text Box 2">
          <a:extLst>
            <a:ext uri="{FF2B5EF4-FFF2-40B4-BE49-F238E27FC236}">
              <a16:creationId xmlns:a16="http://schemas.microsoft.com/office/drawing/2014/main" id="{00000000-0008-0000-2100-0000C1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32</xdr:row>
      <xdr:rowOff>0</xdr:rowOff>
    </xdr:from>
    <xdr:ext cx="114300" cy="285750"/>
    <xdr:sp macro="" textlink="">
      <xdr:nvSpPr>
        <xdr:cNvPr id="2498" name="Text Box 8">
          <a:extLst>
            <a:ext uri="{FF2B5EF4-FFF2-40B4-BE49-F238E27FC236}">
              <a16:creationId xmlns:a16="http://schemas.microsoft.com/office/drawing/2014/main" id="{00000000-0008-0000-2100-0000C2090000}"/>
            </a:ext>
          </a:extLst>
        </xdr:cNvPr>
        <xdr:cNvSpPr txBox="1">
          <a:spLocks noChangeArrowheads="1"/>
        </xdr:cNvSpPr>
      </xdr:nvSpPr>
      <xdr:spPr bwMode="auto">
        <a:xfrm>
          <a:off x="687324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499" name="Text Box 1">
          <a:extLst>
            <a:ext uri="{FF2B5EF4-FFF2-40B4-BE49-F238E27FC236}">
              <a16:creationId xmlns:a16="http://schemas.microsoft.com/office/drawing/2014/main" id="{00000000-0008-0000-2100-0000C3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00" name="Text Box 2">
          <a:extLst>
            <a:ext uri="{FF2B5EF4-FFF2-40B4-BE49-F238E27FC236}">
              <a16:creationId xmlns:a16="http://schemas.microsoft.com/office/drawing/2014/main" id="{00000000-0008-0000-2100-0000C4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01" name="Text Box 3">
          <a:extLst>
            <a:ext uri="{FF2B5EF4-FFF2-40B4-BE49-F238E27FC236}">
              <a16:creationId xmlns:a16="http://schemas.microsoft.com/office/drawing/2014/main" id="{00000000-0008-0000-2100-0000C5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02" name="Text Box 4">
          <a:extLst>
            <a:ext uri="{FF2B5EF4-FFF2-40B4-BE49-F238E27FC236}">
              <a16:creationId xmlns:a16="http://schemas.microsoft.com/office/drawing/2014/main" id="{00000000-0008-0000-2100-0000C6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03" name="Text Box 5">
          <a:extLst>
            <a:ext uri="{FF2B5EF4-FFF2-40B4-BE49-F238E27FC236}">
              <a16:creationId xmlns:a16="http://schemas.microsoft.com/office/drawing/2014/main" id="{00000000-0008-0000-2100-0000C7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04" name="Text Box 6">
          <a:extLst>
            <a:ext uri="{FF2B5EF4-FFF2-40B4-BE49-F238E27FC236}">
              <a16:creationId xmlns:a16="http://schemas.microsoft.com/office/drawing/2014/main" id="{00000000-0008-0000-2100-0000C8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05" name="Text Box 8">
          <a:extLst>
            <a:ext uri="{FF2B5EF4-FFF2-40B4-BE49-F238E27FC236}">
              <a16:creationId xmlns:a16="http://schemas.microsoft.com/office/drawing/2014/main" id="{00000000-0008-0000-2100-0000C9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06" name="Text Box 9">
          <a:extLst>
            <a:ext uri="{FF2B5EF4-FFF2-40B4-BE49-F238E27FC236}">
              <a16:creationId xmlns:a16="http://schemas.microsoft.com/office/drawing/2014/main" id="{00000000-0008-0000-2100-0000CA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07" name="Text Box 10">
          <a:extLst>
            <a:ext uri="{FF2B5EF4-FFF2-40B4-BE49-F238E27FC236}">
              <a16:creationId xmlns:a16="http://schemas.microsoft.com/office/drawing/2014/main" id="{00000000-0008-0000-2100-0000CB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114300" cy="285750"/>
    <xdr:sp macro="" textlink="">
      <xdr:nvSpPr>
        <xdr:cNvPr id="2508" name="Text Box 11">
          <a:extLst>
            <a:ext uri="{FF2B5EF4-FFF2-40B4-BE49-F238E27FC236}">
              <a16:creationId xmlns:a16="http://schemas.microsoft.com/office/drawing/2014/main" id="{00000000-0008-0000-2100-0000CC090000}"/>
            </a:ext>
          </a:extLst>
        </xdr:cNvPr>
        <xdr:cNvSpPr txBox="1">
          <a:spLocks noChangeArrowheads="1"/>
        </xdr:cNvSpPr>
      </xdr:nvSpPr>
      <xdr:spPr bwMode="auto">
        <a:xfrm>
          <a:off x="68732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114300" cy="285750"/>
    <xdr:sp macro="" textlink="">
      <xdr:nvSpPr>
        <xdr:cNvPr id="2509" name="Text Box 12">
          <a:extLst>
            <a:ext uri="{FF2B5EF4-FFF2-40B4-BE49-F238E27FC236}">
              <a16:creationId xmlns:a16="http://schemas.microsoft.com/office/drawing/2014/main" id="{00000000-0008-0000-2100-0000CD090000}"/>
            </a:ext>
          </a:extLst>
        </xdr:cNvPr>
        <xdr:cNvSpPr txBox="1">
          <a:spLocks noChangeArrowheads="1"/>
        </xdr:cNvSpPr>
      </xdr:nvSpPr>
      <xdr:spPr bwMode="auto">
        <a:xfrm>
          <a:off x="68732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510" name="Text Box 13">
          <a:extLst>
            <a:ext uri="{FF2B5EF4-FFF2-40B4-BE49-F238E27FC236}">
              <a16:creationId xmlns:a16="http://schemas.microsoft.com/office/drawing/2014/main" id="{00000000-0008-0000-2100-0000CE09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511" name="Text Box 14">
          <a:extLst>
            <a:ext uri="{FF2B5EF4-FFF2-40B4-BE49-F238E27FC236}">
              <a16:creationId xmlns:a16="http://schemas.microsoft.com/office/drawing/2014/main" id="{00000000-0008-0000-2100-0000CF09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12" name="Text Box 1">
          <a:extLst>
            <a:ext uri="{FF2B5EF4-FFF2-40B4-BE49-F238E27FC236}">
              <a16:creationId xmlns:a16="http://schemas.microsoft.com/office/drawing/2014/main" id="{00000000-0008-0000-2100-0000D0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13" name="Text Box 2">
          <a:extLst>
            <a:ext uri="{FF2B5EF4-FFF2-40B4-BE49-F238E27FC236}">
              <a16:creationId xmlns:a16="http://schemas.microsoft.com/office/drawing/2014/main" id="{00000000-0008-0000-2100-0000D1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20</xdr:row>
      <xdr:rowOff>0</xdr:rowOff>
    </xdr:from>
    <xdr:ext cx="114300" cy="285750"/>
    <xdr:sp macro="" textlink="">
      <xdr:nvSpPr>
        <xdr:cNvPr id="2514" name="Text Box 8">
          <a:extLst>
            <a:ext uri="{FF2B5EF4-FFF2-40B4-BE49-F238E27FC236}">
              <a16:creationId xmlns:a16="http://schemas.microsoft.com/office/drawing/2014/main" id="{00000000-0008-0000-2100-0000D2090000}"/>
            </a:ext>
          </a:extLst>
        </xdr:cNvPr>
        <xdr:cNvSpPr txBox="1">
          <a:spLocks noChangeArrowheads="1"/>
        </xdr:cNvSpPr>
      </xdr:nvSpPr>
      <xdr:spPr bwMode="auto">
        <a:xfrm>
          <a:off x="68732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515" name="Text Box 8">
          <a:extLst>
            <a:ext uri="{FF2B5EF4-FFF2-40B4-BE49-F238E27FC236}">
              <a16:creationId xmlns:a16="http://schemas.microsoft.com/office/drawing/2014/main" id="{00000000-0008-0000-2100-0000D309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516" name="Text Box 8">
          <a:extLst>
            <a:ext uri="{FF2B5EF4-FFF2-40B4-BE49-F238E27FC236}">
              <a16:creationId xmlns:a16="http://schemas.microsoft.com/office/drawing/2014/main" id="{00000000-0008-0000-2100-0000D409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517" name="Text Box 8">
          <a:extLst>
            <a:ext uri="{FF2B5EF4-FFF2-40B4-BE49-F238E27FC236}">
              <a16:creationId xmlns:a16="http://schemas.microsoft.com/office/drawing/2014/main" id="{00000000-0008-0000-2100-0000D509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18" name="Text Box 8">
          <a:extLst>
            <a:ext uri="{FF2B5EF4-FFF2-40B4-BE49-F238E27FC236}">
              <a16:creationId xmlns:a16="http://schemas.microsoft.com/office/drawing/2014/main" id="{00000000-0008-0000-2100-0000D6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19" name="Text Box 8">
          <a:extLst>
            <a:ext uri="{FF2B5EF4-FFF2-40B4-BE49-F238E27FC236}">
              <a16:creationId xmlns:a16="http://schemas.microsoft.com/office/drawing/2014/main" id="{00000000-0008-0000-2100-0000D7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0" name="Text Box 1">
          <a:extLst>
            <a:ext uri="{FF2B5EF4-FFF2-40B4-BE49-F238E27FC236}">
              <a16:creationId xmlns:a16="http://schemas.microsoft.com/office/drawing/2014/main" id="{00000000-0008-0000-2100-0000D8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1" name="Text Box 2">
          <a:extLst>
            <a:ext uri="{FF2B5EF4-FFF2-40B4-BE49-F238E27FC236}">
              <a16:creationId xmlns:a16="http://schemas.microsoft.com/office/drawing/2014/main" id="{00000000-0008-0000-2100-0000D9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2" name="Text Box 3">
          <a:extLst>
            <a:ext uri="{FF2B5EF4-FFF2-40B4-BE49-F238E27FC236}">
              <a16:creationId xmlns:a16="http://schemas.microsoft.com/office/drawing/2014/main" id="{00000000-0008-0000-2100-0000DA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3" name="Text Box 4">
          <a:extLst>
            <a:ext uri="{FF2B5EF4-FFF2-40B4-BE49-F238E27FC236}">
              <a16:creationId xmlns:a16="http://schemas.microsoft.com/office/drawing/2014/main" id="{00000000-0008-0000-2100-0000DB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4" name="Text Box 5">
          <a:extLst>
            <a:ext uri="{FF2B5EF4-FFF2-40B4-BE49-F238E27FC236}">
              <a16:creationId xmlns:a16="http://schemas.microsoft.com/office/drawing/2014/main" id="{00000000-0008-0000-2100-0000DC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5" name="Text Box 6">
          <a:extLst>
            <a:ext uri="{FF2B5EF4-FFF2-40B4-BE49-F238E27FC236}">
              <a16:creationId xmlns:a16="http://schemas.microsoft.com/office/drawing/2014/main" id="{00000000-0008-0000-2100-0000DD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6" name="Text Box 8">
          <a:extLst>
            <a:ext uri="{FF2B5EF4-FFF2-40B4-BE49-F238E27FC236}">
              <a16:creationId xmlns:a16="http://schemas.microsoft.com/office/drawing/2014/main" id="{00000000-0008-0000-2100-0000DE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7" name="Text Box 9">
          <a:extLst>
            <a:ext uri="{FF2B5EF4-FFF2-40B4-BE49-F238E27FC236}">
              <a16:creationId xmlns:a16="http://schemas.microsoft.com/office/drawing/2014/main" id="{00000000-0008-0000-2100-0000DF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8" name="Text Box 10">
          <a:extLst>
            <a:ext uri="{FF2B5EF4-FFF2-40B4-BE49-F238E27FC236}">
              <a16:creationId xmlns:a16="http://schemas.microsoft.com/office/drawing/2014/main" id="{00000000-0008-0000-2100-0000E0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29" name="Text Box 1">
          <a:extLst>
            <a:ext uri="{FF2B5EF4-FFF2-40B4-BE49-F238E27FC236}">
              <a16:creationId xmlns:a16="http://schemas.microsoft.com/office/drawing/2014/main" id="{00000000-0008-0000-2100-0000E1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30" name="Text Box 2">
          <a:extLst>
            <a:ext uri="{FF2B5EF4-FFF2-40B4-BE49-F238E27FC236}">
              <a16:creationId xmlns:a16="http://schemas.microsoft.com/office/drawing/2014/main" id="{00000000-0008-0000-2100-0000E2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33</xdr:row>
      <xdr:rowOff>0</xdr:rowOff>
    </xdr:from>
    <xdr:ext cx="114300" cy="285750"/>
    <xdr:sp macro="" textlink="">
      <xdr:nvSpPr>
        <xdr:cNvPr id="2531" name="Text Box 8">
          <a:extLst>
            <a:ext uri="{FF2B5EF4-FFF2-40B4-BE49-F238E27FC236}">
              <a16:creationId xmlns:a16="http://schemas.microsoft.com/office/drawing/2014/main" id="{00000000-0008-0000-2100-0000E3090000}"/>
            </a:ext>
          </a:extLst>
        </xdr:cNvPr>
        <xdr:cNvSpPr txBox="1">
          <a:spLocks noChangeArrowheads="1"/>
        </xdr:cNvSpPr>
      </xdr:nvSpPr>
      <xdr:spPr bwMode="auto">
        <a:xfrm>
          <a:off x="687324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32" name="Text Box 1">
          <a:extLst>
            <a:ext uri="{FF2B5EF4-FFF2-40B4-BE49-F238E27FC236}">
              <a16:creationId xmlns:a16="http://schemas.microsoft.com/office/drawing/2014/main" id="{00000000-0008-0000-2100-0000E4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33" name="Text Box 2">
          <a:extLst>
            <a:ext uri="{FF2B5EF4-FFF2-40B4-BE49-F238E27FC236}">
              <a16:creationId xmlns:a16="http://schemas.microsoft.com/office/drawing/2014/main" id="{00000000-0008-0000-2100-0000E5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34" name="Text Box 3">
          <a:extLst>
            <a:ext uri="{FF2B5EF4-FFF2-40B4-BE49-F238E27FC236}">
              <a16:creationId xmlns:a16="http://schemas.microsoft.com/office/drawing/2014/main" id="{00000000-0008-0000-2100-0000E6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35" name="Text Box 4">
          <a:extLst>
            <a:ext uri="{FF2B5EF4-FFF2-40B4-BE49-F238E27FC236}">
              <a16:creationId xmlns:a16="http://schemas.microsoft.com/office/drawing/2014/main" id="{00000000-0008-0000-2100-0000E7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36" name="Text Box 5">
          <a:extLst>
            <a:ext uri="{FF2B5EF4-FFF2-40B4-BE49-F238E27FC236}">
              <a16:creationId xmlns:a16="http://schemas.microsoft.com/office/drawing/2014/main" id="{00000000-0008-0000-2100-0000E8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37" name="Text Box 6">
          <a:extLst>
            <a:ext uri="{FF2B5EF4-FFF2-40B4-BE49-F238E27FC236}">
              <a16:creationId xmlns:a16="http://schemas.microsoft.com/office/drawing/2014/main" id="{00000000-0008-0000-2100-0000E9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38" name="Text Box 8">
          <a:extLst>
            <a:ext uri="{FF2B5EF4-FFF2-40B4-BE49-F238E27FC236}">
              <a16:creationId xmlns:a16="http://schemas.microsoft.com/office/drawing/2014/main" id="{00000000-0008-0000-2100-0000EA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39" name="Text Box 9">
          <a:extLst>
            <a:ext uri="{FF2B5EF4-FFF2-40B4-BE49-F238E27FC236}">
              <a16:creationId xmlns:a16="http://schemas.microsoft.com/office/drawing/2014/main" id="{00000000-0008-0000-2100-0000EB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40" name="Text Box 10">
          <a:extLst>
            <a:ext uri="{FF2B5EF4-FFF2-40B4-BE49-F238E27FC236}">
              <a16:creationId xmlns:a16="http://schemas.microsoft.com/office/drawing/2014/main" id="{00000000-0008-0000-2100-0000EC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114300" cy="285750"/>
    <xdr:sp macro="" textlink="">
      <xdr:nvSpPr>
        <xdr:cNvPr id="2541" name="Text Box 11">
          <a:extLst>
            <a:ext uri="{FF2B5EF4-FFF2-40B4-BE49-F238E27FC236}">
              <a16:creationId xmlns:a16="http://schemas.microsoft.com/office/drawing/2014/main" id="{00000000-0008-0000-2100-0000ED090000}"/>
            </a:ext>
          </a:extLst>
        </xdr:cNvPr>
        <xdr:cNvSpPr txBox="1">
          <a:spLocks noChangeArrowheads="1"/>
        </xdr:cNvSpPr>
      </xdr:nvSpPr>
      <xdr:spPr bwMode="auto">
        <a:xfrm>
          <a:off x="68732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47</xdr:row>
      <xdr:rowOff>0</xdr:rowOff>
    </xdr:from>
    <xdr:ext cx="114300" cy="285750"/>
    <xdr:sp macro="" textlink="">
      <xdr:nvSpPr>
        <xdr:cNvPr id="2542" name="Text Box 12">
          <a:extLst>
            <a:ext uri="{FF2B5EF4-FFF2-40B4-BE49-F238E27FC236}">
              <a16:creationId xmlns:a16="http://schemas.microsoft.com/office/drawing/2014/main" id="{00000000-0008-0000-2100-0000EE090000}"/>
            </a:ext>
          </a:extLst>
        </xdr:cNvPr>
        <xdr:cNvSpPr txBox="1">
          <a:spLocks noChangeArrowheads="1"/>
        </xdr:cNvSpPr>
      </xdr:nvSpPr>
      <xdr:spPr bwMode="auto">
        <a:xfrm>
          <a:off x="68732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543" name="Text Box 13">
          <a:extLst>
            <a:ext uri="{FF2B5EF4-FFF2-40B4-BE49-F238E27FC236}">
              <a16:creationId xmlns:a16="http://schemas.microsoft.com/office/drawing/2014/main" id="{00000000-0008-0000-2100-0000EF09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544" name="Text Box 14">
          <a:extLst>
            <a:ext uri="{FF2B5EF4-FFF2-40B4-BE49-F238E27FC236}">
              <a16:creationId xmlns:a16="http://schemas.microsoft.com/office/drawing/2014/main" id="{00000000-0008-0000-2100-0000F009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45" name="Text Box 1">
          <a:extLst>
            <a:ext uri="{FF2B5EF4-FFF2-40B4-BE49-F238E27FC236}">
              <a16:creationId xmlns:a16="http://schemas.microsoft.com/office/drawing/2014/main" id="{00000000-0008-0000-2100-0000F1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546" name="Text Box 2">
          <a:extLst>
            <a:ext uri="{FF2B5EF4-FFF2-40B4-BE49-F238E27FC236}">
              <a16:creationId xmlns:a16="http://schemas.microsoft.com/office/drawing/2014/main" id="{00000000-0008-0000-2100-0000F209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20</xdr:row>
      <xdr:rowOff>0</xdr:rowOff>
    </xdr:from>
    <xdr:ext cx="114300" cy="285750"/>
    <xdr:sp macro="" textlink="">
      <xdr:nvSpPr>
        <xdr:cNvPr id="2547" name="Text Box 8">
          <a:extLst>
            <a:ext uri="{FF2B5EF4-FFF2-40B4-BE49-F238E27FC236}">
              <a16:creationId xmlns:a16="http://schemas.microsoft.com/office/drawing/2014/main" id="{00000000-0008-0000-2100-0000F3090000}"/>
            </a:ext>
          </a:extLst>
        </xdr:cNvPr>
        <xdr:cNvSpPr txBox="1">
          <a:spLocks noChangeArrowheads="1"/>
        </xdr:cNvSpPr>
      </xdr:nvSpPr>
      <xdr:spPr bwMode="auto">
        <a:xfrm>
          <a:off x="68732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548" name="Text Box 8">
          <a:extLst>
            <a:ext uri="{FF2B5EF4-FFF2-40B4-BE49-F238E27FC236}">
              <a16:creationId xmlns:a16="http://schemas.microsoft.com/office/drawing/2014/main" id="{00000000-0008-0000-2100-0000F409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549" name="Text Box 8">
          <a:extLst>
            <a:ext uri="{FF2B5EF4-FFF2-40B4-BE49-F238E27FC236}">
              <a16:creationId xmlns:a16="http://schemas.microsoft.com/office/drawing/2014/main" id="{00000000-0008-0000-2100-0000F509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0" name="Text Box 8">
          <a:extLst>
            <a:ext uri="{FF2B5EF4-FFF2-40B4-BE49-F238E27FC236}">
              <a16:creationId xmlns:a16="http://schemas.microsoft.com/office/drawing/2014/main" id="{00000000-0008-0000-2100-0000F6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1" name="Text Box 8">
          <a:extLst>
            <a:ext uri="{FF2B5EF4-FFF2-40B4-BE49-F238E27FC236}">
              <a16:creationId xmlns:a16="http://schemas.microsoft.com/office/drawing/2014/main" id="{00000000-0008-0000-2100-0000F7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2" name="Text Box 1">
          <a:extLst>
            <a:ext uri="{FF2B5EF4-FFF2-40B4-BE49-F238E27FC236}">
              <a16:creationId xmlns:a16="http://schemas.microsoft.com/office/drawing/2014/main" id="{00000000-0008-0000-2100-0000F8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3" name="Text Box 2">
          <a:extLst>
            <a:ext uri="{FF2B5EF4-FFF2-40B4-BE49-F238E27FC236}">
              <a16:creationId xmlns:a16="http://schemas.microsoft.com/office/drawing/2014/main" id="{00000000-0008-0000-2100-0000F9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4" name="Text Box 3">
          <a:extLst>
            <a:ext uri="{FF2B5EF4-FFF2-40B4-BE49-F238E27FC236}">
              <a16:creationId xmlns:a16="http://schemas.microsoft.com/office/drawing/2014/main" id="{00000000-0008-0000-2100-0000FA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5" name="Text Box 4">
          <a:extLst>
            <a:ext uri="{FF2B5EF4-FFF2-40B4-BE49-F238E27FC236}">
              <a16:creationId xmlns:a16="http://schemas.microsoft.com/office/drawing/2014/main" id="{00000000-0008-0000-2100-0000FB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6" name="Text Box 5">
          <a:extLst>
            <a:ext uri="{FF2B5EF4-FFF2-40B4-BE49-F238E27FC236}">
              <a16:creationId xmlns:a16="http://schemas.microsoft.com/office/drawing/2014/main" id="{00000000-0008-0000-2100-0000FC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7" name="Text Box 6">
          <a:extLst>
            <a:ext uri="{FF2B5EF4-FFF2-40B4-BE49-F238E27FC236}">
              <a16:creationId xmlns:a16="http://schemas.microsoft.com/office/drawing/2014/main" id="{00000000-0008-0000-2100-0000FD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8" name="Text Box 8">
          <a:extLst>
            <a:ext uri="{FF2B5EF4-FFF2-40B4-BE49-F238E27FC236}">
              <a16:creationId xmlns:a16="http://schemas.microsoft.com/office/drawing/2014/main" id="{00000000-0008-0000-2100-0000FE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59" name="Text Box 9">
          <a:extLst>
            <a:ext uri="{FF2B5EF4-FFF2-40B4-BE49-F238E27FC236}">
              <a16:creationId xmlns:a16="http://schemas.microsoft.com/office/drawing/2014/main" id="{00000000-0008-0000-2100-0000FF09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60" name="Text Box 10">
          <a:extLst>
            <a:ext uri="{FF2B5EF4-FFF2-40B4-BE49-F238E27FC236}">
              <a16:creationId xmlns:a16="http://schemas.microsoft.com/office/drawing/2014/main" id="{00000000-0008-0000-2100-0000000A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61" name="Text Box 1">
          <a:extLst>
            <a:ext uri="{FF2B5EF4-FFF2-40B4-BE49-F238E27FC236}">
              <a16:creationId xmlns:a16="http://schemas.microsoft.com/office/drawing/2014/main" id="{00000000-0008-0000-2100-0000010A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62" name="Text Box 2">
          <a:extLst>
            <a:ext uri="{FF2B5EF4-FFF2-40B4-BE49-F238E27FC236}">
              <a16:creationId xmlns:a16="http://schemas.microsoft.com/office/drawing/2014/main" id="{00000000-0008-0000-2100-0000020A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33</xdr:row>
      <xdr:rowOff>0</xdr:rowOff>
    </xdr:from>
    <xdr:ext cx="114300" cy="285750"/>
    <xdr:sp macro="" textlink="">
      <xdr:nvSpPr>
        <xdr:cNvPr id="2563" name="Text Box 8">
          <a:extLst>
            <a:ext uri="{FF2B5EF4-FFF2-40B4-BE49-F238E27FC236}">
              <a16:creationId xmlns:a16="http://schemas.microsoft.com/office/drawing/2014/main" id="{00000000-0008-0000-2100-0000030A0000}"/>
            </a:ext>
          </a:extLst>
        </xdr:cNvPr>
        <xdr:cNvSpPr txBox="1">
          <a:spLocks noChangeArrowheads="1"/>
        </xdr:cNvSpPr>
      </xdr:nvSpPr>
      <xdr:spPr bwMode="auto">
        <a:xfrm>
          <a:off x="687324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564" name="Text Box 13">
          <a:extLst>
            <a:ext uri="{FF2B5EF4-FFF2-40B4-BE49-F238E27FC236}">
              <a16:creationId xmlns:a16="http://schemas.microsoft.com/office/drawing/2014/main" id="{00000000-0008-0000-2100-000004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565" name="Text Box 14">
          <a:extLst>
            <a:ext uri="{FF2B5EF4-FFF2-40B4-BE49-F238E27FC236}">
              <a16:creationId xmlns:a16="http://schemas.microsoft.com/office/drawing/2014/main" id="{00000000-0008-0000-2100-000005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56</xdr:row>
      <xdr:rowOff>179917</xdr:rowOff>
    </xdr:from>
    <xdr:ext cx="114300" cy="285750"/>
    <xdr:sp macro="" textlink="">
      <xdr:nvSpPr>
        <xdr:cNvPr id="2566" name="Text Box 13">
          <a:extLst>
            <a:ext uri="{FF2B5EF4-FFF2-40B4-BE49-F238E27FC236}">
              <a16:creationId xmlns:a16="http://schemas.microsoft.com/office/drawing/2014/main" id="{00000000-0008-0000-2100-0000060A0000}"/>
            </a:ext>
          </a:extLst>
        </xdr:cNvPr>
        <xdr:cNvSpPr txBox="1">
          <a:spLocks noChangeArrowheads="1"/>
        </xdr:cNvSpPr>
      </xdr:nvSpPr>
      <xdr:spPr bwMode="auto">
        <a:xfrm>
          <a:off x="687324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52918</xdr:rowOff>
    </xdr:from>
    <xdr:ext cx="114300" cy="285750"/>
    <xdr:sp macro="" textlink="">
      <xdr:nvSpPr>
        <xdr:cNvPr id="2567" name="Text Box 10">
          <a:extLst>
            <a:ext uri="{FF2B5EF4-FFF2-40B4-BE49-F238E27FC236}">
              <a16:creationId xmlns:a16="http://schemas.microsoft.com/office/drawing/2014/main" id="{00000000-0008-0000-2100-0000070A0000}"/>
            </a:ext>
          </a:extLst>
        </xdr:cNvPr>
        <xdr:cNvSpPr txBox="1">
          <a:spLocks noChangeArrowheads="1"/>
        </xdr:cNvSpPr>
      </xdr:nvSpPr>
      <xdr:spPr bwMode="auto">
        <a:xfrm>
          <a:off x="687324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568" name="Text Box 8">
          <a:extLst>
            <a:ext uri="{FF2B5EF4-FFF2-40B4-BE49-F238E27FC236}">
              <a16:creationId xmlns:a16="http://schemas.microsoft.com/office/drawing/2014/main" id="{00000000-0008-0000-2100-0000080A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569" name="Text Box 8">
          <a:extLst>
            <a:ext uri="{FF2B5EF4-FFF2-40B4-BE49-F238E27FC236}">
              <a16:creationId xmlns:a16="http://schemas.microsoft.com/office/drawing/2014/main" id="{00000000-0008-0000-2100-0000090A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570" name="Text Box 8">
          <a:extLst>
            <a:ext uri="{FF2B5EF4-FFF2-40B4-BE49-F238E27FC236}">
              <a16:creationId xmlns:a16="http://schemas.microsoft.com/office/drawing/2014/main" id="{00000000-0008-0000-2100-00000A0A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11</xdr:col>
      <xdr:colOff>0</xdr:colOff>
      <xdr:row>21</xdr:row>
      <xdr:rowOff>0</xdr:rowOff>
    </xdr:from>
    <xdr:ext cx="114300" cy="285750"/>
    <xdr:sp macro="" textlink="">
      <xdr:nvSpPr>
        <xdr:cNvPr id="2571" name="Text Box 8">
          <a:extLst>
            <a:ext uri="{FF2B5EF4-FFF2-40B4-BE49-F238E27FC236}">
              <a16:creationId xmlns:a16="http://schemas.microsoft.com/office/drawing/2014/main" id="{00000000-0008-0000-2100-00000B0A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0</xdr:rowOff>
    </xdr:from>
    <xdr:ext cx="114300" cy="285750"/>
    <xdr:sp macro="" textlink="">
      <xdr:nvSpPr>
        <xdr:cNvPr id="2572" name="Text Box 8">
          <a:extLst>
            <a:ext uri="{FF2B5EF4-FFF2-40B4-BE49-F238E27FC236}">
              <a16:creationId xmlns:a16="http://schemas.microsoft.com/office/drawing/2014/main" id="{00000000-0008-0000-2100-00000C0A0000}"/>
            </a:ext>
          </a:extLst>
        </xdr:cNvPr>
        <xdr:cNvSpPr txBox="1">
          <a:spLocks noChangeArrowheads="1"/>
        </xdr:cNvSpPr>
      </xdr:nvSpPr>
      <xdr:spPr bwMode="auto">
        <a:xfrm>
          <a:off x="68732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0</xdr:rowOff>
    </xdr:from>
    <xdr:ext cx="114300" cy="285750"/>
    <xdr:sp macro="" textlink="">
      <xdr:nvSpPr>
        <xdr:cNvPr id="2573" name="Text Box 8">
          <a:extLst>
            <a:ext uri="{FF2B5EF4-FFF2-40B4-BE49-F238E27FC236}">
              <a16:creationId xmlns:a16="http://schemas.microsoft.com/office/drawing/2014/main" id="{00000000-0008-0000-2100-00000D0A0000}"/>
            </a:ext>
          </a:extLst>
        </xdr:cNvPr>
        <xdr:cNvSpPr txBox="1">
          <a:spLocks noChangeArrowheads="1"/>
        </xdr:cNvSpPr>
      </xdr:nvSpPr>
      <xdr:spPr bwMode="auto">
        <a:xfrm>
          <a:off x="68732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0</xdr:rowOff>
    </xdr:from>
    <xdr:ext cx="114300" cy="285750"/>
    <xdr:sp macro="" textlink="">
      <xdr:nvSpPr>
        <xdr:cNvPr id="2574" name="Text Box 8">
          <a:extLst>
            <a:ext uri="{FF2B5EF4-FFF2-40B4-BE49-F238E27FC236}">
              <a16:creationId xmlns:a16="http://schemas.microsoft.com/office/drawing/2014/main" id="{00000000-0008-0000-2100-00000E0A0000}"/>
            </a:ext>
          </a:extLst>
        </xdr:cNvPr>
        <xdr:cNvSpPr txBox="1">
          <a:spLocks noChangeArrowheads="1"/>
        </xdr:cNvSpPr>
      </xdr:nvSpPr>
      <xdr:spPr bwMode="auto">
        <a:xfrm>
          <a:off x="68732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0</xdr:rowOff>
    </xdr:from>
    <xdr:ext cx="114300" cy="285750"/>
    <xdr:sp macro="" textlink="">
      <xdr:nvSpPr>
        <xdr:cNvPr id="2575" name="Text Box 8">
          <a:extLst>
            <a:ext uri="{FF2B5EF4-FFF2-40B4-BE49-F238E27FC236}">
              <a16:creationId xmlns:a16="http://schemas.microsoft.com/office/drawing/2014/main" id="{00000000-0008-0000-2100-00000F0A0000}"/>
            </a:ext>
          </a:extLst>
        </xdr:cNvPr>
        <xdr:cNvSpPr txBox="1">
          <a:spLocks noChangeArrowheads="1"/>
        </xdr:cNvSpPr>
      </xdr:nvSpPr>
      <xdr:spPr bwMode="auto">
        <a:xfrm>
          <a:off x="68732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576" name="Text Box 8">
          <a:extLst>
            <a:ext uri="{FF2B5EF4-FFF2-40B4-BE49-F238E27FC236}">
              <a16:creationId xmlns:a16="http://schemas.microsoft.com/office/drawing/2014/main" id="{00000000-0008-0000-2100-0000100A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21</xdr:row>
      <xdr:rowOff>0</xdr:rowOff>
    </xdr:from>
    <xdr:ext cx="114300" cy="285750"/>
    <xdr:sp macro="" textlink="">
      <xdr:nvSpPr>
        <xdr:cNvPr id="2577" name="Text Box 8">
          <a:extLst>
            <a:ext uri="{FF2B5EF4-FFF2-40B4-BE49-F238E27FC236}">
              <a16:creationId xmlns:a16="http://schemas.microsoft.com/office/drawing/2014/main" id="{00000000-0008-0000-2100-0000110A0000}"/>
            </a:ext>
          </a:extLst>
        </xdr:cNvPr>
        <xdr:cNvSpPr txBox="1">
          <a:spLocks noChangeArrowheads="1"/>
        </xdr:cNvSpPr>
      </xdr:nvSpPr>
      <xdr:spPr bwMode="auto">
        <a:xfrm>
          <a:off x="68732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22</xdr:row>
      <xdr:rowOff>0</xdr:rowOff>
    </xdr:from>
    <xdr:ext cx="114300" cy="285750"/>
    <xdr:sp macro="" textlink="">
      <xdr:nvSpPr>
        <xdr:cNvPr id="2578" name="Text Box 8">
          <a:extLst>
            <a:ext uri="{FF2B5EF4-FFF2-40B4-BE49-F238E27FC236}">
              <a16:creationId xmlns:a16="http://schemas.microsoft.com/office/drawing/2014/main" id="{00000000-0008-0000-2100-0000120A0000}"/>
            </a:ext>
          </a:extLst>
        </xdr:cNvPr>
        <xdr:cNvSpPr txBox="1">
          <a:spLocks noChangeArrowheads="1"/>
        </xdr:cNvSpPr>
      </xdr:nvSpPr>
      <xdr:spPr bwMode="auto">
        <a:xfrm>
          <a:off x="68732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22</xdr:row>
      <xdr:rowOff>0</xdr:rowOff>
    </xdr:from>
    <xdr:ext cx="114300" cy="285750"/>
    <xdr:sp macro="" textlink="">
      <xdr:nvSpPr>
        <xdr:cNvPr id="2579" name="Text Box 8">
          <a:extLst>
            <a:ext uri="{FF2B5EF4-FFF2-40B4-BE49-F238E27FC236}">
              <a16:creationId xmlns:a16="http://schemas.microsoft.com/office/drawing/2014/main" id="{00000000-0008-0000-2100-0000130A0000}"/>
            </a:ext>
          </a:extLst>
        </xdr:cNvPr>
        <xdr:cNvSpPr txBox="1">
          <a:spLocks noChangeArrowheads="1"/>
        </xdr:cNvSpPr>
      </xdr:nvSpPr>
      <xdr:spPr bwMode="auto">
        <a:xfrm>
          <a:off x="68732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23</xdr:row>
      <xdr:rowOff>0</xdr:rowOff>
    </xdr:from>
    <xdr:ext cx="114300" cy="285750"/>
    <xdr:sp macro="" textlink="">
      <xdr:nvSpPr>
        <xdr:cNvPr id="2580" name="Text Box 8">
          <a:extLst>
            <a:ext uri="{FF2B5EF4-FFF2-40B4-BE49-F238E27FC236}">
              <a16:creationId xmlns:a16="http://schemas.microsoft.com/office/drawing/2014/main" id="{00000000-0008-0000-2100-0000140A0000}"/>
            </a:ext>
          </a:extLst>
        </xdr:cNvPr>
        <xdr:cNvSpPr txBox="1">
          <a:spLocks noChangeArrowheads="1"/>
        </xdr:cNvSpPr>
      </xdr:nvSpPr>
      <xdr:spPr bwMode="auto">
        <a:xfrm>
          <a:off x="68732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23</xdr:row>
      <xdr:rowOff>0</xdr:rowOff>
    </xdr:from>
    <xdr:ext cx="114300" cy="285750"/>
    <xdr:sp macro="" textlink="">
      <xdr:nvSpPr>
        <xdr:cNvPr id="2581" name="Text Box 8">
          <a:extLst>
            <a:ext uri="{FF2B5EF4-FFF2-40B4-BE49-F238E27FC236}">
              <a16:creationId xmlns:a16="http://schemas.microsoft.com/office/drawing/2014/main" id="{00000000-0008-0000-2100-0000150A0000}"/>
            </a:ext>
          </a:extLst>
        </xdr:cNvPr>
        <xdr:cNvSpPr txBox="1">
          <a:spLocks noChangeArrowheads="1"/>
        </xdr:cNvSpPr>
      </xdr:nvSpPr>
      <xdr:spPr bwMode="auto">
        <a:xfrm>
          <a:off x="68732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561975</xdr:colOff>
      <xdr:row>46</xdr:row>
      <xdr:rowOff>142875</xdr:rowOff>
    </xdr:from>
    <xdr:ext cx="114300" cy="285750"/>
    <xdr:sp macro="" textlink="">
      <xdr:nvSpPr>
        <xdr:cNvPr id="2582" name="Text Box 8">
          <a:extLst>
            <a:ext uri="{FF2B5EF4-FFF2-40B4-BE49-F238E27FC236}">
              <a16:creationId xmlns:a16="http://schemas.microsoft.com/office/drawing/2014/main" id="{00000000-0008-0000-2100-0000160A0000}"/>
            </a:ext>
          </a:extLst>
        </xdr:cNvPr>
        <xdr:cNvSpPr txBox="1">
          <a:spLocks noChangeArrowheads="1"/>
        </xdr:cNvSpPr>
      </xdr:nvSpPr>
      <xdr:spPr bwMode="auto">
        <a:xfrm>
          <a:off x="6810375" y="855535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561975</xdr:colOff>
      <xdr:row>47</xdr:row>
      <xdr:rowOff>133349</xdr:rowOff>
    </xdr:from>
    <xdr:ext cx="123825" cy="180975"/>
    <xdr:sp macro="" textlink="">
      <xdr:nvSpPr>
        <xdr:cNvPr id="2583" name="Text Box 8">
          <a:extLst>
            <a:ext uri="{FF2B5EF4-FFF2-40B4-BE49-F238E27FC236}">
              <a16:creationId xmlns:a16="http://schemas.microsoft.com/office/drawing/2014/main" id="{00000000-0008-0000-2100-0000170A0000}"/>
            </a:ext>
          </a:extLst>
        </xdr:cNvPr>
        <xdr:cNvSpPr txBox="1">
          <a:spLocks noChangeArrowheads="1"/>
        </xdr:cNvSpPr>
      </xdr:nvSpPr>
      <xdr:spPr bwMode="auto">
        <a:xfrm>
          <a:off x="6810375" y="8728709"/>
          <a:ext cx="12382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36</xdr:row>
      <xdr:rowOff>0</xdr:rowOff>
    </xdr:from>
    <xdr:ext cx="114300" cy="285750"/>
    <xdr:sp macro="" textlink="">
      <xdr:nvSpPr>
        <xdr:cNvPr id="2584" name="Text Box 8">
          <a:extLst>
            <a:ext uri="{FF2B5EF4-FFF2-40B4-BE49-F238E27FC236}">
              <a16:creationId xmlns:a16="http://schemas.microsoft.com/office/drawing/2014/main" id="{00000000-0008-0000-2100-0000180A0000}"/>
            </a:ext>
          </a:extLst>
        </xdr:cNvPr>
        <xdr:cNvSpPr txBox="1">
          <a:spLocks noChangeArrowheads="1"/>
        </xdr:cNvSpPr>
      </xdr:nvSpPr>
      <xdr:spPr bwMode="auto">
        <a:xfrm>
          <a:off x="68732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585" name="Text Box 8">
          <a:extLst>
            <a:ext uri="{FF2B5EF4-FFF2-40B4-BE49-F238E27FC236}">
              <a16:creationId xmlns:a16="http://schemas.microsoft.com/office/drawing/2014/main" id="{00000000-0008-0000-2100-000019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586" name="Text Box 8">
          <a:extLst>
            <a:ext uri="{FF2B5EF4-FFF2-40B4-BE49-F238E27FC236}">
              <a16:creationId xmlns:a16="http://schemas.microsoft.com/office/drawing/2014/main" id="{00000000-0008-0000-2100-00001A0A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587" name="Text Box 8">
          <a:extLst>
            <a:ext uri="{FF2B5EF4-FFF2-40B4-BE49-F238E27FC236}">
              <a16:creationId xmlns:a16="http://schemas.microsoft.com/office/drawing/2014/main" id="{00000000-0008-0000-2100-00001B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588" name="Text Box 8">
          <a:extLst>
            <a:ext uri="{FF2B5EF4-FFF2-40B4-BE49-F238E27FC236}">
              <a16:creationId xmlns:a16="http://schemas.microsoft.com/office/drawing/2014/main" id="{00000000-0008-0000-2100-00001C0A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589" name="Text Box 8">
          <a:extLst>
            <a:ext uri="{FF2B5EF4-FFF2-40B4-BE49-F238E27FC236}">
              <a16:creationId xmlns:a16="http://schemas.microsoft.com/office/drawing/2014/main" id="{00000000-0008-0000-2100-00001D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590" name="Text Box 8">
          <a:extLst>
            <a:ext uri="{FF2B5EF4-FFF2-40B4-BE49-F238E27FC236}">
              <a16:creationId xmlns:a16="http://schemas.microsoft.com/office/drawing/2014/main" id="{00000000-0008-0000-2100-00001E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591" name="Text Box 8">
          <a:extLst>
            <a:ext uri="{FF2B5EF4-FFF2-40B4-BE49-F238E27FC236}">
              <a16:creationId xmlns:a16="http://schemas.microsoft.com/office/drawing/2014/main" id="{00000000-0008-0000-2100-00001F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592" name="Text Box 8">
          <a:extLst>
            <a:ext uri="{FF2B5EF4-FFF2-40B4-BE49-F238E27FC236}">
              <a16:creationId xmlns:a16="http://schemas.microsoft.com/office/drawing/2014/main" id="{00000000-0008-0000-2100-000020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11</xdr:col>
      <xdr:colOff>0</xdr:colOff>
      <xdr:row>38</xdr:row>
      <xdr:rowOff>0</xdr:rowOff>
    </xdr:from>
    <xdr:ext cx="114300" cy="285750"/>
    <xdr:sp macro="" textlink="">
      <xdr:nvSpPr>
        <xdr:cNvPr id="2593" name="Text Box 8">
          <a:extLst>
            <a:ext uri="{FF2B5EF4-FFF2-40B4-BE49-F238E27FC236}">
              <a16:creationId xmlns:a16="http://schemas.microsoft.com/office/drawing/2014/main" id="{00000000-0008-0000-2100-000021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594" name="Text Box 8">
          <a:extLst>
            <a:ext uri="{FF2B5EF4-FFF2-40B4-BE49-F238E27FC236}">
              <a16:creationId xmlns:a16="http://schemas.microsoft.com/office/drawing/2014/main" id="{00000000-0008-0000-2100-000022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595" name="Text Box 8">
          <a:extLst>
            <a:ext uri="{FF2B5EF4-FFF2-40B4-BE49-F238E27FC236}">
              <a16:creationId xmlns:a16="http://schemas.microsoft.com/office/drawing/2014/main" id="{00000000-0008-0000-2100-000023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39</xdr:row>
      <xdr:rowOff>0</xdr:rowOff>
    </xdr:from>
    <xdr:ext cx="114300" cy="285750"/>
    <xdr:sp macro="" textlink="">
      <xdr:nvSpPr>
        <xdr:cNvPr id="2596" name="Text Box 8">
          <a:extLst>
            <a:ext uri="{FF2B5EF4-FFF2-40B4-BE49-F238E27FC236}">
              <a16:creationId xmlns:a16="http://schemas.microsoft.com/office/drawing/2014/main" id="{00000000-0008-0000-2100-0000240A0000}"/>
            </a:ext>
          </a:extLst>
        </xdr:cNvPr>
        <xdr:cNvSpPr txBox="1">
          <a:spLocks noChangeArrowheads="1"/>
        </xdr:cNvSpPr>
      </xdr:nvSpPr>
      <xdr:spPr bwMode="auto">
        <a:xfrm>
          <a:off x="68732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39</xdr:row>
      <xdr:rowOff>0</xdr:rowOff>
    </xdr:from>
    <xdr:ext cx="114300" cy="285750"/>
    <xdr:sp macro="" textlink="">
      <xdr:nvSpPr>
        <xdr:cNvPr id="2597" name="Text Box 8">
          <a:extLst>
            <a:ext uri="{FF2B5EF4-FFF2-40B4-BE49-F238E27FC236}">
              <a16:creationId xmlns:a16="http://schemas.microsoft.com/office/drawing/2014/main" id="{00000000-0008-0000-2100-0000250A0000}"/>
            </a:ext>
          </a:extLst>
        </xdr:cNvPr>
        <xdr:cNvSpPr txBox="1">
          <a:spLocks noChangeArrowheads="1"/>
        </xdr:cNvSpPr>
      </xdr:nvSpPr>
      <xdr:spPr bwMode="auto">
        <a:xfrm>
          <a:off x="68732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40</xdr:row>
      <xdr:rowOff>0</xdr:rowOff>
    </xdr:from>
    <xdr:ext cx="114300" cy="285750"/>
    <xdr:sp macro="" textlink="">
      <xdr:nvSpPr>
        <xdr:cNvPr id="2598" name="Text Box 8">
          <a:extLst>
            <a:ext uri="{FF2B5EF4-FFF2-40B4-BE49-F238E27FC236}">
              <a16:creationId xmlns:a16="http://schemas.microsoft.com/office/drawing/2014/main" id="{00000000-0008-0000-2100-0000260A0000}"/>
            </a:ext>
          </a:extLst>
        </xdr:cNvPr>
        <xdr:cNvSpPr txBox="1">
          <a:spLocks noChangeArrowheads="1"/>
        </xdr:cNvSpPr>
      </xdr:nvSpPr>
      <xdr:spPr bwMode="auto">
        <a:xfrm>
          <a:off x="68732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40</xdr:row>
      <xdr:rowOff>0</xdr:rowOff>
    </xdr:from>
    <xdr:ext cx="114300" cy="285750"/>
    <xdr:sp macro="" textlink="">
      <xdr:nvSpPr>
        <xdr:cNvPr id="2599" name="Text Box 8">
          <a:extLst>
            <a:ext uri="{FF2B5EF4-FFF2-40B4-BE49-F238E27FC236}">
              <a16:creationId xmlns:a16="http://schemas.microsoft.com/office/drawing/2014/main" id="{00000000-0008-0000-2100-0000270A0000}"/>
            </a:ext>
          </a:extLst>
        </xdr:cNvPr>
        <xdr:cNvSpPr txBox="1">
          <a:spLocks noChangeArrowheads="1"/>
        </xdr:cNvSpPr>
      </xdr:nvSpPr>
      <xdr:spPr bwMode="auto">
        <a:xfrm>
          <a:off x="68732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552450</xdr:colOff>
      <xdr:row>48</xdr:row>
      <xdr:rowOff>114300</xdr:rowOff>
    </xdr:from>
    <xdr:ext cx="114300" cy="285750"/>
    <xdr:sp macro="" textlink="">
      <xdr:nvSpPr>
        <xdr:cNvPr id="2600" name="Text Box 8">
          <a:extLst>
            <a:ext uri="{FF2B5EF4-FFF2-40B4-BE49-F238E27FC236}">
              <a16:creationId xmlns:a16="http://schemas.microsoft.com/office/drawing/2014/main" id="{00000000-0008-0000-2100-0000280A0000}"/>
            </a:ext>
          </a:extLst>
        </xdr:cNvPr>
        <xdr:cNvSpPr txBox="1">
          <a:spLocks noChangeArrowheads="1"/>
        </xdr:cNvSpPr>
      </xdr:nvSpPr>
      <xdr:spPr bwMode="auto">
        <a:xfrm>
          <a:off x="6800850" y="88925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601" name="Text Box 8">
          <a:extLst>
            <a:ext uri="{FF2B5EF4-FFF2-40B4-BE49-F238E27FC236}">
              <a16:creationId xmlns:a16="http://schemas.microsoft.com/office/drawing/2014/main" id="{00000000-0008-0000-2100-000029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602" name="Text Box 8">
          <a:extLst>
            <a:ext uri="{FF2B5EF4-FFF2-40B4-BE49-F238E27FC236}">
              <a16:creationId xmlns:a16="http://schemas.microsoft.com/office/drawing/2014/main" id="{00000000-0008-0000-2100-00002A0A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603" name="Text Box 8">
          <a:extLst>
            <a:ext uri="{FF2B5EF4-FFF2-40B4-BE49-F238E27FC236}">
              <a16:creationId xmlns:a16="http://schemas.microsoft.com/office/drawing/2014/main" id="{00000000-0008-0000-2100-00002B0A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04" name="Text Box 1">
          <a:extLst>
            <a:ext uri="{FF2B5EF4-FFF2-40B4-BE49-F238E27FC236}">
              <a16:creationId xmlns:a16="http://schemas.microsoft.com/office/drawing/2014/main" id="{00000000-0008-0000-2100-00002C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05" name="Text Box 2">
          <a:extLst>
            <a:ext uri="{FF2B5EF4-FFF2-40B4-BE49-F238E27FC236}">
              <a16:creationId xmlns:a16="http://schemas.microsoft.com/office/drawing/2014/main" id="{00000000-0008-0000-2100-00002D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06" name="Text Box 3">
          <a:extLst>
            <a:ext uri="{FF2B5EF4-FFF2-40B4-BE49-F238E27FC236}">
              <a16:creationId xmlns:a16="http://schemas.microsoft.com/office/drawing/2014/main" id="{00000000-0008-0000-2100-00002E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07" name="Text Box 4">
          <a:extLst>
            <a:ext uri="{FF2B5EF4-FFF2-40B4-BE49-F238E27FC236}">
              <a16:creationId xmlns:a16="http://schemas.microsoft.com/office/drawing/2014/main" id="{00000000-0008-0000-2100-00002F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08" name="Text Box 5">
          <a:extLst>
            <a:ext uri="{FF2B5EF4-FFF2-40B4-BE49-F238E27FC236}">
              <a16:creationId xmlns:a16="http://schemas.microsoft.com/office/drawing/2014/main" id="{00000000-0008-0000-2100-000030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09" name="Text Box 6">
          <a:extLst>
            <a:ext uri="{FF2B5EF4-FFF2-40B4-BE49-F238E27FC236}">
              <a16:creationId xmlns:a16="http://schemas.microsoft.com/office/drawing/2014/main" id="{00000000-0008-0000-2100-000031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10" name="Text Box 8">
          <a:extLst>
            <a:ext uri="{FF2B5EF4-FFF2-40B4-BE49-F238E27FC236}">
              <a16:creationId xmlns:a16="http://schemas.microsoft.com/office/drawing/2014/main" id="{00000000-0008-0000-2100-000032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11" name="Text Box 9">
          <a:extLst>
            <a:ext uri="{FF2B5EF4-FFF2-40B4-BE49-F238E27FC236}">
              <a16:creationId xmlns:a16="http://schemas.microsoft.com/office/drawing/2014/main" id="{00000000-0008-0000-2100-000033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12" name="Text Box 10">
          <a:extLst>
            <a:ext uri="{FF2B5EF4-FFF2-40B4-BE49-F238E27FC236}">
              <a16:creationId xmlns:a16="http://schemas.microsoft.com/office/drawing/2014/main" id="{00000000-0008-0000-2100-000034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13" name="Text Box 1">
          <a:extLst>
            <a:ext uri="{FF2B5EF4-FFF2-40B4-BE49-F238E27FC236}">
              <a16:creationId xmlns:a16="http://schemas.microsoft.com/office/drawing/2014/main" id="{00000000-0008-0000-2100-000035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14" name="Text Box 2">
          <a:extLst>
            <a:ext uri="{FF2B5EF4-FFF2-40B4-BE49-F238E27FC236}">
              <a16:creationId xmlns:a16="http://schemas.microsoft.com/office/drawing/2014/main" id="{00000000-0008-0000-2100-000036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615" name="Text Box 8">
          <a:extLst>
            <a:ext uri="{FF2B5EF4-FFF2-40B4-BE49-F238E27FC236}">
              <a16:creationId xmlns:a16="http://schemas.microsoft.com/office/drawing/2014/main" id="{00000000-0008-0000-2100-000037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616" name="Text Box 8">
          <a:extLst>
            <a:ext uri="{FF2B5EF4-FFF2-40B4-BE49-F238E27FC236}">
              <a16:creationId xmlns:a16="http://schemas.microsoft.com/office/drawing/2014/main" id="{00000000-0008-0000-2100-0000380A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617" name="Text Box 8">
          <a:extLst>
            <a:ext uri="{FF2B5EF4-FFF2-40B4-BE49-F238E27FC236}">
              <a16:creationId xmlns:a16="http://schemas.microsoft.com/office/drawing/2014/main" id="{00000000-0008-0000-2100-000039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618" name="Text Box 8">
          <a:extLst>
            <a:ext uri="{FF2B5EF4-FFF2-40B4-BE49-F238E27FC236}">
              <a16:creationId xmlns:a16="http://schemas.microsoft.com/office/drawing/2014/main" id="{00000000-0008-0000-2100-00003A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19" name="Text Box 8">
          <a:extLst>
            <a:ext uri="{FF2B5EF4-FFF2-40B4-BE49-F238E27FC236}">
              <a16:creationId xmlns:a16="http://schemas.microsoft.com/office/drawing/2014/main" id="{00000000-0008-0000-2100-00003B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0" name="Text Box 8">
          <a:extLst>
            <a:ext uri="{FF2B5EF4-FFF2-40B4-BE49-F238E27FC236}">
              <a16:creationId xmlns:a16="http://schemas.microsoft.com/office/drawing/2014/main" id="{00000000-0008-0000-2100-00003C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1" name="Text Box 1">
          <a:extLst>
            <a:ext uri="{FF2B5EF4-FFF2-40B4-BE49-F238E27FC236}">
              <a16:creationId xmlns:a16="http://schemas.microsoft.com/office/drawing/2014/main" id="{00000000-0008-0000-2100-00003D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2" name="Text Box 2">
          <a:extLst>
            <a:ext uri="{FF2B5EF4-FFF2-40B4-BE49-F238E27FC236}">
              <a16:creationId xmlns:a16="http://schemas.microsoft.com/office/drawing/2014/main" id="{00000000-0008-0000-2100-00003E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3" name="Text Box 3">
          <a:extLst>
            <a:ext uri="{FF2B5EF4-FFF2-40B4-BE49-F238E27FC236}">
              <a16:creationId xmlns:a16="http://schemas.microsoft.com/office/drawing/2014/main" id="{00000000-0008-0000-2100-00003F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4" name="Text Box 4">
          <a:extLst>
            <a:ext uri="{FF2B5EF4-FFF2-40B4-BE49-F238E27FC236}">
              <a16:creationId xmlns:a16="http://schemas.microsoft.com/office/drawing/2014/main" id="{00000000-0008-0000-2100-000040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5" name="Text Box 5">
          <a:extLst>
            <a:ext uri="{FF2B5EF4-FFF2-40B4-BE49-F238E27FC236}">
              <a16:creationId xmlns:a16="http://schemas.microsoft.com/office/drawing/2014/main" id="{00000000-0008-0000-2100-000041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6" name="Text Box 6">
          <a:extLst>
            <a:ext uri="{FF2B5EF4-FFF2-40B4-BE49-F238E27FC236}">
              <a16:creationId xmlns:a16="http://schemas.microsoft.com/office/drawing/2014/main" id="{00000000-0008-0000-2100-000042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7" name="Text Box 8">
          <a:extLst>
            <a:ext uri="{FF2B5EF4-FFF2-40B4-BE49-F238E27FC236}">
              <a16:creationId xmlns:a16="http://schemas.microsoft.com/office/drawing/2014/main" id="{00000000-0008-0000-2100-000043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8" name="Text Box 9">
          <a:extLst>
            <a:ext uri="{FF2B5EF4-FFF2-40B4-BE49-F238E27FC236}">
              <a16:creationId xmlns:a16="http://schemas.microsoft.com/office/drawing/2014/main" id="{00000000-0008-0000-2100-000044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29" name="Text Box 10">
          <a:extLst>
            <a:ext uri="{FF2B5EF4-FFF2-40B4-BE49-F238E27FC236}">
              <a16:creationId xmlns:a16="http://schemas.microsoft.com/office/drawing/2014/main" id="{00000000-0008-0000-2100-000045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30" name="Text Box 1">
          <a:extLst>
            <a:ext uri="{FF2B5EF4-FFF2-40B4-BE49-F238E27FC236}">
              <a16:creationId xmlns:a16="http://schemas.microsoft.com/office/drawing/2014/main" id="{00000000-0008-0000-2100-000046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31" name="Text Box 2">
          <a:extLst>
            <a:ext uri="{FF2B5EF4-FFF2-40B4-BE49-F238E27FC236}">
              <a16:creationId xmlns:a16="http://schemas.microsoft.com/office/drawing/2014/main" id="{00000000-0008-0000-2100-000047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632" name="Text Box 8">
          <a:extLst>
            <a:ext uri="{FF2B5EF4-FFF2-40B4-BE49-F238E27FC236}">
              <a16:creationId xmlns:a16="http://schemas.microsoft.com/office/drawing/2014/main" id="{00000000-0008-0000-2100-0000480A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37</xdr:row>
      <xdr:rowOff>0</xdr:rowOff>
    </xdr:from>
    <xdr:ext cx="114300" cy="285750"/>
    <xdr:sp macro="" textlink="">
      <xdr:nvSpPr>
        <xdr:cNvPr id="2633" name="Text Box 8">
          <a:extLst>
            <a:ext uri="{FF2B5EF4-FFF2-40B4-BE49-F238E27FC236}">
              <a16:creationId xmlns:a16="http://schemas.microsoft.com/office/drawing/2014/main" id="{00000000-0008-0000-2100-0000490A0000}"/>
            </a:ext>
          </a:extLst>
        </xdr:cNvPr>
        <xdr:cNvSpPr txBox="1">
          <a:spLocks noChangeArrowheads="1"/>
        </xdr:cNvSpPr>
      </xdr:nvSpPr>
      <xdr:spPr bwMode="auto">
        <a:xfrm>
          <a:off x="68732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634" name="Text Box 8">
          <a:extLst>
            <a:ext uri="{FF2B5EF4-FFF2-40B4-BE49-F238E27FC236}">
              <a16:creationId xmlns:a16="http://schemas.microsoft.com/office/drawing/2014/main" id="{00000000-0008-0000-2100-00004A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635" name="Text Box 8">
          <a:extLst>
            <a:ext uri="{FF2B5EF4-FFF2-40B4-BE49-F238E27FC236}">
              <a16:creationId xmlns:a16="http://schemas.microsoft.com/office/drawing/2014/main" id="{00000000-0008-0000-2100-00004B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36" name="Text Box 8">
          <a:extLst>
            <a:ext uri="{FF2B5EF4-FFF2-40B4-BE49-F238E27FC236}">
              <a16:creationId xmlns:a16="http://schemas.microsoft.com/office/drawing/2014/main" id="{00000000-0008-0000-2100-00004C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37" name="Text Box 8">
          <a:extLst>
            <a:ext uri="{FF2B5EF4-FFF2-40B4-BE49-F238E27FC236}">
              <a16:creationId xmlns:a16="http://schemas.microsoft.com/office/drawing/2014/main" id="{00000000-0008-0000-2100-00004D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38" name="Text Box 1">
          <a:extLst>
            <a:ext uri="{FF2B5EF4-FFF2-40B4-BE49-F238E27FC236}">
              <a16:creationId xmlns:a16="http://schemas.microsoft.com/office/drawing/2014/main" id="{00000000-0008-0000-2100-00004E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39" name="Text Box 2">
          <a:extLst>
            <a:ext uri="{FF2B5EF4-FFF2-40B4-BE49-F238E27FC236}">
              <a16:creationId xmlns:a16="http://schemas.microsoft.com/office/drawing/2014/main" id="{00000000-0008-0000-2100-00004F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40" name="Text Box 3">
          <a:extLst>
            <a:ext uri="{FF2B5EF4-FFF2-40B4-BE49-F238E27FC236}">
              <a16:creationId xmlns:a16="http://schemas.microsoft.com/office/drawing/2014/main" id="{00000000-0008-0000-2100-000050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41" name="Text Box 4">
          <a:extLst>
            <a:ext uri="{FF2B5EF4-FFF2-40B4-BE49-F238E27FC236}">
              <a16:creationId xmlns:a16="http://schemas.microsoft.com/office/drawing/2014/main" id="{00000000-0008-0000-2100-000051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42" name="Text Box 5">
          <a:extLst>
            <a:ext uri="{FF2B5EF4-FFF2-40B4-BE49-F238E27FC236}">
              <a16:creationId xmlns:a16="http://schemas.microsoft.com/office/drawing/2014/main" id="{00000000-0008-0000-2100-000052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43" name="Text Box 6">
          <a:extLst>
            <a:ext uri="{FF2B5EF4-FFF2-40B4-BE49-F238E27FC236}">
              <a16:creationId xmlns:a16="http://schemas.microsoft.com/office/drawing/2014/main" id="{00000000-0008-0000-2100-000053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44" name="Text Box 8">
          <a:extLst>
            <a:ext uri="{FF2B5EF4-FFF2-40B4-BE49-F238E27FC236}">
              <a16:creationId xmlns:a16="http://schemas.microsoft.com/office/drawing/2014/main" id="{00000000-0008-0000-2100-000054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45" name="Text Box 9">
          <a:extLst>
            <a:ext uri="{FF2B5EF4-FFF2-40B4-BE49-F238E27FC236}">
              <a16:creationId xmlns:a16="http://schemas.microsoft.com/office/drawing/2014/main" id="{00000000-0008-0000-2100-000055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46" name="Text Box 10">
          <a:extLst>
            <a:ext uri="{FF2B5EF4-FFF2-40B4-BE49-F238E27FC236}">
              <a16:creationId xmlns:a16="http://schemas.microsoft.com/office/drawing/2014/main" id="{00000000-0008-0000-2100-000056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47" name="Text Box 1">
          <a:extLst>
            <a:ext uri="{FF2B5EF4-FFF2-40B4-BE49-F238E27FC236}">
              <a16:creationId xmlns:a16="http://schemas.microsoft.com/office/drawing/2014/main" id="{00000000-0008-0000-2100-000057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48" name="Text Box 2">
          <a:extLst>
            <a:ext uri="{FF2B5EF4-FFF2-40B4-BE49-F238E27FC236}">
              <a16:creationId xmlns:a16="http://schemas.microsoft.com/office/drawing/2014/main" id="{00000000-0008-0000-2100-000058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50</xdr:row>
      <xdr:rowOff>0</xdr:rowOff>
    </xdr:from>
    <xdr:ext cx="114300" cy="285750"/>
    <xdr:sp macro="" textlink="">
      <xdr:nvSpPr>
        <xdr:cNvPr id="2649" name="Text Box 8">
          <a:extLst>
            <a:ext uri="{FF2B5EF4-FFF2-40B4-BE49-F238E27FC236}">
              <a16:creationId xmlns:a16="http://schemas.microsoft.com/office/drawing/2014/main" id="{00000000-0008-0000-2100-0000590A0000}"/>
            </a:ext>
          </a:extLst>
        </xdr:cNvPr>
        <xdr:cNvSpPr txBox="1">
          <a:spLocks noChangeArrowheads="1"/>
        </xdr:cNvSpPr>
      </xdr:nvSpPr>
      <xdr:spPr bwMode="auto">
        <a:xfrm>
          <a:off x="68732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650" name="Text Box 8">
          <a:extLst>
            <a:ext uri="{FF2B5EF4-FFF2-40B4-BE49-F238E27FC236}">
              <a16:creationId xmlns:a16="http://schemas.microsoft.com/office/drawing/2014/main" id="{00000000-0008-0000-2100-00005A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651" name="Text Box 8">
          <a:extLst>
            <a:ext uri="{FF2B5EF4-FFF2-40B4-BE49-F238E27FC236}">
              <a16:creationId xmlns:a16="http://schemas.microsoft.com/office/drawing/2014/main" id="{00000000-0008-0000-2100-00005B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652" name="Text Box 8">
          <a:extLst>
            <a:ext uri="{FF2B5EF4-FFF2-40B4-BE49-F238E27FC236}">
              <a16:creationId xmlns:a16="http://schemas.microsoft.com/office/drawing/2014/main" id="{00000000-0008-0000-2100-00005C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11</xdr:col>
      <xdr:colOff>0</xdr:colOff>
      <xdr:row>38</xdr:row>
      <xdr:rowOff>0</xdr:rowOff>
    </xdr:from>
    <xdr:ext cx="114300" cy="285750"/>
    <xdr:sp macro="" textlink="">
      <xdr:nvSpPr>
        <xdr:cNvPr id="2653" name="Text Box 8">
          <a:extLst>
            <a:ext uri="{FF2B5EF4-FFF2-40B4-BE49-F238E27FC236}">
              <a16:creationId xmlns:a16="http://schemas.microsoft.com/office/drawing/2014/main" id="{00000000-0008-0000-2100-00005D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38</xdr:row>
      <xdr:rowOff>0</xdr:rowOff>
    </xdr:from>
    <xdr:ext cx="114300" cy="285750"/>
    <xdr:sp macro="" textlink="">
      <xdr:nvSpPr>
        <xdr:cNvPr id="2654" name="Text Box 8">
          <a:extLst>
            <a:ext uri="{FF2B5EF4-FFF2-40B4-BE49-F238E27FC236}">
              <a16:creationId xmlns:a16="http://schemas.microsoft.com/office/drawing/2014/main" id="{00000000-0008-0000-2100-00005E0A0000}"/>
            </a:ext>
          </a:extLst>
        </xdr:cNvPr>
        <xdr:cNvSpPr txBox="1">
          <a:spLocks noChangeArrowheads="1"/>
        </xdr:cNvSpPr>
      </xdr:nvSpPr>
      <xdr:spPr bwMode="auto">
        <a:xfrm>
          <a:off x="68732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39</xdr:row>
      <xdr:rowOff>0</xdr:rowOff>
    </xdr:from>
    <xdr:ext cx="114300" cy="285750"/>
    <xdr:sp macro="" textlink="">
      <xdr:nvSpPr>
        <xdr:cNvPr id="2655" name="Text Box 8">
          <a:extLst>
            <a:ext uri="{FF2B5EF4-FFF2-40B4-BE49-F238E27FC236}">
              <a16:creationId xmlns:a16="http://schemas.microsoft.com/office/drawing/2014/main" id="{00000000-0008-0000-2100-00005F0A0000}"/>
            </a:ext>
          </a:extLst>
        </xdr:cNvPr>
        <xdr:cNvSpPr txBox="1">
          <a:spLocks noChangeArrowheads="1"/>
        </xdr:cNvSpPr>
      </xdr:nvSpPr>
      <xdr:spPr bwMode="auto">
        <a:xfrm>
          <a:off x="68732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39</xdr:row>
      <xdr:rowOff>0</xdr:rowOff>
    </xdr:from>
    <xdr:ext cx="114300" cy="285750"/>
    <xdr:sp macro="" textlink="">
      <xdr:nvSpPr>
        <xdr:cNvPr id="2656" name="Text Box 8">
          <a:extLst>
            <a:ext uri="{FF2B5EF4-FFF2-40B4-BE49-F238E27FC236}">
              <a16:creationId xmlns:a16="http://schemas.microsoft.com/office/drawing/2014/main" id="{00000000-0008-0000-2100-0000600A0000}"/>
            </a:ext>
          </a:extLst>
        </xdr:cNvPr>
        <xdr:cNvSpPr txBox="1">
          <a:spLocks noChangeArrowheads="1"/>
        </xdr:cNvSpPr>
      </xdr:nvSpPr>
      <xdr:spPr bwMode="auto">
        <a:xfrm>
          <a:off x="68732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40</xdr:row>
      <xdr:rowOff>0</xdr:rowOff>
    </xdr:from>
    <xdr:ext cx="114300" cy="285750"/>
    <xdr:sp macro="" textlink="">
      <xdr:nvSpPr>
        <xdr:cNvPr id="2657" name="Text Box 8">
          <a:extLst>
            <a:ext uri="{FF2B5EF4-FFF2-40B4-BE49-F238E27FC236}">
              <a16:creationId xmlns:a16="http://schemas.microsoft.com/office/drawing/2014/main" id="{00000000-0008-0000-2100-0000610A0000}"/>
            </a:ext>
          </a:extLst>
        </xdr:cNvPr>
        <xdr:cNvSpPr txBox="1">
          <a:spLocks noChangeArrowheads="1"/>
        </xdr:cNvSpPr>
      </xdr:nvSpPr>
      <xdr:spPr bwMode="auto">
        <a:xfrm>
          <a:off x="68732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42</xdr:row>
      <xdr:rowOff>95250</xdr:rowOff>
    </xdr:from>
    <xdr:ext cx="114300" cy="285750"/>
    <xdr:sp macro="" textlink="">
      <xdr:nvSpPr>
        <xdr:cNvPr id="2658" name="Text Box 8">
          <a:extLst>
            <a:ext uri="{FF2B5EF4-FFF2-40B4-BE49-F238E27FC236}">
              <a16:creationId xmlns:a16="http://schemas.microsoft.com/office/drawing/2014/main" id="{00000000-0008-0000-2100-0000620A0000}"/>
            </a:ext>
          </a:extLst>
        </xdr:cNvPr>
        <xdr:cNvSpPr txBox="1">
          <a:spLocks noChangeArrowheads="1"/>
        </xdr:cNvSpPr>
      </xdr:nvSpPr>
      <xdr:spPr bwMode="auto">
        <a:xfrm>
          <a:off x="687324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53</xdr:row>
      <xdr:rowOff>0</xdr:rowOff>
    </xdr:from>
    <xdr:ext cx="114300" cy="285750"/>
    <xdr:sp macro="" textlink="">
      <xdr:nvSpPr>
        <xdr:cNvPr id="2659" name="Text Box 8">
          <a:extLst>
            <a:ext uri="{FF2B5EF4-FFF2-40B4-BE49-F238E27FC236}">
              <a16:creationId xmlns:a16="http://schemas.microsoft.com/office/drawing/2014/main" id="{00000000-0008-0000-2100-0000630A0000}"/>
            </a:ext>
          </a:extLst>
        </xdr:cNvPr>
        <xdr:cNvSpPr txBox="1">
          <a:spLocks noChangeArrowheads="1"/>
        </xdr:cNvSpPr>
      </xdr:nvSpPr>
      <xdr:spPr bwMode="auto">
        <a:xfrm>
          <a:off x="68732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0" name="Text Box 1">
          <a:extLst>
            <a:ext uri="{FF2B5EF4-FFF2-40B4-BE49-F238E27FC236}">
              <a16:creationId xmlns:a16="http://schemas.microsoft.com/office/drawing/2014/main" id="{00000000-0008-0000-2100-000064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1" name="Text Box 2">
          <a:extLst>
            <a:ext uri="{FF2B5EF4-FFF2-40B4-BE49-F238E27FC236}">
              <a16:creationId xmlns:a16="http://schemas.microsoft.com/office/drawing/2014/main" id="{00000000-0008-0000-2100-000065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2" name="Text Box 3">
          <a:extLst>
            <a:ext uri="{FF2B5EF4-FFF2-40B4-BE49-F238E27FC236}">
              <a16:creationId xmlns:a16="http://schemas.microsoft.com/office/drawing/2014/main" id="{00000000-0008-0000-2100-000066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3" name="Text Box 4">
          <a:extLst>
            <a:ext uri="{FF2B5EF4-FFF2-40B4-BE49-F238E27FC236}">
              <a16:creationId xmlns:a16="http://schemas.microsoft.com/office/drawing/2014/main" id="{00000000-0008-0000-2100-000067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4" name="Text Box 5">
          <a:extLst>
            <a:ext uri="{FF2B5EF4-FFF2-40B4-BE49-F238E27FC236}">
              <a16:creationId xmlns:a16="http://schemas.microsoft.com/office/drawing/2014/main" id="{00000000-0008-0000-2100-000068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5" name="Text Box 6">
          <a:extLst>
            <a:ext uri="{FF2B5EF4-FFF2-40B4-BE49-F238E27FC236}">
              <a16:creationId xmlns:a16="http://schemas.microsoft.com/office/drawing/2014/main" id="{00000000-0008-0000-2100-000069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6" name="Text Box 8">
          <a:extLst>
            <a:ext uri="{FF2B5EF4-FFF2-40B4-BE49-F238E27FC236}">
              <a16:creationId xmlns:a16="http://schemas.microsoft.com/office/drawing/2014/main" id="{00000000-0008-0000-2100-00006A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7" name="Text Box 9">
          <a:extLst>
            <a:ext uri="{FF2B5EF4-FFF2-40B4-BE49-F238E27FC236}">
              <a16:creationId xmlns:a16="http://schemas.microsoft.com/office/drawing/2014/main" id="{00000000-0008-0000-2100-00006B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8" name="Text Box 10">
          <a:extLst>
            <a:ext uri="{FF2B5EF4-FFF2-40B4-BE49-F238E27FC236}">
              <a16:creationId xmlns:a16="http://schemas.microsoft.com/office/drawing/2014/main" id="{00000000-0008-0000-2100-00006C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69" name="Text Box 1">
          <a:extLst>
            <a:ext uri="{FF2B5EF4-FFF2-40B4-BE49-F238E27FC236}">
              <a16:creationId xmlns:a16="http://schemas.microsoft.com/office/drawing/2014/main" id="{00000000-0008-0000-2100-00006D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0" name="Text Box 2">
          <a:extLst>
            <a:ext uri="{FF2B5EF4-FFF2-40B4-BE49-F238E27FC236}">
              <a16:creationId xmlns:a16="http://schemas.microsoft.com/office/drawing/2014/main" id="{00000000-0008-0000-2100-00006E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1" name="Text Box 8">
          <a:extLst>
            <a:ext uri="{FF2B5EF4-FFF2-40B4-BE49-F238E27FC236}">
              <a16:creationId xmlns:a16="http://schemas.microsoft.com/office/drawing/2014/main" id="{00000000-0008-0000-2100-00006F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2" name="Text Box 8">
          <a:extLst>
            <a:ext uri="{FF2B5EF4-FFF2-40B4-BE49-F238E27FC236}">
              <a16:creationId xmlns:a16="http://schemas.microsoft.com/office/drawing/2014/main" id="{00000000-0008-0000-2100-000070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3" name="Text Box 1">
          <a:extLst>
            <a:ext uri="{FF2B5EF4-FFF2-40B4-BE49-F238E27FC236}">
              <a16:creationId xmlns:a16="http://schemas.microsoft.com/office/drawing/2014/main" id="{00000000-0008-0000-2100-000071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4" name="Text Box 2">
          <a:extLst>
            <a:ext uri="{FF2B5EF4-FFF2-40B4-BE49-F238E27FC236}">
              <a16:creationId xmlns:a16="http://schemas.microsoft.com/office/drawing/2014/main" id="{00000000-0008-0000-2100-000072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5" name="Text Box 3">
          <a:extLst>
            <a:ext uri="{FF2B5EF4-FFF2-40B4-BE49-F238E27FC236}">
              <a16:creationId xmlns:a16="http://schemas.microsoft.com/office/drawing/2014/main" id="{00000000-0008-0000-2100-000073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6" name="Text Box 4">
          <a:extLst>
            <a:ext uri="{FF2B5EF4-FFF2-40B4-BE49-F238E27FC236}">
              <a16:creationId xmlns:a16="http://schemas.microsoft.com/office/drawing/2014/main" id="{00000000-0008-0000-2100-000074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7" name="Text Box 5">
          <a:extLst>
            <a:ext uri="{FF2B5EF4-FFF2-40B4-BE49-F238E27FC236}">
              <a16:creationId xmlns:a16="http://schemas.microsoft.com/office/drawing/2014/main" id="{00000000-0008-0000-2100-000075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8" name="Text Box 6">
          <a:extLst>
            <a:ext uri="{FF2B5EF4-FFF2-40B4-BE49-F238E27FC236}">
              <a16:creationId xmlns:a16="http://schemas.microsoft.com/office/drawing/2014/main" id="{00000000-0008-0000-2100-000076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79" name="Text Box 8">
          <a:extLst>
            <a:ext uri="{FF2B5EF4-FFF2-40B4-BE49-F238E27FC236}">
              <a16:creationId xmlns:a16="http://schemas.microsoft.com/office/drawing/2014/main" id="{00000000-0008-0000-2100-000077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0" name="Text Box 9">
          <a:extLst>
            <a:ext uri="{FF2B5EF4-FFF2-40B4-BE49-F238E27FC236}">
              <a16:creationId xmlns:a16="http://schemas.microsoft.com/office/drawing/2014/main" id="{00000000-0008-0000-2100-000078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1" name="Text Box 10">
          <a:extLst>
            <a:ext uri="{FF2B5EF4-FFF2-40B4-BE49-F238E27FC236}">
              <a16:creationId xmlns:a16="http://schemas.microsoft.com/office/drawing/2014/main" id="{00000000-0008-0000-2100-000079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2" name="Text Box 1">
          <a:extLst>
            <a:ext uri="{FF2B5EF4-FFF2-40B4-BE49-F238E27FC236}">
              <a16:creationId xmlns:a16="http://schemas.microsoft.com/office/drawing/2014/main" id="{00000000-0008-0000-2100-00007A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3" name="Text Box 2">
          <a:extLst>
            <a:ext uri="{FF2B5EF4-FFF2-40B4-BE49-F238E27FC236}">
              <a16:creationId xmlns:a16="http://schemas.microsoft.com/office/drawing/2014/main" id="{00000000-0008-0000-2100-00007B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4" name="Text Box 8">
          <a:extLst>
            <a:ext uri="{FF2B5EF4-FFF2-40B4-BE49-F238E27FC236}">
              <a16:creationId xmlns:a16="http://schemas.microsoft.com/office/drawing/2014/main" id="{00000000-0008-0000-2100-00007C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5" name="Text Box 8">
          <a:extLst>
            <a:ext uri="{FF2B5EF4-FFF2-40B4-BE49-F238E27FC236}">
              <a16:creationId xmlns:a16="http://schemas.microsoft.com/office/drawing/2014/main" id="{00000000-0008-0000-2100-00007D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6" name="Text Box 1">
          <a:extLst>
            <a:ext uri="{FF2B5EF4-FFF2-40B4-BE49-F238E27FC236}">
              <a16:creationId xmlns:a16="http://schemas.microsoft.com/office/drawing/2014/main" id="{00000000-0008-0000-2100-00007E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7" name="Text Box 2">
          <a:extLst>
            <a:ext uri="{FF2B5EF4-FFF2-40B4-BE49-F238E27FC236}">
              <a16:creationId xmlns:a16="http://schemas.microsoft.com/office/drawing/2014/main" id="{00000000-0008-0000-2100-00007F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8" name="Text Box 3">
          <a:extLst>
            <a:ext uri="{FF2B5EF4-FFF2-40B4-BE49-F238E27FC236}">
              <a16:creationId xmlns:a16="http://schemas.microsoft.com/office/drawing/2014/main" id="{00000000-0008-0000-2100-000080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89" name="Text Box 4">
          <a:extLst>
            <a:ext uri="{FF2B5EF4-FFF2-40B4-BE49-F238E27FC236}">
              <a16:creationId xmlns:a16="http://schemas.microsoft.com/office/drawing/2014/main" id="{00000000-0008-0000-2100-000081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90" name="Text Box 5">
          <a:extLst>
            <a:ext uri="{FF2B5EF4-FFF2-40B4-BE49-F238E27FC236}">
              <a16:creationId xmlns:a16="http://schemas.microsoft.com/office/drawing/2014/main" id="{00000000-0008-0000-2100-000082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91" name="Text Box 6">
          <a:extLst>
            <a:ext uri="{FF2B5EF4-FFF2-40B4-BE49-F238E27FC236}">
              <a16:creationId xmlns:a16="http://schemas.microsoft.com/office/drawing/2014/main" id="{00000000-0008-0000-2100-000083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92" name="Text Box 8">
          <a:extLst>
            <a:ext uri="{FF2B5EF4-FFF2-40B4-BE49-F238E27FC236}">
              <a16:creationId xmlns:a16="http://schemas.microsoft.com/office/drawing/2014/main" id="{00000000-0008-0000-2100-000084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93" name="Text Box 9">
          <a:extLst>
            <a:ext uri="{FF2B5EF4-FFF2-40B4-BE49-F238E27FC236}">
              <a16:creationId xmlns:a16="http://schemas.microsoft.com/office/drawing/2014/main" id="{00000000-0008-0000-2100-000085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94" name="Text Box 10">
          <a:extLst>
            <a:ext uri="{FF2B5EF4-FFF2-40B4-BE49-F238E27FC236}">
              <a16:creationId xmlns:a16="http://schemas.microsoft.com/office/drawing/2014/main" id="{00000000-0008-0000-2100-000086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95" name="Text Box 1">
          <a:extLst>
            <a:ext uri="{FF2B5EF4-FFF2-40B4-BE49-F238E27FC236}">
              <a16:creationId xmlns:a16="http://schemas.microsoft.com/office/drawing/2014/main" id="{00000000-0008-0000-2100-000087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96" name="Text Box 2">
          <a:extLst>
            <a:ext uri="{FF2B5EF4-FFF2-40B4-BE49-F238E27FC236}">
              <a16:creationId xmlns:a16="http://schemas.microsoft.com/office/drawing/2014/main" id="{00000000-0008-0000-2100-000088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55</xdr:row>
      <xdr:rowOff>0</xdr:rowOff>
    </xdr:from>
    <xdr:ext cx="114300" cy="285750"/>
    <xdr:sp macro="" textlink="">
      <xdr:nvSpPr>
        <xdr:cNvPr id="2697" name="Text Box 8">
          <a:extLst>
            <a:ext uri="{FF2B5EF4-FFF2-40B4-BE49-F238E27FC236}">
              <a16:creationId xmlns:a16="http://schemas.microsoft.com/office/drawing/2014/main" id="{00000000-0008-0000-2100-0000890A0000}"/>
            </a:ext>
          </a:extLst>
        </xdr:cNvPr>
        <xdr:cNvSpPr txBox="1">
          <a:spLocks noChangeArrowheads="1"/>
        </xdr:cNvSpPr>
      </xdr:nvSpPr>
      <xdr:spPr bwMode="auto">
        <a:xfrm>
          <a:off x="687324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31</xdr:row>
      <xdr:rowOff>0</xdr:rowOff>
    </xdr:from>
    <xdr:ext cx="114300" cy="285750"/>
    <xdr:sp macro="" textlink="">
      <xdr:nvSpPr>
        <xdr:cNvPr id="2698" name="Text Box 8">
          <a:extLst>
            <a:ext uri="{FF2B5EF4-FFF2-40B4-BE49-F238E27FC236}">
              <a16:creationId xmlns:a16="http://schemas.microsoft.com/office/drawing/2014/main" id="{00000000-0008-0000-2100-00008A0A0000}"/>
            </a:ext>
          </a:extLst>
        </xdr:cNvPr>
        <xdr:cNvSpPr txBox="1">
          <a:spLocks noChangeArrowheads="1"/>
        </xdr:cNvSpPr>
      </xdr:nvSpPr>
      <xdr:spPr bwMode="auto">
        <a:xfrm>
          <a:off x="687324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699" name="Text Box 8">
          <a:extLst>
            <a:ext uri="{FF2B5EF4-FFF2-40B4-BE49-F238E27FC236}">
              <a16:creationId xmlns:a16="http://schemas.microsoft.com/office/drawing/2014/main" id="{00000000-0008-0000-2100-00008B0A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700" name="Text Box 8">
          <a:extLst>
            <a:ext uri="{FF2B5EF4-FFF2-40B4-BE49-F238E27FC236}">
              <a16:creationId xmlns:a16="http://schemas.microsoft.com/office/drawing/2014/main" id="{00000000-0008-0000-2100-00008C0A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35</xdr:row>
      <xdr:rowOff>0</xdr:rowOff>
    </xdr:from>
    <xdr:ext cx="114300" cy="285750"/>
    <xdr:sp macro="" textlink="">
      <xdr:nvSpPr>
        <xdr:cNvPr id="2701" name="Text Box 8">
          <a:extLst>
            <a:ext uri="{FF2B5EF4-FFF2-40B4-BE49-F238E27FC236}">
              <a16:creationId xmlns:a16="http://schemas.microsoft.com/office/drawing/2014/main" id="{00000000-0008-0000-2100-00008D0A0000}"/>
            </a:ext>
          </a:extLst>
        </xdr:cNvPr>
        <xdr:cNvSpPr txBox="1">
          <a:spLocks noChangeArrowheads="1"/>
        </xdr:cNvSpPr>
      </xdr:nvSpPr>
      <xdr:spPr bwMode="auto">
        <a:xfrm>
          <a:off x="687324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702" name="Text Box 8">
          <a:extLst>
            <a:ext uri="{FF2B5EF4-FFF2-40B4-BE49-F238E27FC236}">
              <a16:creationId xmlns:a16="http://schemas.microsoft.com/office/drawing/2014/main" id="{00000000-0008-0000-2100-00008E0A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35</xdr:row>
      <xdr:rowOff>0</xdr:rowOff>
    </xdr:from>
    <xdr:ext cx="114300" cy="285750"/>
    <xdr:sp macro="" textlink="">
      <xdr:nvSpPr>
        <xdr:cNvPr id="2703" name="Text Box 8">
          <a:extLst>
            <a:ext uri="{FF2B5EF4-FFF2-40B4-BE49-F238E27FC236}">
              <a16:creationId xmlns:a16="http://schemas.microsoft.com/office/drawing/2014/main" id="{00000000-0008-0000-2100-00008F0A0000}"/>
            </a:ext>
          </a:extLst>
        </xdr:cNvPr>
        <xdr:cNvSpPr txBox="1">
          <a:spLocks noChangeArrowheads="1"/>
        </xdr:cNvSpPr>
      </xdr:nvSpPr>
      <xdr:spPr bwMode="auto">
        <a:xfrm>
          <a:off x="687324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34</xdr:row>
      <xdr:rowOff>0</xdr:rowOff>
    </xdr:from>
    <xdr:ext cx="114300" cy="285750"/>
    <xdr:sp macro="" textlink="">
      <xdr:nvSpPr>
        <xdr:cNvPr id="2704" name="Text Box 8">
          <a:extLst>
            <a:ext uri="{FF2B5EF4-FFF2-40B4-BE49-F238E27FC236}">
              <a16:creationId xmlns:a16="http://schemas.microsoft.com/office/drawing/2014/main" id="{00000000-0008-0000-2100-0000900A0000}"/>
            </a:ext>
          </a:extLst>
        </xdr:cNvPr>
        <xdr:cNvSpPr txBox="1">
          <a:spLocks noChangeArrowheads="1"/>
        </xdr:cNvSpPr>
      </xdr:nvSpPr>
      <xdr:spPr bwMode="auto">
        <a:xfrm>
          <a:off x="687324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0</xdr:rowOff>
    </xdr:from>
    <xdr:ext cx="114300" cy="285750"/>
    <xdr:sp macro="" textlink="">
      <xdr:nvSpPr>
        <xdr:cNvPr id="2705" name="Text Box 8">
          <a:extLst>
            <a:ext uri="{FF2B5EF4-FFF2-40B4-BE49-F238E27FC236}">
              <a16:creationId xmlns:a16="http://schemas.microsoft.com/office/drawing/2014/main" id="{00000000-0008-0000-2100-0000910A0000}"/>
            </a:ext>
          </a:extLst>
        </xdr:cNvPr>
        <xdr:cNvSpPr txBox="1">
          <a:spLocks noChangeArrowheads="1"/>
        </xdr:cNvSpPr>
      </xdr:nvSpPr>
      <xdr:spPr bwMode="auto">
        <a:xfrm>
          <a:off x="68732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0</xdr:rowOff>
    </xdr:from>
    <xdr:ext cx="114300" cy="285750"/>
    <xdr:sp macro="" textlink="">
      <xdr:nvSpPr>
        <xdr:cNvPr id="2706" name="Text Box 8">
          <a:extLst>
            <a:ext uri="{FF2B5EF4-FFF2-40B4-BE49-F238E27FC236}">
              <a16:creationId xmlns:a16="http://schemas.microsoft.com/office/drawing/2014/main" id="{00000000-0008-0000-2100-0000920A0000}"/>
            </a:ext>
          </a:extLst>
        </xdr:cNvPr>
        <xdr:cNvSpPr txBox="1">
          <a:spLocks noChangeArrowheads="1"/>
        </xdr:cNvSpPr>
      </xdr:nvSpPr>
      <xdr:spPr bwMode="auto">
        <a:xfrm>
          <a:off x="68732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0</xdr:rowOff>
    </xdr:from>
    <xdr:ext cx="114300" cy="285750"/>
    <xdr:sp macro="" textlink="">
      <xdr:nvSpPr>
        <xdr:cNvPr id="2707" name="Text Box 8">
          <a:extLst>
            <a:ext uri="{FF2B5EF4-FFF2-40B4-BE49-F238E27FC236}">
              <a16:creationId xmlns:a16="http://schemas.microsoft.com/office/drawing/2014/main" id="{00000000-0008-0000-2100-0000930A0000}"/>
            </a:ext>
          </a:extLst>
        </xdr:cNvPr>
        <xdr:cNvSpPr txBox="1">
          <a:spLocks noChangeArrowheads="1"/>
        </xdr:cNvSpPr>
      </xdr:nvSpPr>
      <xdr:spPr bwMode="auto">
        <a:xfrm>
          <a:off x="68732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43</xdr:row>
      <xdr:rowOff>0</xdr:rowOff>
    </xdr:from>
    <xdr:ext cx="114300" cy="285750"/>
    <xdr:sp macro="" textlink="">
      <xdr:nvSpPr>
        <xdr:cNvPr id="2708" name="Text Box 8">
          <a:extLst>
            <a:ext uri="{FF2B5EF4-FFF2-40B4-BE49-F238E27FC236}">
              <a16:creationId xmlns:a16="http://schemas.microsoft.com/office/drawing/2014/main" id="{00000000-0008-0000-2100-0000940A0000}"/>
            </a:ext>
          </a:extLst>
        </xdr:cNvPr>
        <xdr:cNvSpPr txBox="1">
          <a:spLocks noChangeArrowheads="1"/>
        </xdr:cNvSpPr>
      </xdr:nvSpPr>
      <xdr:spPr bwMode="auto">
        <a:xfrm>
          <a:off x="68732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09" name="Text Box 1">
          <a:extLst>
            <a:ext uri="{FF2B5EF4-FFF2-40B4-BE49-F238E27FC236}">
              <a16:creationId xmlns:a16="http://schemas.microsoft.com/office/drawing/2014/main" id="{00000000-0008-0000-2100-000095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0" name="Text Box 2">
          <a:extLst>
            <a:ext uri="{FF2B5EF4-FFF2-40B4-BE49-F238E27FC236}">
              <a16:creationId xmlns:a16="http://schemas.microsoft.com/office/drawing/2014/main" id="{00000000-0008-0000-2100-000096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1" name="Text Box 3">
          <a:extLst>
            <a:ext uri="{FF2B5EF4-FFF2-40B4-BE49-F238E27FC236}">
              <a16:creationId xmlns:a16="http://schemas.microsoft.com/office/drawing/2014/main" id="{00000000-0008-0000-2100-000097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2" name="Text Box 4">
          <a:extLst>
            <a:ext uri="{FF2B5EF4-FFF2-40B4-BE49-F238E27FC236}">
              <a16:creationId xmlns:a16="http://schemas.microsoft.com/office/drawing/2014/main" id="{00000000-0008-0000-2100-000098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3" name="Text Box 5">
          <a:extLst>
            <a:ext uri="{FF2B5EF4-FFF2-40B4-BE49-F238E27FC236}">
              <a16:creationId xmlns:a16="http://schemas.microsoft.com/office/drawing/2014/main" id="{00000000-0008-0000-2100-000099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4" name="Text Box 6">
          <a:extLst>
            <a:ext uri="{FF2B5EF4-FFF2-40B4-BE49-F238E27FC236}">
              <a16:creationId xmlns:a16="http://schemas.microsoft.com/office/drawing/2014/main" id="{00000000-0008-0000-2100-00009A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5" name="Text Box 8">
          <a:extLst>
            <a:ext uri="{FF2B5EF4-FFF2-40B4-BE49-F238E27FC236}">
              <a16:creationId xmlns:a16="http://schemas.microsoft.com/office/drawing/2014/main" id="{00000000-0008-0000-2100-00009B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6" name="Text Box 9">
          <a:extLst>
            <a:ext uri="{FF2B5EF4-FFF2-40B4-BE49-F238E27FC236}">
              <a16:creationId xmlns:a16="http://schemas.microsoft.com/office/drawing/2014/main" id="{00000000-0008-0000-2100-00009C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7" name="Text Box 10">
          <a:extLst>
            <a:ext uri="{FF2B5EF4-FFF2-40B4-BE49-F238E27FC236}">
              <a16:creationId xmlns:a16="http://schemas.microsoft.com/office/drawing/2014/main" id="{00000000-0008-0000-2100-00009D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8" name="Text Box 1">
          <a:extLst>
            <a:ext uri="{FF2B5EF4-FFF2-40B4-BE49-F238E27FC236}">
              <a16:creationId xmlns:a16="http://schemas.microsoft.com/office/drawing/2014/main" id="{00000000-0008-0000-2100-00009E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45</xdr:row>
      <xdr:rowOff>0</xdr:rowOff>
    </xdr:from>
    <xdr:ext cx="114300" cy="285750"/>
    <xdr:sp macro="" textlink="">
      <xdr:nvSpPr>
        <xdr:cNvPr id="2719" name="Text Box 2">
          <a:extLst>
            <a:ext uri="{FF2B5EF4-FFF2-40B4-BE49-F238E27FC236}">
              <a16:creationId xmlns:a16="http://schemas.microsoft.com/office/drawing/2014/main" id="{00000000-0008-0000-2100-00009F0A0000}"/>
            </a:ext>
          </a:extLst>
        </xdr:cNvPr>
        <xdr:cNvSpPr txBox="1">
          <a:spLocks noChangeArrowheads="1"/>
        </xdr:cNvSpPr>
      </xdr:nvSpPr>
      <xdr:spPr bwMode="auto">
        <a:xfrm>
          <a:off x="68732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20" name="Text Box 1">
          <a:extLst>
            <a:ext uri="{FF2B5EF4-FFF2-40B4-BE49-F238E27FC236}">
              <a16:creationId xmlns:a16="http://schemas.microsoft.com/office/drawing/2014/main" id="{00000000-0008-0000-2100-0000A0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21" name="Text Box 2">
          <a:extLst>
            <a:ext uri="{FF2B5EF4-FFF2-40B4-BE49-F238E27FC236}">
              <a16:creationId xmlns:a16="http://schemas.microsoft.com/office/drawing/2014/main" id="{00000000-0008-0000-2100-0000A1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22" name="Text Box 3">
          <a:extLst>
            <a:ext uri="{FF2B5EF4-FFF2-40B4-BE49-F238E27FC236}">
              <a16:creationId xmlns:a16="http://schemas.microsoft.com/office/drawing/2014/main" id="{00000000-0008-0000-2100-0000A2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23" name="Text Box 4">
          <a:extLst>
            <a:ext uri="{FF2B5EF4-FFF2-40B4-BE49-F238E27FC236}">
              <a16:creationId xmlns:a16="http://schemas.microsoft.com/office/drawing/2014/main" id="{00000000-0008-0000-2100-0000A3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24" name="Text Box 5">
          <a:extLst>
            <a:ext uri="{FF2B5EF4-FFF2-40B4-BE49-F238E27FC236}">
              <a16:creationId xmlns:a16="http://schemas.microsoft.com/office/drawing/2014/main" id="{00000000-0008-0000-2100-0000A4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25" name="Text Box 6">
          <a:extLst>
            <a:ext uri="{FF2B5EF4-FFF2-40B4-BE49-F238E27FC236}">
              <a16:creationId xmlns:a16="http://schemas.microsoft.com/office/drawing/2014/main" id="{00000000-0008-0000-2100-0000A5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26" name="Text Box 8">
          <a:extLst>
            <a:ext uri="{FF2B5EF4-FFF2-40B4-BE49-F238E27FC236}">
              <a16:creationId xmlns:a16="http://schemas.microsoft.com/office/drawing/2014/main" id="{00000000-0008-0000-2100-0000A6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27" name="Text Box 9">
          <a:extLst>
            <a:ext uri="{FF2B5EF4-FFF2-40B4-BE49-F238E27FC236}">
              <a16:creationId xmlns:a16="http://schemas.microsoft.com/office/drawing/2014/main" id="{00000000-0008-0000-2100-0000A7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28" name="Text Box 10">
          <a:extLst>
            <a:ext uri="{FF2B5EF4-FFF2-40B4-BE49-F238E27FC236}">
              <a16:creationId xmlns:a16="http://schemas.microsoft.com/office/drawing/2014/main" id="{00000000-0008-0000-2100-0000A8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729" name="Text Box 11">
          <a:extLst>
            <a:ext uri="{FF2B5EF4-FFF2-40B4-BE49-F238E27FC236}">
              <a16:creationId xmlns:a16="http://schemas.microsoft.com/office/drawing/2014/main" id="{00000000-0008-0000-2100-0000A90A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730" name="Text Box 12">
          <a:extLst>
            <a:ext uri="{FF2B5EF4-FFF2-40B4-BE49-F238E27FC236}">
              <a16:creationId xmlns:a16="http://schemas.microsoft.com/office/drawing/2014/main" id="{00000000-0008-0000-2100-0000AA0A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31" name="Text Box 1">
          <a:extLst>
            <a:ext uri="{FF2B5EF4-FFF2-40B4-BE49-F238E27FC236}">
              <a16:creationId xmlns:a16="http://schemas.microsoft.com/office/drawing/2014/main" id="{00000000-0008-0000-2100-0000AB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32" name="Text Box 2">
          <a:extLst>
            <a:ext uri="{FF2B5EF4-FFF2-40B4-BE49-F238E27FC236}">
              <a16:creationId xmlns:a16="http://schemas.microsoft.com/office/drawing/2014/main" id="{00000000-0008-0000-2100-0000AC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33" name="Text Box 1">
          <a:extLst>
            <a:ext uri="{FF2B5EF4-FFF2-40B4-BE49-F238E27FC236}">
              <a16:creationId xmlns:a16="http://schemas.microsoft.com/office/drawing/2014/main" id="{00000000-0008-0000-2100-0000AD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34" name="Text Box 2">
          <a:extLst>
            <a:ext uri="{FF2B5EF4-FFF2-40B4-BE49-F238E27FC236}">
              <a16:creationId xmlns:a16="http://schemas.microsoft.com/office/drawing/2014/main" id="{00000000-0008-0000-2100-0000AE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35" name="Text Box 3">
          <a:extLst>
            <a:ext uri="{FF2B5EF4-FFF2-40B4-BE49-F238E27FC236}">
              <a16:creationId xmlns:a16="http://schemas.microsoft.com/office/drawing/2014/main" id="{00000000-0008-0000-2100-0000AF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36" name="Text Box 4">
          <a:extLst>
            <a:ext uri="{FF2B5EF4-FFF2-40B4-BE49-F238E27FC236}">
              <a16:creationId xmlns:a16="http://schemas.microsoft.com/office/drawing/2014/main" id="{00000000-0008-0000-2100-0000B0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37" name="Text Box 5">
          <a:extLst>
            <a:ext uri="{FF2B5EF4-FFF2-40B4-BE49-F238E27FC236}">
              <a16:creationId xmlns:a16="http://schemas.microsoft.com/office/drawing/2014/main" id="{00000000-0008-0000-2100-0000B1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38" name="Text Box 6">
          <a:extLst>
            <a:ext uri="{FF2B5EF4-FFF2-40B4-BE49-F238E27FC236}">
              <a16:creationId xmlns:a16="http://schemas.microsoft.com/office/drawing/2014/main" id="{00000000-0008-0000-2100-0000B2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39" name="Text Box 8">
          <a:extLst>
            <a:ext uri="{FF2B5EF4-FFF2-40B4-BE49-F238E27FC236}">
              <a16:creationId xmlns:a16="http://schemas.microsoft.com/office/drawing/2014/main" id="{00000000-0008-0000-2100-0000B3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40" name="Text Box 9">
          <a:extLst>
            <a:ext uri="{FF2B5EF4-FFF2-40B4-BE49-F238E27FC236}">
              <a16:creationId xmlns:a16="http://schemas.microsoft.com/office/drawing/2014/main" id="{00000000-0008-0000-2100-0000B4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41" name="Text Box 10">
          <a:extLst>
            <a:ext uri="{FF2B5EF4-FFF2-40B4-BE49-F238E27FC236}">
              <a16:creationId xmlns:a16="http://schemas.microsoft.com/office/drawing/2014/main" id="{00000000-0008-0000-2100-0000B5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742" name="Text Box 11">
          <a:extLst>
            <a:ext uri="{FF2B5EF4-FFF2-40B4-BE49-F238E27FC236}">
              <a16:creationId xmlns:a16="http://schemas.microsoft.com/office/drawing/2014/main" id="{00000000-0008-0000-2100-0000B60A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743" name="Text Box 12">
          <a:extLst>
            <a:ext uri="{FF2B5EF4-FFF2-40B4-BE49-F238E27FC236}">
              <a16:creationId xmlns:a16="http://schemas.microsoft.com/office/drawing/2014/main" id="{00000000-0008-0000-2100-0000B70A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44" name="Text Box 1">
          <a:extLst>
            <a:ext uri="{FF2B5EF4-FFF2-40B4-BE49-F238E27FC236}">
              <a16:creationId xmlns:a16="http://schemas.microsoft.com/office/drawing/2014/main" id="{00000000-0008-0000-2100-0000B8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49</xdr:row>
      <xdr:rowOff>0</xdr:rowOff>
    </xdr:from>
    <xdr:ext cx="114300" cy="285750"/>
    <xdr:sp macro="" textlink="">
      <xdr:nvSpPr>
        <xdr:cNvPr id="2745" name="Text Box 2">
          <a:extLst>
            <a:ext uri="{FF2B5EF4-FFF2-40B4-BE49-F238E27FC236}">
              <a16:creationId xmlns:a16="http://schemas.microsoft.com/office/drawing/2014/main" id="{00000000-0008-0000-2100-0000B90A0000}"/>
            </a:ext>
          </a:extLst>
        </xdr:cNvPr>
        <xdr:cNvSpPr txBox="1">
          <a:spLocks noChangeArrowheads="1"/>
        </xdr:cNvSpPr>
      </xdr:nvSpPr>
      <xdr:spPr bwMode="auto">
        <a:xfrm>
          <a:off x="68732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48</xdr:row>
      <xdr:rowOff>0</xdr:rowOff>
    </xdr:from>
    <xdr:ext cx="114300" cy="285750"/>
    <xdr:sp macro="" textlink="">
      <xdr:nvSpPr>
        <xdr:cNvPr id="2746" name="Text Box 8">
          <a:extLst>
            <a:ext uri="{FF2B5EF4-FFF2-40B4-BE49-F238E27FC236}">
              <a16:creationId xmlns:a16="http://schemas.microsoft.com/office/drawing/2014/main" id="{00000000-0008-0000-2100-0000BA0A0000}"/>
            </a:ext>
          </a:extLst>
        </xdr:cNvPr>
        <xdr:cNvSpPr txBox="1">
          <a:spLocks noChangeArrowheads="1"/>
        </xdr:cNvSpPr>
      </xdr:nvSpPr>
      <xdr:spPr bwMode="auto">
        <a:xfrm>
          <a:off x="68732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747" name="Text Box 13">
          <a:extLst>
            <a:ext uri="{FF2B5EF4-FFF2-40B4-BE49-F238E27FC236}">
              <a16:creationId xmlns:a16="http://schemas.microsoft.com/office/drawing/2014/main" id="{00000000-0008-0000-2100-0000BB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748" name="Text Box 14">
          <a:extLst>
            <a:ext uri="{FF2B5EF4-FFF2-40B4-BE49-F238E27FC236}">
              <a16:creationId xmlns:a16="http://schemas.microsoft.com/office/drawing/2014/main" id="{00000000-0008-0000-2100-0000BC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749" name="Text Box 13">
          <a:extLst>
            <a:ext uri="{FF2B5EF4-FFF2-40B4-BE49-F238E27FC236}">
              <a16:creationId xmlns:a16="http://schemas.microsoft.com/office/drawing/2014/main" id="{00000000-0008-0000-2100-0000BD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750" name="Text Box 14">
          <a:extLst>
            <a:ext uri="{FF2B5EF4-FFF2-40B4-BE49-F238E27FC236}">
              <a16:creationId xmlns:a16="http://schemas.microsoft.com/office/drawing/2014/main" id="{00000000-0008-0000-2100-0000BE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114300" cy="285750"/>
    <xdr:sp macro="" textlink="">
      <xdr:nvSpPr>
        <xdr:cNvPr id="2751" name="Text Box 13">
          <a:extLst>
            <a:ext uri="{FF2B5EF4-FFF2-40B4-BE49-F238E27FC236}">
              <a16:creationId xmlns:a16="http://schemas.microsoft.com/office/drawing/2014/main" id="{00000000-0008-0000-2100-0000BF0A0000}"/>
            </a:ext>
          </a:extLst>
        </xdr:cNvPr>
        <xdr:cNvSpPr txBox="1">
          <a:spLocks noChangeArrowheads="1"/>
        </xdr:cNvSpPr>
      </xdr:nvSpPr>
      <xdr:spPr bwMode="auto">
        <a:xfrm>
          <a:off x="68732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114300" cy="285750"/>
    <xdr:sp macro="" textlink="">
      <xdr:nvSpPr>
        <xdr:cNvPr id="2752" name="Text Box 14">
          <a:extLst>
            <a:ext uri="{FF2B5EF4-FFF2-40B4-BE49-F238E27FC236}">
              <a16:creationId xmlns:a16="http://schemas.microsoft.com/office/drawing/2014/main" id="{00000000-0008-0000-2100-0000C00A0000}"/>
            </a:ext>
          </a:extLst>
        </xdr:cNvPr>
        <xdr:cNvSpPr txBox="1">
          <a:spLocks noChangeArrowheads="1"/>
        </xdr:cNvSpPr>
      </xdr:nvSpPr>
      <xdr:spPr bwMode="auto">
        <a:xfrm>
          <a:off x="68732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753" name="Text Box 8">
          <a:extLst>
            <a:ext uri="{FF2B5EF4-FFF2-40B4-BE49-F238E27FC236}">
              <a16:creationId xmlns:a16="http://schemas.microsoft.com/office/drawing/2014/main" id="{00000000-0008-0000-2100-0000C1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754" name="Text Box 8">
          <a:extLst>
            <a:ext uri="{FF2B5EF4-FFF2-40B4-BE49-F238E27FC236}">
              <a16:creationId xmlns:a16="http://schemas.microsoft.com/office/drawing/2014/main" id="{00000000-0008-0000-2100-0000C2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114300" cy="285750"/>
    <xdr:sp macro="" textlink="">
      <xdr:nvSpPr>
        <xdr:cNvPr id="2755" name="Text Box 8">
          <a:extLst>
            <a:ext uri="{FF2B5EF4-FFF2-40B4-BE49-F238E27FC236}">
              <a16:creationId xmlns:a16="http://schemas.microsoft.com/office/drawing/2014/main" id="{00000000-0008-0000-2100-0000C30A0000}"/>
            </a:ext>
          </a:extLst>
        </xdr:cNvPr>
        <xdr:cNvSpPr txBox="1">
          <a:spLocks noChangeArrowheads="1"/>
        </xdr:cNvSpPr>
      </xdr:nvSpPr>
      <xdr:spPr bwMode="auto">
        <a:xfrm>
          <a:off x="68732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756" name="Text Box 8">
          <a:extLst>
            <a:ext uri="{FF2B5EF4-FFF2-40B4-BE49-F238E27FC236}">
              <a16:creationId xmlns:a16="http://schemas.microsoft.com/office/drawing/2014/main" id="{00000000-0008-0000-2100-0000C4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52</xdr:row>
      <xdr:rowOff>0</xdr:rowOff>
    </xdr:from>
    <xdr:ext cx="114300" cy="285750"/>
    <xdr:sp macro="" textlink="">
      <xdr:nvSpPr>
        <xdr:cNvPr id="2757" name="Text Box 8">
          <a:extLst>
            <a:ext uri="{FF2B5EF4-FFF2-40B4-BE49-F238E27FC236}">
              <a16:creationId xmlns:a16="http://schemas.microsoft.com/office/drawing/2014/main" id="{00000000-0008-0000-2100-0000C50A0000}"/>
            </a:ext>
          </a:extLst>
        </xdr:cNvPr>
        <xdr:cNvSpPr txBox="1">
          <a:spLocks noChangeArrowheads="1"/>
        </xdr:cNvSpPr>
      </xdr:nvSpPr>
      <xdr:spPr bwMode="auto">
        <a:xfrm>
          <a:off x="68732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51</xdr:row>
      <xdr:rowOff>0</xdr:rowOff>
    </xdr:from>
    <xdr:ext cx="114300" cy="285750"/>
    <xdr:sp macro="" textlink="">
      <xdr:nvSpPr>
        <xdr:cNvPr id="2758" name="Text Box 8">
          <a:extLst>
            <a:ext uri="{FF2B5EF4-FFF2-40B4-BE49-F238E27FC236}">
              <a16:creationId xmlns:a16="http://schemas.microsoft.com/office/drawing/2014/main" id="{00000000-0008-0000-2100-0000C60A0000}"/>
            </a:ext>
          </a:extLst>
        </xdr:cNvPr>
        <xdr:cNvSpPr txBox="1">
          <a:spLocks noChangeArrowheads="1"/>
        </xdr:cNvSpPr>
      </xdr:nvSpPr>
      <xdr:spPr bwMode="auto">
        <a:xfrm>
          <a:off x="68732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25</xdr:row>
      <xdr:rowOff>0</xdr:rowOff>
    </xdr:from>
    <xdr:ext cx="114300" cy="285750"/>
    <xdr:sp macro="" textlink="">
      <xdr:nvSpPr>
        <xdr:cNvPr id="2759" name="Text Box 8">
          <a:extLst>
            <a:ext uri="{FF2B5EF4-FFF2-40B4-BE49-F238E27FC236}">
              <a16:creationId xmlns:a16="http://schemas.microsoft.com/office/drawing/2014/main" id="{00000000-0008-0000-2100-0000C70A0000}"/>
            </a:ext>
          </a:extLst>
        </xdr:cNvPr>
        <xdr:cNvSpPr txBox="1">
          <a:spLocks noChangeArrowheads="1"/>
        </xdr:cNvSpPr>
      </xdr:nvSpPr>
      <xdr:spPr bwMode="auto">
        <a:xfrm>
          <a:off x="687324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25</xdr:row>
      <xdr:rowOff>0</xdr:rowOff>
    </xdr:from>
    <xdr:ext cx="114300" cy="285750"/>
    <xdr:sp macro="" textlink="">
      <xdr:nvSpPr>
        <xdr:cNvPr id="2760" name="Text Box 8">
          <a:extLst>
            <a:ext uri="{FF2B5EF4-FFF2-40B4-BE49-F238E27FC236}">
              <a16:creationId xmlns:a16="http://schemas.microsoft.com/office/drawing/2014/main" id="{00000000-0008-0000-2100-0000C80A0000}"/>
            </a:ext>
          </a:extLst>
        </xdr:cNvPr>
        <xdr:cNvSpPr txBox="1">
          <a:spLocks noChangeArrowheads="1"/>
        </xdr:cNvSpPr>
      </xdr:nvSpPr>
      <xdr:spPr bwMode="auto">
        <a:xfrm>
          <a:off x="687324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26</xdr:row>
      <xdr:rowOff>0</xdr:rowOff>
    </xdr:from>
    <xdr:ext cx="114300" cy="285750"/>
    <xdr:sp macro="" textlink="">
      <xdr:nvSpPr>
        <xdr:cNvPr id="2761" name="Text Box 8">
          <a:extLst>
            <a:ext uri="{FF2B5EF4-FFF2-40B4-BE49-F238E27FC236}">
              <a16:creationId xmlns:a16="http://schemas.microsoft.com/office/drawing/2014/main" id="{00000000-0008-0000-2100-0000C90A0000}"/>
            </a:ext>
          </a:extLst>
        </xdr:cNvPr>
        <xdr:cNvSpPr txBox="1">
          <a:spLocks noChangeArrowheads="1"/>
        </xdr:cNvSpPr>
      </xdr:nvSpPr>
      <xdr:spPr bwMode="auto">
        <a:xfrm>
          <a:off x="687324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0</xdr:colOff>
      <xdr:row>26</xdr:row>
      <xdr:rowOff>0</xdr:rowOff>
    </xdr:from>
    <xdr:ext cx="114300" cy="285750"/>
    <xdr:sp macro="" textlink="">
      <xdr:nvSpPr>
        <xdr:cNvPr id="2762" name="Text Box 8">
          <a:extLst>
            <a:ext uri="{FF2B5EF4-FFF2-40B4-BE49-F238E27FC236}">
              <a16:creationId xmlns:a16="http://schemas.microsoft.com/office/drawing/2014/main" id="{00000000-0008-0000-2100-0000CA0A0000}"/>
            </a:ext>
          </a:extLst>
        </xdr:cNvPr>
        <xdr:cNvSpPr txBox="1">
          <a:spLocks noChangeArrowheads="1"/>
        </xdr:cNvSpPr>
      </xdr:nvSpPr>
      <xdr:spPr bwMode="auto">
        <a:xfrm>
          <a:off x="687324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63" name="Text Box 1">
          <a:extLst>
            <a:ext uri="{FF2B5EF4-FFF2-40B4-BE49-F238E27FC236}">
              <a16:creationId xmlns:a16="http://schemas.microsoft.com/office/drawing/2014/main" id="{00000000-0008-0000-2100-0000CB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64" name="Text Box 2">
          <a:extLst>
            <a:ext uri="{FF2B5EF4-FFF2-40B4-BE49-F238E27FC236}">
              <a16:creationId xmlns:a16="http://schemas.microsoft.com/office/drawing/2014/main" id="{00000000-0008-0000-2100-0000CC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65" name="Text Box 3">
          <a:extLst>
            <a:ext uri="{FF2B5EF4-FFF2-40B4-BE49-F238E27FC236}">
              <a16:creationId xmlns:a16="http://schemas.microsoft.com/office/drawing/2014/main" id="{00000000-0008-0000-2100-0000CD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66" name="Text Box 4">
          <a:extLst>
            <a:ext uri="{FF2B5EF4-FFF2-40B4-BE49-F238E27FC236}">
              <a16:creationId xmlns:a16="http://schemas.microsoft.com/office/drawing/2014/main" id="{00000000-0008-0000-2100-0000CE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67" name="Text Box 5">
          <a:extLst>
            <a:ext uri="{FF2B5EF4-FFF2-40B4-BE49-F238E27FC236}">
              <a16:creationId xmlns:a16="http://schemas.microsoft.com/office/drawing/2014/main" id="{00000000-0008-0000-2100-0000CF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68" name="Text Box 6">
          <a:extLst>
            <a:ext uri="{FF2B5EF4-FFF2-40B4-BE49-F238E27FC236}">
              <a16:creationId xmlns:a16="http://schemas.microsoft.com/office/drawing/2014/main" id="{00000000-0008-0000-2100-0000D0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69" name="Text Box 8">
          <a:extLst>
            <a:ext uri="{FF2B5EF4-FFF2-40B4-BE49-F238E27FC236}">
              <a16:creationId xmlns:a16="http://schemas.microsoft.com/office/drawing/2014/main" id="{00000000-0008-0000-2100-0000D1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70" name="Text Box 9">
          <a:extLst>
            <a:ext uri="{FF2B5EF4-FFF2-40B4-BE49-F238E27FC236}">
              <a16:creationId xmlns:a16="http://schemas.microsoft.com/office/drawing/2014/main" id="{00000000-0008-0000-2100-0000D2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71" name="Text Box 10">
          <a:extLst>
            <a:ext uri="{FF2B5EF4-FFF2-40B4-BE49-F238E27FC236}">
              <a16:creationId xmlns:a16="http://schemas.microsoft.com/office/drawing/2014/main" id="{00000000-0008-0000-2100-0000D3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2772" name="Text Box 11">
          <a:extLst>
            <a:ext uri="{FF2B5EF4-FFF2-40B4-BE49-F238E27FC236}">
              <a16:creationId xmlns:a16="http://schemas.microsoft.com/office/drawing/2014/main" id="{00000000-0008-0000-2100-0000D40A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2773" name="Text Box 12">
          <a:extLst>
            <a:ext uri="{FF2B5EF4-FFF2-40B4-BE49-F238E27FC236}">
              <a16:creationId xmlns:a16="http://schemas.microsoft.com/office/drawing/2014/main" id="{00000000-0008-0000-2100-0000D50A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2774" name="Text Box 13">
          <a:extLst>
            <a:ext uri="{FF2B5EF4-FFF2-40B4-BE49-F238E27FC236}">
              <a16:creationId xmlns:a16="http://schemas.microsoft.com/office/drawing/2014/main" id="{00000000-0008-0000-2100-0000D60A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2775" name="Text Box 14">
          <a:extLst>
            <a:ext uri="{FF2B5EF4-FFF2-40B4-BE49-F238E27FC236}">
              <a16:creationId xmlns:a16="http://schemas.microsoft.com/office/drawing/2014/main" id="{00000000-0008-0000-2100-0000D70A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76" name="Text Box 1">
          <a:extLst>
            <a:ext uri="{FF2B5EF4-FFF2-40B4-BE49-F238E27FC236}">
              <a16:creationId xmlns:a16="http://schemas.microsoft.com/office/drawing/2014/main" id="{00000000-0008-0000-2100-0000D8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2777" name="Text Box 2">
          <a:extLst>
            <a:ext uri="{FF2B5EF4-FFF2-40B4-BE49-F238E27FC236}">
              <a16:creationId xmlns:a16="http://schemas.microsoft.com/office/drawing/2014/main" id="{00000000-0008-0000-2100-0000D90A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2778" name="Text Box 8">
          <a:extLst>
            <a:ext uri="{FF2B5EF4-FFF2-40B4-BE49-F238E27FC236}">
              <a16:creationId xmlns:a16="http://schemas.microsoft.com/office/drawing/2014/main" id="{00000000-0008-0000-2100-0000DA0A0000}"/>
            </a:ext>
          </a:extLst>
        </xdr:cNvPr>
        <xdr:cNvSpPr txBox="1">
          <a:spLocks noChangeArrowheads="1"/>
        </xdr:cNvSpPr>
      </xdr:nvSpPr>
      <xdr:spPr bwMode="auto">
        <a:xfrm>
          <a:off x="74980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2779" name="Text Box 8">
          <a:extLst>
            <a:ext uri="{FF2B5EF4-FFF2-40B4-BE49-F238E27FC236}">
              <a16:creationId xmlns:a16="http://schemas.microsoft.com/office/drawing/2014/main" id="{00000000-0008-0000-2100-0000DB0A0000}"/>
            </a:ext>
          </a:extLst>
        </xdr:cNvPr>
        <xdr:cNvSpPr txBox="1">
          <a:spLocks noChangeArrowheads="1"/>
        </xdr:cNvSpPr>
      </xdr:nvSpPr>
      <xdr:spPr bwMode="auto">
        <a:xfrm>
          <a:off x="749808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780" name="Text Box 8">
          <a:extLst>
            <a:ext uri="{FF2B5EF4-FFF2-40B4-BE49-F238E27FC236}">
              <a16:creationId xmlns:a16="http://schemas.microsoft.com/office/drawing/2014/main" id="{00000000-0008-0000-2100-0000DC0A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781" name="Text Box 8">
          <a:extLst>
            <a:ext uri="{FF2B5EF4-FFF2-40B4-BE49-F238E27FC236}">
              <a16:creationId xmlns:a16="http://schemas.microsoft.com/office/drawing/2014/main" id="{00000000-0008-0000-2100-0000DD0A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782" name="Text Box 8">
          <a:extLst>
            <a:ext uri="{FF2B5EF4-FFF2-40B4-BE49-F238E27FC236}">
              <a16:creationId xmlns:a16="http://schemas.microsoft.com/office/drawing/2014/main" id="{00000000-0008-0000-2100-0000DE0A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83" name="Text Box 1">
          <a:extLst>
            <a:ext uri="{FF2B5EF4-FFF2-40B4-BE49-F238E27FC236}">
              <a16:creationId xmlns:a16="http://schemas.microsoft.com/office/drawing/2014/main" id="{00000000-0008-0000-2100-0000DF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84" name="Text Box 2">
          <a:extLst>
            <a:ext uri="{FF2B5EF4-FFF2-40B4-BE49-F238E27FC236}">
              <a16:creationId xmlns:a16="http://schemas.microsoft.com/office/drawing/2014/main" id="{00000000-0008-0000-2100-0000E0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85" name="Text Box 3">
          <a:extLst>
            <a:ext uri="{FF2B5EF4-FFF2-40B4-BE49-F238E27FC236}">
              <a16:creationId xmlns:a16="http://schemas.microsoft.com/office/drawing/2014/main" id="{00000000-0008-0000-2100-0000E1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86" name="Text Box 4">
          <a:extLst>
            <a:ext uri="{FF2B5EF4-FFF2-40B4-BE49-F238E27FC236}">
              <a16:creationId xmlns:a16="http://schemas.microsoft.com/office/drawing/2014/main" id="{00000000-0008-0000-2100-0000E2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87" name="Text Box 5">
          <a:extLst>
            <a:ext uri="{FF2B5EF4-FFF2-40B4-BE49-F238E27FC236}">
              <a16:creationId xmlns:a16="http://schemas.microsoft.com/office/drawing/2014/main" id="{00000000-0008-0000-2100-0000E3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88" name="Text Box 6">
          <a:extLst>
            <a:ext uri="{FF2B5EF4-FFF2-40B4-BE49-F238E27FC236}">
              <a16:creationId xmlns:a16="http://schemas.microsoft.com/office/drawing/2014/main" id="{00000000-0008-0000-2100-0000E4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89" name="Text Box 8">
          <a:extLst>
            <a:ext uri="{FF2B5EF4-FFF2-40B4-BE49-F238E27FC236}">
              <a16:creationId xmlns:a16="http://schemas.microsoft.com/office/drawing/2014/main" id="{00000000-0008-0000-2100-0000E5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90" name="Text Box 9">
          <a:extLst>
            <a:ext uri="{FF2B5EF4-FFF2-40B4-BE49-F238E27FC236}">
              <a16:creationId xmlns:a16="http://schemas.microsoft.com/office/drawing/2014/main" id="{00000000-0008-0000-2100-0000E6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91" name="Text Box 10">
          <a:extLst>
            <a:ext uri="{FF2B5EF4-FFF2-40B4-BE49-F238E27FC236}">
              <a16:creationId xmlns:a16="http://schemas.microsoft.com/office/drawing/2014/main" id="{00000000-0008-0000-2100-0000E7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92" name="Text Box 1">
          <a:extLst>
            <a:ext uri="{FF2B5EF4-FFF2-40B4-BE49-F238E27FC236}">
              <a16:creationId xmlns:a16="http://schemas.microsoft.com/office/drawing/2014/main" id="{00000000-0008-0000-2100-0000E8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793" name="Text Box 2">
          <a:extLst>
            <a:ext uri="{FF2B5EF4-FFF2-40B4-BE49-F238E27FC236}">
              <a16:creationId xmlns:a16="http://schemas.microsoft.com/office/drawing/2014/main" id="{00000000-0008-0000-2100-0000E9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2794" name="Text Box 8">
          <a:extLst>
            <a:ext uri="{FF2B5EF4-FFF2-40B4-BE49-F238E27FC236}">
              <a16:creationId xmlns:a16="http://schemas.microsoft.com/office/drawing/2014/main" id="{00000000-0008-0000-2100-0000EA0A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795" name="Text Box 1">
          <a:extLst>
            <a:ext uri="{FF2B5EF4-FFF2-40B4-BE49-F238E27FC236}">
              <a16:creationId xmlns:a16="http://schemas.microsoft.com/office/drawing/2014/main" id="{00000000-0008-0000-2100-0000EB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796" name="Text Box 2">
          <a:extLst>
            <a:ext uri="{FF2B5EF4-FFF2-40B4-BE49-F238E27FC236}">
              <a16:creationId xmlns:a16="http://schemas.microsoft.com/office/drawing/2014/main" id="{00000000-0008-0000-2100-0000EC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797" name="Text Box 3">
          <a:extLst>
            <a:ext uri="{FF2B5EF4-FFF2-40B4-BE49-F238E27FC236}">
              <a16:creationId xmlns:a16="http://schemas.microsoft.com/office/drawing/2014/main" id="{00000000-0008-0000-2100-0000ED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798" name="Text Box 4">
          <a:extLst>
            <a:ext uri="{FF2B5EF4-FFF2-40B4-BE49-F238E27FC236}">
              <a16:creationId xmlns:a16="http://schemas.microsoft.com/office/drawing/2014/main" id="{00000000-0008-0000-2100-0000EE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799" name="Text Box 5">
          <a:extLst>
            <a:ext uri="{FF2B5EF4-FFF2-40B4-BE49-F238E27FC236}">
              <a16:creationId xmlns:a16="http://schemas.microsoft.com/office/drawing/2014/main" id="{00000000-0008-0000-2100-0000EF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00" name="Text Box 6">
          <a:extLst>
            <a:ext uri="{FF2B5EF4-FFF2-40B4-BE49-F238E27FC236}">
              <a16:creationId xmlns:a16="http://schemas.microsoft.com/office/drawing/2014/main" id="{00000000-0008-0000-2100-0000F0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01" name="Text Box 8">
          <a:extLst>
            <a:ext uri="{FF2B5EF4-FFF2-40B4-BE49-F238E27FC236}">
              <a16:creationId xmlns:a16="http://schemas.microsoft.com/office/drawing/2014/main" id="{00000000-0008-0000-2100-0000F1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02" name="Text Box 9">
          <a:extLst>
            <a:ext uri="{FF2B5EF4-FFF2-40B4-BE49-F238E27FC236}">
              <a16:creationId xmlns:a16="http://schemas.microsoft.com/office/drawing/2014/main" id="{00000000-0008-0000-2100-0000F2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03" name="Text Box 10">
          <a:extLst>
            <a:ext uri="{FF2B5EF4-FFF2-40B4-BE49-F238E27FC236}">
              <a16:creationId xmlns:a16="http://schemas.microsoft.com/office/drawing/2014/main" id="{00000000-0008-0000-2100-0000F3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2804" name="Text Box 11">
          <a:extLst>
            <a:ext uri="{FF2B5EF4-FFF2-40B4-BE49-F238E27FC236}">
              <a16:creationId xmlns:a16="http://schemas.microsoft.com/office/drawing/2014/main" id="{00000000-0008-0000-2100-0000F40A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2805" name="Text Box 12">
          <a:extLst>
            <a:ext uri="{FF2B5EF4-FFF2-40B4-BE49-F238E27FC236}">
              <a16:creationId xmlns:a16="http://schemas.microsoft.com/office/drawing/2014/main" id="{00000000-0008-0000-2100-0000F50A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2806" name="Text Box 13">
          <a:extLst>
            <a:ext uri="{FF2B5EF4-FFF2-40B4-BE49-F238E27FC236}">
              <a16:creationId xmlns:a16="http://schemas.microsoft.com/office/drawing/2014/main" id="{00000000-0008-0000-2100-0000F60A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2807" name="Text Box 14">
          <a:extLst>
            <a:ext uri="{FF2B5EF4-FFF2-40B4-BE49-F238E27FC236}">
              <a16:creationId xmlns:a16="http://schemas.microsoft.com/office/drawing/2014/main" id="{00000000-0008-0000-2100-0000F70A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08" name="Text Box 1">
          <a:extLst>
            <a:ext uri="{FF2B5EF4-FFF2-40B4-BE49-F238E27FC236}">
              <a16:creationId xmlns:a16="http://schemas.microsoft.com/office/drawing/2014/main" id="{00000000-0008-0000-2100-0000F8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09" name="Text Box 2">
          <a:extLst>
            <a:ext uri="{FF2B5EF4-FFF2-40B4-BE49-F238E27FC236}">
              <a16:creationId xmlns:a16="http://schemas.microsoft.com/office/drawing/2014/main" id="{00000000-0008-0000-2100-0000F90A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2810" name="Text Box 8">
          <a:extLst>
            <a:ext uri="{FF2B5EF4-FFF2-40B4-BE49-F238E27FC236}">
              <a16:creationId xmlns:a16="http://schemas.microsoft.com/office/drawing/2014/main" id="{00000000-0008-0000-2100-0000FA0A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2811" name="Text Box 8">
          <a:extLst>
            <a:ext uri="{FF2B5EF4-FFF2-40B4-BE49-F238E27FC236}">
              <a16:creationId xmlns:a16="http://schemas.microsoft.com/office/drawing/2014/main" id="{00000000-0008-0000-2100-0000FB0A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2812" name="Text Box 8">
          <a:extLst>
            <a:ext uri="{FF2B5EF4-FFF2-40B4-BE49-F238E27FC236}">
              <a16:creationId xmlns:a16="http://schemas.microsoft.com/office/drawing/2014/main" id="{00000000-0008-0000-2100-0000FC0A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813" name="Text Box 8">
          <a:extLst>
            <a:ext uri="{FF2B5EF4-FFF2-40B4-BE49-F238E27FC236}">
              <a16:creationId xmlns:a16="http://schemas.microsoft.com/office/drawing/2014/main" id="{00000000-0008-0000-2100-0000FD0A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14" name="Text Box 8">
          <a:extLst>
            <a:ext uri="{FF2B5EF4-FFF2-40B4-BE49-F238E27FC236}">
              <a16:creationId xmlns:a16="http://schemas.microsoft.com/office/drawing/2014/main" id="{00000000-0008-0000-2100-0000FE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15" name="Text Box 8">
          <a:extLst>
            <a:ext uri="{FF2B5EF4-FFF2-40B4-BE49-F238E27FC236}">
              <a16:creationId xmlns:a16="http://schemas.microsoft.com/office/drawing/2014/main" id="{00000000-0008-0000-2100-0000FF0A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16" name="Text Box 1">
          <a:extLst>
            <a:ext uri="{FF2B5EF4-FFF2-40B4-BE49-F238E27FC236}">
              <a16:creationId xmlns:a16="http://schemas.microsoft.com/office/drawing/2014/main" id="{00000000-0008-0000-2100-000000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17" name="Text Box 2">
          <a:extLst>
            <a:ext uri="{FF2B5EF4-FFF2-40B4-BE49-F238E27FC236}">
              <a16:creationId xmlns:a16="http://schemas.microsoft.com/office/drawing/2014/main" id="{00000000-0008-0000-2100-000001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18" name="Text Box 3">
          <a:extLst>
            <a:ext uri="{FF2B5EF4-FFF2-40B4-BE49-F238E27FC236}">
              <a16:creationId xmlns:a16="http://schemas.microsoft.com/office/drawing/2014/main" id="{00000000-0008-0000-2100-000002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19" name="Text Box 4">
          <a:extLst>
            <a:ext uri="{FF2B5EF4-FFF2-40B4-BE49-F238E27FC236}">
              <a16:creationId xmlns:a16="http://schemas.microsoft.com/office/drawing/2014/main" id="{00000000-0008-0000-2100-000003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20" name="Text Box 5">
          <a:extLst>
            <a:ext uri="{FF2B5EF4-FFF2-40B4-BE49-F238E27FC236}">
              <a16:creationId xmlns:a16="http://schemas.microsoft.com/office/drawing/2014/main" id="{00000000-0008-0000-2100-000004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21" name="Text Box 6">
          <a:extLst>
            <a:ext uri="{FF2B5EF4-FFF2-40B4-BE49-F238E27FC236}">
              <a16:creationId xmlns:a16="http://schemas.microsoft.com/office/drawing/2014/main" id="{00000000-0008-0000-2100-000005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22" name="Text Box 8">
          <a:extLst>
            <a:ext uri="{FF2B5EF4-FFF2-40B4-BE49-F238E27FC236}">
              <a16:creationId xmlns:a16="http://schemas.microsoft.com/office/drawing/2014/main" id="{00000000-0008-0000-2100-000006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23" name="Text Box 9">
          <a:extLst>
            <a:ext uri="{FF2B5EF4-FFF2-40B4-BE49-F238E27FC236}">
              <a16:creationId xmlns:a16="http://schemas.microsoft.com/office/drawing/2014/main" id="{00000000-0008-0000-2100-000007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24" name="Text Box 10">
          <a:extLst>
            <a:ext uri="{FF2B5EF4-FFF2-40B4-BE49-F238E27FC236}">
              <a16:creationId xmlns:a16="http://schemas.microsoft.com/office/drawing/2014/main" id="{00000000-0008-0000-2100-000008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25" name="Text Box 1">
          <a:extLst>
            <a:ext uri="{FF2B5EF4-FFF2-40B4-BE49-F238E27FC236}">
              <a16:creationId xmlns:a16="http://schemas.microsoft.com/office/drawing/2014/main" id="{00000000-0008-0000-2100-000009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26" name="Text Box 2">
          <a:extLst>
            <a:ext uri="{FF2B5EF4-FFF2-40B4-BE49-F238E27FC236}">
              <a16:creationId xmlns:a16="http://schemas.microsoft.com/office/drawing/2014/main" id="{00000000-0008-0000-2100-00000A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827" name="Text Box 8">
          <a:extLst>
            <a:ext uri="{FF2B5EF4-FFF2-40B4-BE49-F238E27FC236}">
              <a16:creationId xmlns:a16="http://schemas.microsoft.com/office/drawing/2014/main" id="{00000000-0008-0000-2100-00000B0B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28" name="Text Box 1">
          <a:extLst>
            <a:ext uri="{FF2B5EF4-FFF2-40B4-BE49-F238E27FC236}">
              <a16:creationId xmlns:a16="http://schemas.microsoft.com/office/drawing/2014/main" id="{00000000-0008-0000-2100-00000C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29" name="Text Box 2">
          <a:extLst>
            <a:ext uri="{FF2B5EF4-FFF2-40B4-BE49-F238E27FC236}">
              <a16:creationId xmlns:a16="http://schemas.microsoft.com/office/drawing/2014/main" id="{00000000-0008-0000-2100-00000D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30" name="Text Box 3">
          <a:extLst>
            <a:ext uri="{FF2B5EF4-FFF2-40B4-BE49-F238E27FC236}">
              <a16:creationId xmlns:a16="http://schemas.microsoft.com/office/drawing/2014/main" id="{00000000-0008-0000-2100-00000E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31" name="Text Box 4">
          <a:extLst>
            <a:ext uri="{FF2B5EF4-FFF2-40B4-BE49-F238E27FC236}">
              <a16:creationId xmlns:a16="http://schemas.microsoft.com/office/drawing/2014/main" id="{00000000-0008-0000-2100-00000F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32" name="Text Box 5">
          <a:extLst>
            <a:ext uri="{FF2B5EF4-FFF2-40B4-BE49-F238E27FC236}">
              <a16:creationId xmlns:a16="http://schemas.microsoft.com/office/drawing/2014/main" id="{00000000-0008-0000-2100-000010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33" name="Text Box 6">
          <a:extLst>
            <a:ext uri="{FF2B5EF4-FFF2-40B4-BE49-F238E27FC236}">
              <a16:creationId xmlns:a16="http://schemas.microsoft.com/office/drawing/2014/main" id="{00000000-0008-0000-2100-000011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34" name="Text Box 8">
          <a:extLst>
            <a:ext uri="{FF2B5EF4-FFF2-40B4-BE49-F238E27FC236}">
              <a16:creationId xmlns:a16="http://schemas.microsoft.com/office/drawing/2014/main" id="{00000000-0008-0000-2100-000012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35" name="Text Box 9">
          <a:extLst>
            <a:ext uri="{FF2B5EF4-FFF2-40B4-BE49-F238E27FC236}">
              <a16:creationId xmlns:a16="http://schemas.microsoft.com/office/drawing/2014/main" id="{00000000-0008-0000-2100-000013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36" name="Text Box 10">
          <a:extLst>
            <a:ext uri="{FF2B5EF4-FFF2-40B4-BE49-F238E27FC236}">
              <a16:creationId xmlns:a16="http://schemas.microsoft.com/office/drawing/2014/main" id="{00000000-0008-0000-2100-000014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2837" name="Text Box 11">
          <a:extLst>
            <a:ext uri="{FF2B5EF4-FFF2-40B4-BE49-F238E27FC236}">
              <a16:creationId xmlns:a16="http://schemas.microsoft.com/office/drawing/2014/main" id="{00000000-0008-0000-2100-0000150B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2838" name="Text Box 12">
          <a:extLst>
            <a:ext uri="{FF2B5EF4-FFF2-40B4-BE49-F238E27FC236}">
              <a16:creationId xmlns:a16="http://schemas.microsoft.com/office/drawing/2014/main" id="{00000000-0008-0000-2100-0000160B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2839" name="Text Box 13">
          <a:extLst>
            <a:ext uri="{FF2B5EF4-FFF2-40B4-BE49-F238E27FC236}">
              <a16:creationId xmlns:a16="http://schemas.microsoft.com/office/drawing/2014/main" id="{00000000-0008-0000-2100-0000170B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2840" name="Text Box 14">
          <a:extLst>
            <a:ext uri="{FF2B5EF4-FFF2-40B4-BE49-F238E27FC236}">
              <a16:creationId xmlns:a16="http://schemas.microsoft.com/office/drawing/2014/main" id="{00000000-0008-0000-2100-0000180B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41" name="Text Box 1">
          <a:extLst>
            <a:ext uri="{FF2B5EF4-FFF2-40B4-BE49-F238E27FC236}">
              <a16:creationId xmlns:a16="http://schemas.microsoft.com/office/drawing/2014/main" id="{00000000-0008-0000-2100-000019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2842" name="Text Box 2">
          <a:extLst>
            <a:ext uri="{FF2B5EF4-FFF2-40B4-BE49-F238E27FC236}">
              <a16:creationId xmlns:a16="http://schemas.microsoft.com/office/drawing/2014/main" id="{00000000-0008-0000-2100-00001A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2843" name="Text Box 8">
          <a:extLst>
            <a:ext uri="{FF2B5EF4-FFF2-40B4-BE49-F238E27FC236}">
              <a16:creationId xmlns:a16="http://schemas.microsoft.com/office/drawing/2014/main" id="{00000000-0008-0000-2100-00001B0B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2844" name="Text Box 8">
          <a:extLst>
            <a:ext uri="{FF2B5EF4-FFF2-40B4-BE49-F238E27FC236}">
              <a16:creationId xmlns:a16="http://schemas.microsoft.com/office/drawing/2014/main" id="{00000000-0008-0000-2100-00001C0B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845" name="Text Box 8">
          <a:extLst>
            <a:ext uri="{FF2B5EF4-FFF2-40B4-BE49-F238E27FC236}">
              <a16:creationId xmlns:a16="http://schemas.microsoft.com/office/drawing/2014/main" id="{00000000-0008-0000-2100-00001D0B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46" name="Text Box 8">
          <a:extLst>
            <a:ext uri="{FF2B5EF4-FFF2-40B4-BE49-F238E27FC236}">
              <a16:creationId xmlns:a16="http://schemas.microsoft.com/office/drawing/2014/main" id="{00000000-0008-0000-2100-00001E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47" name="Text Box 8">
          <a:extLst>
            <a:ext uri="{FF2B5EF4-FFF2-40B4-BE49-F238E27FC236}">
              <a16:creationId xmlns:a16="http://schemas.microsoft.com/office/drawing/2014/main" id="{00000000-0008-0000-2100-00001F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48" name="Text Box 1">
          <a:extLst>
            <a:ext uri="{FF2B5EF4-FFF2-40B4-BE49-F238E27FC236}">
              <a16:creationId xmlns:a16="http://schemas.microsoft.com/office/drawing/2014/main" id="{00000000-0008-0000-2100-000020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49" name="Text Box 2">
          <a:extLst>
            <a:ext uri="{FF2B5EF4-FFF2-40B4-BE49-F238E27FC236}">
              <a16:creationId xmlns:a16="http://schemas.microsoft.com/office/drawing/2014/main" id="{00000000-0008-0000-2100-000021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50" name="Text Box 3">
          <a:extLst>
            <a:ext uri="{FF2B5EF4-FFF2-40B4-BE49-F238E27FC236}">
              <a16:creationId xmlns:a16="http://schemas.microsoft.com/office/drawing/2014/main" id="{00000000-0008-0000-2100-000022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51" name="Text Box 4">
          <a:extLst>
            <a:ext uri="{FF2B5EF4-FFF2-40B4-BE49-F238E27FC236}">
              <a16:creationId xmlns:a16="http://schemas.microsoft.com/office/drawing/2014/main" id="{00000000-0008-0000-2100-000023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52" name="Text Box 5">
          <a:extLst>
            <a:ext uri="{FF2B5EF4-FFF2-40B4-BE49-F238E27FC236}">
              <a16:creationId xmlns:a16="http://schemas.microsoft.com/office/drawing/2014/main" id="{00000000-0008-0000-2100-000024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53" name="Text Box 6">
          <a:extLst>
            <a:ext uri="{FF2B5EF4-FFF2-40B4-BE49-F238E27FC236}">
              <a16:creationId xmlns:a16="http://schemas.microsoft.com/office/drawing/2014/main" id="{00000000-0008-0000-2100-000025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54" name="Text Box 8">
          <a:extLst>
            <a:ext uri="{FF2B5EF4-FFF2-40B4-BE49-F238E27FC236}">
              <a16:creationId xmlns:a16="http://schemas.microsoft.com/office/drawing/2014/main" id="{00000000-0008-0000-2100-000026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55" name="Text Box 9">
          <a:extLst>
            <a:ext uri="{FF2B5EF4-FFF2-40B4-BE49-F238E27FC236}">
              <a16:creationId xmlns:a16="http://schemas.microsoft.com/office/drawing/2014/main" id="{00000000-0008-0000-2100-000027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56" name="Text Box 10">
          <a:extLst>
            <a:ext uri="{FF2B5EF4-FFF2-40B4-BE49-F238E27FC236}">
              <a16:creationId xmlns:a16="http://schemas.microsoft.com/office/drawing/2014/main" id="{00000000-0008-0000-2100-000028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57" name="Text Box 1">
          <a:extLst>
            <a:ext uri="{FF2B5EF4-FFF2-40B4-BE49-F238E27FC236}">
              <a16:creationId xmlns:a16="http://schemas.microsoft.com/office/drawing/2014/main" id="{00000000-0008-0000-2100-000029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58" name="Text Box 2">
          <a:extLst>
            <a:ext uri="{FF2B5EF4-FFF2-40B4-BE49-F238E27FC236}">
              <a16:creationId xmlns:a16="http://schemas.microsoft.com/office/drawing/2014/main" id="{00000000-0008-0000-2100-00002A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2859" name="Text Box 8">
          <a:extLst>
            <a:ext uri="{FF2B5EF4-FFF2-40B4-BE49-F238E27FC236}">
              <a16:creationId xmlns:a16="http://schemas.microsoft.com/office/drawing/2014/main" id="{00000000-0008-0000-2100-00002B0B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2860" name="Text Box 13">
          <a:extLst>
            <a:ext uri="{FF2B5EF4-FFF2-40B4-BE49-F238E27FC236}">
              <a16:creationId xmlns:a16="http://schemas.microsoft.com/office/drawing/2014/main" id="{00000000-0008-0000-2100-00002C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2861" name="Text Box 14">
          <a:extLst>
            <a:ext uri="{FF2B5EF4-FFF2-40B4-BE49-F238E27FC236}">
              <a16:creationId xmlns:a16="http://schemas.microsoft.com/office/drawing/2014/main" id="{00000000-0008-0000-2100-00002D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2862" name="Text Box 13">
          <a:extLst>
            <a:ext uri="{FF2B5EF4-FFF2-40B4-BE49-F238E27FC236}">
              <a16:creationId xmlns:a16="http://schemas.microsoft.com/office/drawing/2014/main" id="{00000000-0008-0000-2100-00002E0B0000}"/>
            </a:ext>
          </a:extLst>
        </xdr:cNvPr>
        <xdr:cNvSpPr txBox="1">
          <a:spLocks noChangeArrowheads="1"/>
        </xdr:cNvSpPr>
      </xdr:nvSpPr>
      <xdr:spPr bwMode="auto">
        <a:xfrm>
          <a:off x="749808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52918</xdr:rowOff>
    </xdr:from>
    <xdr:ext cx="114300" cy="285750"/>
    <xdr:sp macro="" textlink="">
      <xdr:nvSpPr>
        <xdr:cNvPr id="2863" name="Text Box 10">
          <a:extLst>
            <a:ext uri="{FF2B5EF4-FFF2-40B4-BE49-F238E27FC236}">
              <a16:creationId xmlns:a16="http://schemas.microsoft.com/office/drawing/2014/main" id="{00000000-0008-0000-2100-00002F0B0000}"/>
            </a:ext>
          </a:extLst>
        </xdr:cNvPr>
        <xdr:cNvSpPr txBox="1">
          <a:spLocks noChangeArrowheads="1"/>
        </xdr:cNvSpPr>
      </xdr:nvSpPr>
      <xdr:spPr bwMode="auto">
        <a:xfrm>
          <a:off x="749808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864" name="Text Box 8">
          <a:extLst>
            <a:ext uri="{FF2B5EF4-FFF2-40B4-BE49-F238E27FC236}">
              <a16:creationId xmlns:a16="http://schemas.microsoft.com/office/drawing/2014/main" id="{00000000-0008-0000-2100-0000300B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865" name="Text Box 8">
          <a:extLst>
            <a:ext uri="{FF2B5EF4-FFF2-40B4-BE49-F238E27FC236}">
              <a16:creationId xmlns:a16="http://schemas.microsoft.com/office/drawing/2014/main" id="{00000000-0008-0000-2100-0000310B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866" name="Text Box 8">
          <a:extLst>
            <a:ext uri="{FF2B5EF4-FFF2-40B4-BE49-F238E27FC236}">
              <a16:creationId xmlns:a16="http://schemas.microsoft.com/office/drawing/2014/main" id="{00000000-0008-0000-2100-0000320B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2867" name="Text Box 8">
          <a:extLst>
            <a:ext uri="{FF2B5EF4-FFF2-40B4-BE49-F238E27FC236}">
              <a16:creationId xmlns:a16="http://schemas.microsoft.com/office/drawing/2014/main" id="{00000000-0008-0000-2100-0000330B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2868" name="Text Box 8">
          <a:extLst>
            <a:ext uri="{FF2B5EF4-FFF2-40B4-BE49-F238E27FC236}">
              <a16:creationId xmlns:a16="http://schemas.microsoft.com/office/drawing/2014/main" id="{00000000-0008-0000-2100-0000340B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2869" name="Text Box 8">
          <a:extLst>
            <a:ext uri="{FF2B5EF4-FFF2-40B4-BE49-F238E27FC236}">
              <a16:creationId xmlns:a16="http://schemas.microsoft.com/office/drawing/2014/main" id="{00000000-0008-0000-2100-0000350B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2870" name="Text Box 8">
          <a:extLst>
            <a:ext uri="{FF2B5EF4-FFF2-40B4-BE49-F238E27FC236}">
              <a16:creationId xmlns:a16="http://schemas.microsoft.com/office/drawing/2014/main" id="{00000000-0008-0000-2100-0000360B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2871" name="Text Box 8">
          <a:extLst>
            <a:ext uri="{FF2B5EF4-FFF2-40B4-BE49-F238E27FC236}">
              <a16:creationId xmlns:a16="http://schemas.microsoft.com/office/drawing/2014/main" id="{00000000-0008-0000-2100-0000370B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872" name="Text Box 8">
          <a:extLst>
            <a:ext uri="{FF2B5EF4-FFF2-40B4-BE49-F238E27FC236}">
              <a16:creationId xmlns:a16="http://schemas.microsoft.com/office/drawing/2014/main" id="{00000000-0008-0000-2100-0000380B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2873" name="Text Box 8">
          <a:extLst>
            <a:ext uri="{FF2B5EF4-FFF2-40B4-BE49-F238E27FC236}">
              <a16:creationId xmlns:a16="http://schemas.microsoft.com/office/drawing/2014/main" id="{00000000-0008-0000-2100-0000390B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2874" name="Text Box 8">
          <a:extLst>
            <a:ext uri="{FF2B5EF4-FFF2-40B4-BE49-F238E27FC236}">
              <a16:creationId xmlns:a16="http://schemas.microsoft.com/office/drawing/2014/main" id="{00000000-0008-0000-2100-00003A0B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2875" name="Text Box 8">
          <a:extLst>
            <a:ext uri="{FF2B5EF4-FFF2-40B4-BE49-F238E27FC236}">
              <a16:creationId xmlns:a16="http://schemas.microsoft.com/office/drawing/2014/main" id="{00000000-0008-0000-2100-00003B0B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2876" name="Text Box 8">
          <a:extLst>
            <a:ext uri="{FF2B5EF4-FFF2-40B4-BE49-F238E27FC236}">
              <a16:creationId xmlns:a16="http://schemas.microsoft.com/office/drawing/2014/main" id="{00000000-0008-0000-2100-00003C0B0000}"/>
            </a:ext>
          </a:extLst>
        </xdr:cNvPr>
        <xdr:cNvSpPr txBox="1">
          <a:spLocks noChangeArrowheads="1"/>
        </xdr:cNvSpPr>
      </xdr:nvSpPr>
      <xdr:spPr bwMode="auto">
        <a:xfrm>
          <a:off x="74980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2877" name="Text Box 8">
          <a:extLst>
            <a:ext uri="{FF2B5EF4-FFF2-40B4-BE49-F238E27FC236}">
              <a16:creationId xmlns:a16="http://schemas.microsoft.com/office/drawing/2014/main" id="{00000000-0008-0000-2100-00003D0B0000}"/>
            </a:ext>
          </a:extLst>
        </xdr:cNvPr>
        <xdr:cNvSpPr txBox="1">
          <a:spLocks noChangeArrowheads="1"/>
        </xdr:cNvSpPr>
      </xdr:nvSpPr>
      <xdr:spPr bwMode="auto">
        <a:xfrm>
          <a:off x="74980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2878" name="Text Box 8">
          <a:extLst>
            <a:ext uri="{FF2B5EF4-FFF2-40B4-BE49-F238E27FC236}">
              <a16:creationId xmlns:a16="http://schemas.microsoft.com/office/drawing/2014/main" id="{00000000-0008-0000-2100-00003E0B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169334</xdr:rowOff>
    </xdr:from>
    <xdr:ext cx="114300" cy="285750"/>
    <xdr:sp macro="" textlink="">
      <xdr:nvSpPr>
        <xdr:cNvPr id="2879" name="Text Box 8">
          <a:extLst>
            <a:ext uri="{FF2B5EF4-FFF2-40B4-BE49-F238E27FC236}">
              <a16:creationId xmlns:a16="http://schemas.microsoft.com/office/drawing/2014/main" id="{00000000-0008-0000-2100-00003F0B0000}"/>
            </a:ext>
          </a:extLst>
        </xdr:cNvPr>
        <xdr:cNvSpPr txBox="1">
          <a:spLocks noChangeArrowheads="1"/>
        </xdr:cNvSpPr>
      </xdr:nvSpPr>
      <xdr:spPr bwMode="auto">
        <a:xfrm>
          <a:off x="7498080"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152400</xdr:rowOff>
    </xdr:from>
    <xdr:ext cx="114300" cy="285750"/>
    <xdr:sp macro="" textlink="">
      <xdr:nvSpPr>
        <xdr:cNvPr id="2880" name="Text Box 8">
          <a:extLst>
            <a:ext uri="{FF2B5EF4-FFF2-40B4-BE49-F238E27FC236}">
              <a16:creationId xmlns:a16="http://schemas.microsoft.com/office/drawing/2014/main" id="{00000000-0008-0000-2100-0000400B0000}"/>
            </a:ext>
          </a:extLst>
        </xdr:cNvPr>
        <xdr:cNvSpPr txBox="1">
          <a:spLocks noChangeArrowheads="1"/>
        </xdr:cNvSpPr>
      </xdr:nvSpPr>
      <xdr:spPr bwMode="auto">
        <a:xfrm>
          <a:off x="749808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2881" name="Text Box 8">
          <a:extLst>
            <a:ext uri="{FF2B5EF4-FFF2-40B4-BE49-F238E27FC236}">
              <a16:creationId xmlns:a16="http://schemas.microsoft.com/office/drawing/2014/main" id="{00000000-0008-0000-2100-0000410B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2882" name="Text Box 8">
          <a:extLst>
            <a:ext uri="{FF2B5EF4-FFF2-40B4-BE49-F238E27FC236}">
              <a16:creationId xmlns:a16="http://schemas.microsoft.com/office/drawing/2014/main" id="{00000000-0008-0000-2100-0000420B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2883" name="Text Box 8">
          <a:extLst>
            <a:ext uri="{FF2B5EF4-FFF2-40B4-BE49-F238E27FC236}">
              <a16:creationId xmlns:a16="http://schemas.microsoft.com/office/drawing/2014/main" id="{00000000-0008-0000-2100-0000430B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884" name="Text Box 8">
          <a:extLst>
            <a:ext uri="{FF2B5EF4-FFF2-40B4-BE49-F238E27FC236}">
              <a16:creationId xmlns:a16="http://schemas.microsoft.com/office/drawing/2014/main" id="{00000000-0008-0000-2100-000044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2885" name="Text Box 8">
          <a:extLst>
            <a:ext uri="{FF2B5EF4-FFF2-40B4-BE49-F238E27FC236}">
              <a16:creationId xmlns:a16="http://schemas.microsoft.com/office/drawing/2014/main" id="{00000000-0008-0000-2100-0000450B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886" name="Text Box 8">
          <a:extLst>
            <a:ext uri="{FF2B5EF4-FFF2-40B4-BE49-F238E27FC236}">
              <a16:creationId xmlns:a16="http://schemas.microsoft.com/office/drawing/2014/main" id="{00000000-0008-0000-2100-000046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2887" name="Text Box 8">
          <a:extLst>
            <a:ext uri="{FF2B5EF4-FFF2-40B4-BE49-F238E27FC236}">
              <a16:creationId xmlns:a16="http://schemas.microsoft.com/office/drawing/2014/main" id="{00000000-0008-0000-2100-0000470B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888" name="Text Box 8">
          <a:extLst>
            <a:ext uri="{FF2B5EF4-FFF2-40B4-BE49-F238E27FC236}">
              <a16:creationId xmlns:a16="http://schemas.microsoft.com/office/drawing/2014/main" id="{00000000-0008-0000-2100-000048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889" name="Text Box 8">
          <a:extLst>
            <a:ext uri="{FF2B5EF4-FFF2-40B4-BE49-F238E27FC236}">
              <a16:creationId xmlns:a16="http://schemas.microsoft.com/office/drawing/2014/main" id="{00000000-0008-0000-2100-000049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890" name="Text Box 8">
          <a:extLst>
            <a:ext uri="{FF2B5EF4-FFF2-40B4-BE49-F238E27FC236}">
              <a16:creationId xmlns:a16="http://schemas.microsoft.com/office/drawing/2014/main" id="{00000000-0008-0000-2100-00004A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891" name="Text Box 8">
          <a:extLst>
            <a:ext uri="{FF2B5EF4-FFF2-40B4-BE49-F238E27FC236}">
              <a16:creationId xmlns:a16="http://schemas.microsoft.com/office/drawing/2014/main" id="{00000000-0008-0000-2100-00004B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2892" name="Text Box 8">
          <a:extLst>
            <a:ext uri="{FF2B5EF4-FFF2-40B4-BE49-F238E27FC236}">
              <a16:creationId xmlns:a16="http://schemas.microsoft.com/office/drawing/2014/main" id="{00000000-0008-0000-2100-00004C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893" name="Text Box 8">
          <a:extLst>
            <a:ext uri="{FF2B5EF4-FFF2-40B4-BE49-F238E27FC236}">
              <a16:creationId xmlns:a16="http://schemas.microsoft.com/office/drawing/2014/main" id="{00000000-0008-0000-2100-00004D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894" name="Text Box 8">
          <a:extLst>
            <a:ext uri="{FF2B5EF4-FFF2-40B4-BE49-F238E27FC236}">
              <a16:creationId xmlns:a16="http://schemas.microsoft.com/office/drawing/2014/main" id="{00000000-0008-0000-2100-00004E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2895" name="Text Box 8">
          <a:extLst>
            <a:ext uri="{FF2B5EF4-FFF2-40B4-BE49-F238E27FC236}">
              <a16:creationId xmlns:a16="http://schemas.microsoft.com/office/drawing/2014/main" id="{00000000-0008-0000-2100-00004F0B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2896" name="Text Box 8">
          <a:extLst>
            <a:ext uri="{FF2B5EF4-FFF2-40B4-BE49-F238E27FC236}">
              <a16:creationId xmlns:a16="http://schemas.microsoft.com/office/drawing/2014/main" id="{00000000-0008-0000-2100-0000500B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2897" name="Text Box 8">
          <a:extLst>
            <a:ext uri="{FF2B5EF4-FFF2-40B4-BE49-F238E27FC236}">
              <a16:creationId xmlns:a16="http://schemas.microsoft.com/office/drawing/2014/main" id="{00000000-0008-0000-2100-0000510B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2898" name="Text Box 8">
          <a:extLst>
            <a:ext uri="{FF2B5EF4-FFF2-40B4-BE49-F238E27FC236}">
              <a16:creationId xmlns:a16="http://schemas.microsoft.com/office/drawing/2014/main" id="{00000000-0008-0000-2100-0000520B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2899" name="Text Box 8">
          <a:extLst>
            <a:ext uri="{FF2B5EF4-FFF2-40B4-BE49-F238E27FC236}">
              <a16:creationId xmlns:a16="http://schemas.microsoft.com/office/drawing/2014/main" id="{00000000-0008-0000-2100-0000530B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900" name="Text Box 8">
          <a:extLst>
            <a:ext uri="{FF2B5EF4-FFF2-40B4-BE49-F238E27FC236}">
              <a16:creationId xmlns:a16="http://schemas.microsoft.com/office/drawing/2014/main" id="{00000000-0008-0000-2100-000054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2901" name="Text Box 8">
          <a:extLst>
            <a:ext uri="{FF2B5EF4-FFF2-40B4-BE49-F238E27FC236}">
              <a16:creationId xmlns:a16="http://schemas.microsoft.com/office/drawing/2014/main" id="{00000000-0008-0000-2100-0000550B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2902" name="Text Box 8">
          <a:extLst>
            <a:ext uri="{FF2B5EF4-FFF2-40B4-BE49-F238E27FC236}">
              <a16:creationId xmlns:a16="http://schemas.microsoft.com/office/drawing/2014/main" id="{00000000-0008-0000-2100-0000560B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03" name="Text Box 1">
          <a:extLst>
            <a:ext uri="{FF2B5EF4-FFF2-40B4-BE49-F238E27FC236}">
              <a16:creationId xmlns:a16="http://schemas.microsoft.com/office/drawing/2014/main" id="{00000000-0008-0000-2100-000057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04" name="Text Box 2">
          <a:extLst>
            <a:ext uri="{FF2B5EF4-FFF2-40B4-BE49-F238E27FC236}">
              <a16:creationId xmlns:a16="http://schemas.microsoft.com/office/drawing/2014/main" id="{00000000-0008-0000-2100-000058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05" name="Text Box 3">
          <a:extLst>
            <a:ext uri="{FF2B5EF4-FFF2-40B4-BE49-F238E27FC236}">
              <a16:creationId xmlns:a16="http://schemas.microsoft.com/office/drawing/2014/main" id="{00000000-0008-0000-2100-000059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06" name="Text Box 4">
          <a:extLst>
            <a:ext uri="{FF2B5EF4-FFF2-40B4-BE49-F238E27FC236}">
              <a16:creationId xmlns:a16="http://schemas.microsoft.com/office/drawing/2014/main" id="{00000000-0008-0000-2100-00005A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07" name="Text Box 5">
          <a:extLst>
            <a:ext uri="{FF2B5EF4-FFF2-40B4-BE49-F238E27FC236}">
              <a16:creationId xmlns:a16="http://schemas.microsoft.com/office/drawing/2014/main" id="{00000000-0008-0000-2100-00005B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08" name="Text Box 6">
          <a:extLst>
            <a:ext uri="{FF2B5EF4-FFF2-40B4-BE49-F238E27FC236}">
              <a16:creationId xmlns:a16="http://schemas.microsoft.com/office/drawing/2014/main" id="{00000000-0008-0000-2100-00005C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09" name="Text Box 8">
          <a:extLst>
            <a:ext uri="{FF2B5EF4-FFF2-40B4-BE49-F238E27FC236}">
              <a16:creationId xmlns:a16="http://schemas.microsoft.com/office/drawing/2014/main" id="{00000000-0008-0000-2100-00005D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10" name="Text Box 9">
          <a:extLst>
            <a:ext uri="{FF2B5EF4-FFF2-40B4-BE49-F238E27FC236}">
              <a16:creationId xmlns:a16="http://schemas.microsoft.com/office/drawing/2014/main" id="{00000000-0008-0000-2100-00005E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11" name="Text Box 10">
          <a:extLst>
            <a:ext uri="{FF2B5EF4-FFF2-40B4-BE49-F238E27FC236}">
              <a16:creationId xmlns:a16="http://schemas.microsoft.com/office/drawing/2014/main" id="{00000000-0008-0000-2100-00005F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12" name="Text Box 1">
          <a:extLst>
            <a:ext uri="{FF2B5EF4-FFF2-40B4-BE49-F238E27FC236}">
              <a16:creationId xmlns:a16="http://schemas.microsoft.com/office/drawing/2014/main" id="{00000000-0008-0000-2100-000060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13" name="Text Box 2">
          <a:extLst>
            <a:ext uri="{FF2B5EF4-FFF2-40B4-BE49-F238E27FC236}">
              <a16:creationId xmlns:a16="http://schemas.microsoft.com/office/drawing/2014/main" id="{00000000-0008-0000-2100-000061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2914" name="Text Box 8">
          <a:extLst>
            <a:ext uri="{FF2B5EF4-FFF2-40B4-BE49-F238E27FC236}">
              <a16:creationId xmlns:a16="http://schemas.microsoft.com/office/drawing/2014/main" id="{00000000-0008-0000-2100-000062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2915" name="Text Box 8">
          <a:extLst>
            <a:ext uri="{FF2B5EF4-FFF2-40B4-BE49-F238E27FC236}">
              <a16:creationId xmlns:a16="http://schemas.microsoft.com/office/drawing/2014/main" id="{00000000-0008-0000-2100-0000630B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2916" name="Text Box 8">
          <a:extLst>
            <a:ext uri="{FF2B5EF4-FFF2-40B4-BE49-F238E27FC236}">
              <a16:creationId xmlns:a16="http://schemas.microsoft.com/office/drawing/2014/main" id="{00000000-0008-0000-2100-000064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917" name="Text Box 8">
          <a:extLst>
            <a:ext uri="{FF2B5EF4-FFF2-40B4-BE49-F238E27FC236}">
              <a16:creationId xmlns:a16="http://schemas.microsoft.com/office/drawing/2014/main" id="{00000000-0008-0000-2100-000065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18" name="Text Box 8">
          <a:extLst>
            <a:ext uri="{FF2B5EF4-FFF2-40B4-BE49-F238E27FC236}">
              <a16:creationId xmlns:a16="http://schemas.microsoft.com/office/drawing/2014/main" id="{00000000-0008-0000-2100-000066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19" name="Text Box 8">
          <a:extLst>
            <a:ext uri="{FF2B5EF4-FFF2-40B4-BE49-F238E27FC236}">
              <a16:creationId xmlns:a16="http://schemas.microsoft.com/office/drawing/2014/main" id="{00000000-0008-0000-2100-000067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0" name="Text Box 1">
          <a:extLst>
            <a:ext uri="{FF2B5EF4-FFF2-40B4-BE49-F238E27FC236}">
              <a16:creationId xmlns:a16="http://schemas.microsoft.com/office/drawing/2014/main" id="{00000000-0008-0000-2100-000068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1" name="Text Box 2">
          <a:extLst>
            <a:ext uri="{FF2B5EF4-FFF2-40B4-BE49-F238E27FC236}">
              <a16:creationId xmlns:a16="http://schemas.microsoft.com/office/drawing/2014/main" id="{00000000-0008-0000-2100-000069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2" name="Text Box 3">
          <a:extLst>
            <a:ext uri="{FF2B5EF4-FFF2-40B4-BE49-F238E27FC236}">
              <a16:creationId xmlns:a16="http://schemas.microsoft.com/office/drawing/2014/main" id="{00000000-0008-0000-2100-00006A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3" name="Text Box 4">
          <a:extLst>
            <a:ext uri="{FF2B5EF4-FFF2-40B4-BE49-F238E27FC236}">
              <a16:creationId xmlns:a16="http://schemas.microsoft.com/office/drawing/2014/main" id="{00000000-0008-0000-2100-00006B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4" name="Text Box 5">
          <a:extLst>
            <a:ext uri="{FF2B5EF4-FFF2-40B4-BE49-F238E27FC236}">
              <a16:creationId xmlns:a16="http://schemas.microsoft.com/office/drawing/2014/main" id="{00000000-0008-0000-2100-00006C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5" name="Text Box 6">
          <a:extLst>
            <a:ext uri="{FF2B5EF4-FFF2-40B4-BE49-F238E27FC236}">
              <a16:creationId xmlns:a16="http://schemas.microsoft.com/office/drawing/2014/main" id="{00000000-0008-0000-2100-00006D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6" name="Text Box 8">
          <a:extLst>
            <a:ext uri="{FF2B5EF4-FFF2-40B4-BE49-F238E27FC236}">
              <a16:creationId xmlns:a16="http://schemas.microsoft.com/office/drawing/2014/main" id="{00000000-0008-0000-2100-00006E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7" name="Text Box 9">
          <a:extLst>
            <a:ext uri="{FF2B5EF4-FFF2-40B4-BE49-F238E27FC236}">
              <a16:creationId xmlns:a16="http://schemas.microsoft.com/office/drawing/2014/main" id="{00000000-0008-0000-2100-00006F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8" name="Text Box 10">
          <a:extLst>
            <a:ext uri="{FF2B5EF4-FFF2-40B4-BE49-F238E27FC236}">
              <a16:creationId xmlns:a16="http://schemas.microsoft.com/office/drawing/2014/main" id="{00000000-0008-0000-2100-000070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29" name="Text Box 1">
          <a:extLst>
            <a:ext uri="{FF2B5EF4-FFF2-40B4-BE49-F238E27FC236}">
              <a16:creationId xmlns:a16="http://schemas.microsoft.com/office/drawing/2014/main" id="{00000000-0008-0000-2100-000071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30" name="Text Box 2">
          <a:extLst>
            <a:ext uri="{FF2B5EF4-FFF2-40B4-BE49-F238E27FC236}">
              <a16:creationId xmlns:a16="http://schemas.microsoft.com/office/drawing/2014/main" id="{00000000-0008-0000-2100-000072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2931" name="Text Box 8">
          <a:extLst>
            <a:ext uri="{FF2B5EF4-FFF2-40B4-BE49-F238E27FC236}">
              <a16:creationId xmlns:a16="http://schemas.microsoft.com/office/drawing/2014/main" id="{00000000-0008-0000-2100-0000730B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2932" name="Text Box 8">
          <a:extLst>
            <a:ext uri="{FF2B5EF4-FFF2-40B4-BE49-F238E27FC236}">
              <a16:creationId xmlns:a16="http://schemas.microsoft.com/office/drawing/2014/main" id="{00000000-0008-0000-2100-0000740B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2933" name="Text Box 8">
          <a:extLst>
            <a:ext uri="{FF2B5EF4-FFF2-40B4-BE49-F238E27FC236}">
              <a16:creationId xmlns:a16="http://schemas.microsoft.com/office/drawing/2014/main" id="{00000000-0008-0000-2100-000075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934" name="Text Box 8">
          <a:extLst>
            <a:ext uri="{FF2B5EF4-FFF2-40B4-BE49-F238E27FC236}">
              <a16:creationId xmlns:a16="http://schemas.microsoft.com/office/drawing/2014/main" id="{00000000-0008-0000-2100-000076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35" name="Text Box 8">
          <a:extLst>
            <a:ext uri="{FF2B5EF4-FFF2-40B4-BE49-F238E27FC236}">
              <a16:creationId xmlns:a16="http://schemas.microsoft.com/office/drawing/2014/main" id="{00000000-0008-0000-2100-000077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36" name="Text Box 8">
          <a:extLst>
            <a:ext uri="{FF2B5EF4-FFF2-40B4-BE49-F238E27FC236}">
              <a16:creationId xmlns:a16="http://schemas.microsoft.com/office/drawing/2014/main" id="{00000000-0008-0000-2100-000078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37" name="Text Box 1">
          <a:extLst>
            <a:ext uri="{FF2B5EF4-FFF2-40B4-BE49-F238E27FC236}">
              <a16:creationId xmlns:a16="http://schemas.microsoft.com/office/drawing/2014/main" id="{00000000-0008-0000-2100-000079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38" name="Text Box 2">
          <a:extLst>
            <a:ext uri="{FF2B5EF4-FFF2-40B4-BE49-F238E27FC236}">
              <a16:creationId xmlns:a16="http://schemas.microsoft.com/office/drawing/2014/main" id="{00000000-0008-0000-2100-00007A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39" name="Text Box 3">
          <a:extLst>
            <a:ext uri="{FF2B5EF4-FFF2-40B4-BE49-F238E27FC236}">
              <a16:creationId xmlns:a16="http://schemas.microsoft.com/office/drawing/2014/main" id="{00000000-0008-0000-2100-00007B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40" name="Text Box 4">
          <a:extLst>
            <a:ext uri="{FF2B5EF4-FFF2-40B4-BE49-F238E27FC236}">
              <a16:creationId xmlns:a16="http://schemas.microsoft.com/office/drawing/2014/main" id="{00000000-0008-0000-2100-00007C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41" name="Text Box 5">
          <a:extLst>
            <a:ext uri="{FF2B5EF4-FFF2-40B4-BE49-F238E27FC236}">
              <a16:creationId xmlns:a16="http://schemas.microsoft.com/office/drawing/2014/main" id="{00000000-0008-0000-2100-00007D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42" name="Text Box 6">
          <a:extLst>
            <a:ext uri="{FF2B5EF4-FFF2-40B4-BE49-F238E27FC236}">
              <a16:creationId xmlns:a16="http://schemas.microsoft.com/office/drawing/2014/main" id="{00000000-0008-0000-2100-00007E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43" name="Text Box 8">
          <a:extLst>
            <a:ext uri="{FF2B5EF4-FFF2-40B4-BE49-F238E27FC236}">
              <a16:creationId xmlns:a16="http://schemas.microsoft.com/office/drawing/2014/main" id="{00000000-0008-0000-2100-00007F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44" name="Text Box 9">
          <a:extLst>
            <a:ext uri="{FF2B5EF4-FFF2-40B4-BE49-F238E27FC236}">
              <a16:creationId xmlns:a16="http://schemas.microsoft.com/office/drawing/2014/main" id="{00000000-0008-0000-2100-000080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45" name="Text Box 10">
          <a:extLst>
            <a:ext uri="{FF2B5EF4-FFF2-40B4-BE49-F238E27FC236}">
              <a16:creationId xmlns:a16="http://schemas.microsoft.com/office/drawing/2014/main" id="{00000000-0008-0000-2100-000081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46" name="Text Box 1">
          <a:extLst>
            <a:ext uri="{FF2B5EF4-FFF2-40B4-BE49-F238E27FC236}">
              <a16:creationId xmlns:a16="http://schemas.microsoft.com/office/drawing/2014/main" id="{00000000-0008-0000-2100-000082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47" name="Text Box 2">
          <a:extLst>
            <a:ext uri="{FF2B5EF4-FFF2-40B4-BE49-F238E27FC236}">
              <a16:creationId xmlns:a16="http://schemas.microsoft.com/office/drawing/2014/main" id="{00000000-0008-0000-2100-000083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2948" name="Text Box 8">
          <a:extLst>
            <a:ext uri="{FF2B5EF4-FFF2-40B4-BE49-F238E27FC236}">
              <a16:creationId xmlns:a16="http://schemas.microsoft.com/office/drawing/2014/main" id="{00000000-0008-0000-2100-0000840B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949" name="Text Box 8">
          <a:extLst>
            <a:ext uri="{FF2B5EF4-FFF2-40B4-BE49-F238E27FC236}">
              <a16:creationId xmlns:a16="http://schemas.microsoft.com/office/drawing/2014/main" id="{00000000-0008-0000-2100-000085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950" name="Text Box 8">
          <a:extLst>
            <a:ext uri="{FF2B5EF4-FFF2-40B4-BE49-F238E27FC236}">
              <a16:creationId xmlns:a16="http://schemas.microsoft.com/office/drawing/2014/main" id="{00000000-0008-0000-2100-000086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951" name="Text Box 8">
          <a:extLst>
            <a:ext uri="{FF2B5EF4-FFF2-40B4-BE49-F238E27FC236}">
              <a16:creationId xmlns:a16="http://schemas.microsoft.com/office/drawing/2014/main" id="{00000000-0008-0000-2100-000087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2952" name="Text Box 8">
          <a:extLst>
            <a:ext uri="{FF2B5EF4-FFF2-40B4-BE49-F238E27FC236}">
              <a16:creationId xmlns:a16="http://schemas.microsoft.com/office/drawing/2014/main" id="{00000000-0008-0000-2100-000088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2953" name="Text Box 8">
          <a:extLst>
            <a:ext uri="{FF2B5EF4-FFF2-40B4-BE49-F238E27FC236}">
              <a16:creationId xmlns:a16="http://schemas.microsoft.com/office/drawing/2014/main" id="{00000000-0008-0000-2100-0000890B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28575</xdr:rowOff>
    </xdr:from>
    <xdr:ext cx="114300" cy="285750"/>
    <xdr:sp macro="" textlink="">
      <xdr:nvSpPr>
        <xdr:cNvPr id="2954" name="Text Box 8">
          <a:extLst>
            <a:ext uri="{FF2B5EF4-FFF2-40B4-BE49-F238E27FC236}">
              <a16:creationId xmlns:a16="http://schemas.microsoft.com/office/drawing/2014/main" id="{00000000-0008-0000-2100-00008A0B0000}"/>
            </a:ext>
          </a:extLst>
        </xdr:cNvPr>
        <xdr:cNvSpPr txBox="1">
          <a:spLocks noChangeArrowheads="1"/>
        </xdr:cNvSpPr>
      </xdr:nvSpPr>
      <xdr:spPr bwMode="auto">
        <a:xfrm>
          <a:off x="7498080" y="67951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2955" name="Text Box 8">
          <a:extLst>
            <a:ext uri="{FF2B5EF4-FFF2-40B4-BE49-F238E27FC236}">
              <a16:creationId xmlns:a16="http://schemas.microsoft.com/office/drawing/2014/main" id="{00000000-0008-0000-2100-00008B0B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2956" name="Text Box 8">
          <a:extLst>
            <a:ext uri="{FF2B5EF4-FFF2-40B4-BE49-F238E27FC236}">
              <a16:creationId xmlns:a16="http://schemas.microsoft.com/office/drawing/2014/main" id="{00000000-0008-0000-2100-00008C0B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2957" name="Text Box 8">
          <a:extLst>
            <a:ext uri="{FF2B5EF4-FFF2-40B4-BE49-F238E27FC236}">
              <a16:creationId xmlns:a16="http://schemas.microsoft.com/office/drawing/2014/main" id="{00000000-0008-0000-2100-00008D0B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95250</xdr:rowOff>
    </xdr:from>
    <xdr:ext cx="114300" cy="285750"/>
    <xdr:sp macro="" textlink="">
      <xdr:nvSpPr>
        <xdr:cNvPr id="2958" name="Text Box 8">
          <a:extLst>
            <a:ext uri="{FF2B5EF4-FFF2-40B4-BE49-F238E27FC236}">
              <a16:creationId xmlns:a16="http://schemas.microsoft.com/office/drawing/2014/main" id="{00000000-0008-0000-2100-00008E0B0000}"/>
            </a:ext>
          </a:extLst>
        </xdr:cNvPr>
        <xdr:cNvSpPr txBox="1">
          <a:spLocks noChangeArrowheads="1"/>
        </xdr:cNvSpPr>
      </xdr:nvSpPr>
      <xdr:spPr bwMode="auto">
        <a:xfrm>
          <a:off x="749808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2959" name="Text Box 8">
          <a:extLst>
            <a:ext uri="{FF2B5EF4-FFF2-40B4-BE49-F238E27FC236}">
              <a16:creationId xmlns:a16="http://schemas.microsoft.com/office/drawing/2014/main" id="{00000000-0008-0000-2100-00008F0B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0" name="Text Box 1">
          <a:extLst>
            <a:ext uri="{FF2B5EF4-FFF2-40B4-BE49-F238E27FC236}">
              <a16:creationId xmlns:a16="http://schemas.microsoft.com/office/drawing/2014/main" id="{00000000-0008-0000-2100-000090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1" name="Text Box 2">
          <a:extLst>
            <a:ext uri="{FF2B5EF4-FFF2-40B4-BE49-F238E27FC236}">
              <a16:creationId xmlns:a16="http://schemas.microsoft.com/office/drawing/2014/main" id="{00000000-0008-0000-2100-000091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2" name="Text Box 3">
          <a:extLst>
            <a:ext uri="{FF2B5EF4-FFF2-40B4-BE49-F238E27FC236}">
              <a16:creationId xmlns:a16="http://schemas.microsoft.com/office/drawing/2014/main" id="{00000000-0008-0000-2100-000092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3" name="Text Box 4">
          <a:extLst>
            <a:ext uri="{FF2B5EF4-FFF2-40B4-BE49-F238E27FC236}">
              <a16:creationId xmlns:a16="http://schemas.microsoft.com/office/drawing/2014/main" id="{00000000-0008-0000-2100-000093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4" name="Text Box 5">
          <a:extLst>
            <a:ext uri="{FF2B5EF4-FFF2-40B4-BE49-F238E27FC236}">
              <a16:creationId xmlns:a16="http://schemas.microsoft.com/office/drawing/2014/main" id="{00000000-0008-0000-2100-000094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5" name="Text Box 6">
          <a:extLst>
            <a:ext uri="{FF2B5EF4-FFF2-40B4-BE49-F238E27FC236}">
              <a16:creationId xmlns:a16="http://schemas.microsoft.com/office/drawing/2014/main" id="{00000000-0008-0000-2100-000095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6" name="Text Box 8">
          <a:extLst>
            <a:ext uri="{FF2B5EF4-FFF2-40B4-BE49-F238E27FC236}">
              <a16:creationId xmlns:a16="http://schemas.microsoft.com/office/drawing/2014/main" id="{00000000-0008-0000-2100-000096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7" name="Text Box 9">
          <a:extLst>
            <a:ext uri="{FF2B5EF4-FFF2-40B4-BE49-F238E27FC236}">
              <a16:creationId xmlns:a16="http://schemas.microsoft.com/office/drawing/2014/main" id="{00000000-0008-0000-2100-000097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8" name="Text Box 10">
          <a:extLst>
            <a:ext uri="{FF2B5EF4-FFF2-40B4-BE49-F238E27FC236}">
              <a16:creationId xmlns:a16="http://schemas.microsoft.com/office/drawing/2014/main" id="{00000000-0008-0000-2100-000098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69" name="Text Box 1">
          <a:extLst>
            <a:ext uri="{FF2B5EF4-FFF2-40B4-BE49-F238E27FC236}">
              <a16:creationId xmlns:a16="http://schemas.microsoft.com/office/drawing/2014/main" id="{00000000-0008-0000-2100-000099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0" name="Text Box 2">
          <a:extLst>
            <a:ext uri="{FF2B5EF4-FFF2-40B4-BE49-F238E27FC236}">
              <a16:creationId xmlns:a16="http://schemas.microsoft.com/office/drawing/2014/main" id="{00000000-0008-0000-2100-00009A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1" name="Text Box 8">
          <a:extLst>
            <a:ext uri="{FF2B5EF4-FFF2-40B4-BE49-F238E27FC236}">
              <a16:creationId xmlns:a16="http://schemas.microsoft.com/office/drawing/2014/main" id="{00000000-0008-0000-2100-00009B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2" name="Text Box 8">
          <a:extLst>
            <a:ext uri="{FF2B5EF4-FFF2-40B4-BE49-F238E27FC236}">
              <a16:creationId xmlns:a16="http://schemas.microsoft.com/office/drawing/2014/main" id="{00000000-0008-0000-2100-00009C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3" name="Text Box 1">
          <a:extLst>
            <a:ext uri="{FF2B5EF4-FFF2-40B4-BE49-F238E27FC236}">
              <a16:creationId xmlns:a16="http://schemas.microsoft.com/office/drawing/2014/main" id="{00000000-0008-0000-2100-00009D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4" name="Text Box 2">
          <a:extLst>
            <a:ext uri="{FF2B5EF4-FFF2-40B4-BE49-F238E27FC236}">
              <a16:creationId xmlns:a16="http://schemas.microsoft.com/office/drawing/2014/main" id="{00000000-0008-0000-2100-00009E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5" name="Text Box 3">
          <a:extLst>
            <a:ext uri="{FF2B5EF4-FFF2-40B4-BE49-F238E27FC236}">
              <a16:creationId xmlns:a16="http://schemas.microsoft.com/office/drawing/2014/main" id="{00000000-0008-0000-2100-00009F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6" name="Text Box 4">
          <a:extLst>
            <a:ext uri="{FF2B5EF4-FFF2-40B4-BE49-F238E27FC236}">
              <a16:creationId xmlns:a16="http://schemas.microsoft.com/office/drawing/2014/main" id="{00000000-0008-0000-2100-0000A0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7" name="Text Box 5">
          <a:extLst>
            <a:ext uri="{FF2B5EF4-FFF2-40B4-BE49-F238E27FC236}">
              <a16:creationId xmlns:a16="http://schemas.microsoft.com/office/drawing/2014/main" id="{00000000-0008-0000-2100-0000A1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8" name="Text Box 6">
          <a:extLst>
            <a:ext uri="{FF2B5EF4-FFF2-40B4-BE49-F238E27FC236}">
              <a16:creationId xmlns:a16="http://schemas.microsoft.com/office/drawing/2014/main" id="{00000000-0008-0000-2100-0000A2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79" name="Text Box 8">
          <a:extLst>
            <a:ext uri="{FF2B5EF4-FFF2-40B4-BE49-F238E27FC236}">
              <a16:creationId xmlns:a16="http://schemas.microsoft.com/office/drawing/2014/main" id="{00000000-0008-0000-2100-0000A3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0" name="Text Box 9">
          <a:extLst>
            <a:ext uri="{FF2B5EF4-FFF2-40B4-BE49-F238E27FC236}">
              <a16:creationId xmlns:a16="http://schemas.microsoft.com/office/drawing/2014/main" id="{00000000-0008-0000-2100-0000A4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1" name="Text Box 10">
          <a:extLst>
            <a:ext uri="{FF2B5EF4-FFF2-40B4-BE49-F238E27FC236}">
              <a16:creationId xmlns:a16="http://schemas.microsoft.com/office/drawing/2014/main" id="{00000000-0008-0000-2100-0000A5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2" name="Text Box 1">
          <a:extLst>
            <a:ext uri="{FF2B5EF4-FFF2-40B4-BE49-F238E27FC236}">
              <a16:creationId xmlns:a16="http://schemas.microsoft.com/office/drawing/2014/main" id="{00000000-0008-0000-2100-0000A6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3" name="Text Box 2">
          <a:extLst>
            <a:ext uri="{FF2B5EF4-FFF2-40B4-BE49-F238E27FC236}">
              <a16:creationId xmlns:a16="http://schemas.microsoft.com/office/drawing/2014/main" id="{00000000-0008-0000-2100-0000A7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4" name="Text Box 8">
          <a:extLst>
            <a:ext uri="{FF2B5EF4-FFF2-40B4-BE49-F238E27FC236}">
              <a16:creationId xmlns:a16="http://schemas.microsoft.com/office/drawing/2014/main" id="{00000000-0008-0000-2100-0000A8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5" name="Text Box 8">
          <a:extLst>
            <a:ext uri="{FF2B5EF4-FFF2-40B4-BE49-F238E27FC236}">
              <a16:creationId xmlns:a16="http://schemas.microsoft.com/office/drawing/2014/main" id="{00000000-0008-0000-2100-0000A9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6" name="Text Box 1">
          <a:extLst>
            <a:ext uri="{FF2B5EF4-FFF2-40B4-BE49-F238E27FC236}">
              <a16:creationId xmlns:a16="http://schemas.microsoft.com/office/drawing/2014/main" id="{00000000-0008-0000-2100-0000AA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7" name="Text Box 2">
          <a:extLst>
            <a:ext uri="{FF2B5EF4-FFF2-40B4-BE49-F238E27FC236}">
              <a16:creationId xmlns:a16="http://schemas.microsoft.com/office/drawing/2014/main" id="{00000000-0008-0000-2100-0000AB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8" name="Text Box 3">
          <a:extLst>
            <a:ext uri="{FF2B5EF4-FFF2-40B4-BE49-F238E27FC236}">
              <a16:creationId xmlns:a16="http://schemas.microsoft.com/office/drawing/2014/main" id="{00000000-0008-0000-2100-0000AC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89" name="Text Box 4">
          <a:extLst>
            <a:ext uri="{FF2B5EF4-FFF2-40B4-BE49-F238E27FC236}">
              <a16:creationId xmlns:a16="http://schemas.microsoft.com/office/drawing/2014/main" id="{00000000-0008-0000-2100-0000AD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90" name="Text Box 5">
          <a:extLst>
            <a:ext uri="{FF2B5EF4-FFF2-40B4-BE49-F238E27FC236}">
              <a16:creationId xmlns:a16="http://schemas.microsoft.com/office/drawing/2014/main" id="{00000000-0008-0000-2100-0000AE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91" name="Text Box 6">
          <a:extLst>
            <a:ext uri="{FF2B5EF4-FFF2-40B4-BE49-F238E27FC236}">
              <a16:creationId xmlns:a16="http://schemas.microsoft.com/office/drawing/2014/main" id="{00000000-0008-0000-2100-0000AF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92" name="Text Box 8">
          <a:extLst>
            <a:ext uri="{FF2B5EF4-FFF2-40B4-BE49-F238E27FC236}">
              <a16:creationId xmlns:a16="http://schemas.microsoft.com/office/drawing/2014/main" id="{00000000-0008-0000-2100-0000B0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93" name="Text Box 9">
          <a:extLst>
            <a:ext uri="{FF2B5EF4-FFF2-40B4-BE49-F238E27FC236}">
              <a16:creationId xmlns:a16="http://schemas.microsoft.com/office/drawing/2014/main" id="{00000000-0008-0000-2100-0000B1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94" name="Text Box 10">
          <a:extLst>
            <a:ext uri="{FF2B5EF4-FFF2-40B4-BE49-F238E27FC236}">
              <a16:creationId xmlns:a16="http://schemas.microsoft.com/office/drawing/2014/main" id="{00000000-0008-0000-2100-0000B2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95" name="Text Box 1">
          <a:extLst>
            <a:ext uri="{FF2B5EF4-FFF2-40B4-BE49-F238E27FC236}">
              <a16:creationId xmlns:a16="http://schemas.microsoft.com/office/drawing/2014/main" id="{00000000-0008-0000-2100-0000B3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96" name="Text Box 2">
          <a:extLst>
            <a:ext uri="{FF2B5EF4-FFF2-40B4-BE49-F238E27FC236}">
              <a16:creationId xmlns:a16="http://schemas.microsoft.com/office/drawing/2014/main" id="{00000000-0008-0000-2100-0000B4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2997" name="Text Box 8">
          <a:extLst>
            <a:ext uri="{FF2B5EF4-FFF2-40B4-BE49-F238E27FC236}">
              <a16:creationId xmlns:a16="http://schemas.microsoft.com/office/drawing/2014/main" id="{00000000-0008-0000-2100-0000B50B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2998" name="Text Box 8">
          <a:extLst>
            <a:ext uri="{FF2B5EF4-FFF2-40B4-BE49-F238E27FC236}">
              <a16:creationId xmlns:a16="http://schemas.microsoft.com/office/drawing/2014/main" id="{00000000-0008-0000-2100-0000B60B0000}"/>
            </a:ext>
          </a:extLst>
        </xdr:cNvPr>
        <xdr:cNvSpPr txBox="1">
          <a:spLocks noChangeArrowheads="1"/>
        </xdr:cNvSpPr>
      </xdr:nvSpPr>
      <xdr:spPr bwMode="auto">
        <a:xfrm>
          <a:off x="749808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2999" name="Text Box 8">
          <a:extLst>
            <a:ext uri="{FF2B5EF4-FFF2-40B4-BE49-F238E27FC236}">
              <a16:creationId xmlns:a16="http://schemas.microsoft.com/office/drawing/2014/main" id="{00000000-0008-0000-2100-0000B70B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3000" name="Text Box 8">
          <a:extLst>
            <a:ext uri="{FF2B5EF4-FFF2-40B4-BE49-F238E27FC236}">
              <a16:creationId xmlns:a16="http://schemas.microsoft.com/office/drawing/2014/main" id="{00000000-0008-0000-2100-0000B80B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3001" name="Text Box 8">
          <a:extLst>
            <a:ext uri="{FF2B5EF4-FFF2-40B4-BE49-F238E27FC236}">
              <a16:creationId xmlns:a16="http://schemas.microsoft.com/office/drawing/2014/main" id="{00000000-0008-0000-2100-0000B90B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3002" name="Text Box 8">
          <a:extLst>
            <a:ext uri="{FF2B5EF4-FFF2-40B4-BE49-F238E27FC236}">
              <a16:creationId xmlns:a16="http://schemas.microsoft.com/office/drawing/2014/main" id="{00000000-0008-0000-2100-0000BA0B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3003" name="Text Box 8">
          <a:extLst>
            <a:ext uri="{FF2B5EF4-FFF2-40B4-BE49-F238E27FC236}">
              <a16:creationId xmlns:a16="http://schemas.microsoft.com/office/drawing/2014/main" id="{00000000-0008-0000-2100-0000BB0B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3004" name="Text Box 8">
          <a:extLst>
            <a:ext uri="{FF2B5EF4-FFF2-40B4-BE49-F238E27FC236}">
              <a16:creationId xmlns:a16="http://schemas.microsoft.com/office/drawing/2014/main" id="{00000000-0008-0000-2100-0000BC0B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3005" name="Text Box 8">
          <a:extLst>
            <a:ext uri="{FF2B5EF4-FFF2-40B4-BE49-F238E27FC236}">
              <a16:creationId xmlns:a16="http://schemas.microsoft.com/office/drawing/2014/main" id="{00000000-0008-0000-2100-0000BD0B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3006" name="Text Box 8">
          <a:extLst>
            <a:ext uri="{FF2B5EF4-FFF2-40B4-BE49-F238E27FC236}">
              <a16:creationId xmlns:a16="http://schemas.microsoft.com/office/drawing/2014/main" id="{00000000-0008-0000-2100-0000BE0B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3007" name="Text Box 8">
          <a:extLst>
            <a:ext uri="{FF2B5EF4-FFF2-40B4-BE49-F238E27FC236}">
              <a16:creationId xmlns:a16="http://schemas.microsoft.com/office/drawing/2014/main" id="{00000000-0008-0000-2100-0000BF0B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3008" name="Text Box 8">
          <a:extLst>
            <a:ext uri="{FF2B5EF4-FFF2-40B4-BE49-F238E27FC236}">
              <a16:creationId xmlns:a16="http://schemas.microsoft.com/office/drawing/2014/main" id="{00000000-0008-0000-2100-0000C00B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09" name="Text Box 1">
          <a:extLst>
            <a:ext uri="{FF2B5EF4-FFF2-40B4-BE49-F238E27FC236}">
              <a16:creationId xmlns:a16="http://schemas.microsoft.com/office/drawing/2014/main" id="{00000000-0008-0000-2100-0000C1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0" name="Text Box 2">
          <a:extLst>
            <a:ext uri="{FF2B5EF4-FFF2-40B4-BE49-F238E27FC236}">
              <a16:creationId xmlns:a16="http://schemas.microsoft.com/office/drawing/2014/main" id="{00000000-0008-0000-2100-0000C2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1" name="Text Box 3">
          <a:extLst>
            <a:ext uri="{FF2B5EF4-FFF2-40B4-BE49-F238E27FC236}">
              <a16:creationId xmlns:a16="http://schemas.microsoft.com/office/drawing/2014/main" id="{00000000-0008-0000-2100-0000C3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2" name="Text Box 4">
          <a:extLst>
            <a:ext uri="{FF2B5EF4-FFF2-40B4-BE49-F238E27FC236}">
              <a16:creationId xmlns:a16="http://schemas.microsoft.com/office/drawing/2014/main" id="{00000000-0008-0000-2100-0000C4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3" name="Text Box 5">
          <a:extLst>
            <a:ext uri="{FF2B5EF4-FFF2-40B4-BE49-F238E27FC236}">
              <a16:creationId xmlns:a16="http://schemas.microsoft.com/office/drawing/2014/main" id="{00000000-0008-0000-2100-0000C5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4" name="Text Box 6">
          <a:extLst>
            <a:ext uri="{FF2B5EF4-FFF2-40B4-BE49-F238E27FC236}">
              <a16:creationId xmlns:a16="http://schemas.microsoft.com/office/drawing/2014/main" id="{00000000-0008-0000-2100-0000C6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5" name="Text Box 8">
          <a:extLst>
            <a:ext uri="{FF2B5EF4-FFF2-40B4-BE49-F238E27FC236}">
              <a16:creationId xmlns:a16="http://schemas.microsoft.com/office/drawing/2014/main" id="{00000000-0008-0000-2100-0000C7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6" name="Text Box 9">
          <a:extLst>
            <a:ext uri="{FF2B5EF4-FFF2-40B4-BE49-F238E27FC236}">
              <a16:creationId xmlns:a16="http://schemas.microsoft.com/office/drawing/2014/main" id="{00000000-0008-0000-2100-0000C8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7" name="Text Box 10">
          <a:extLst>
            <a:ext uri="{FF2B5EF4-FFF2-40B4-BE49-F238E27FC236}">
              <a16:creationId xmlns:a16="http://schemas.microsoft.com/office/drawing/2014/main" id="{00000000-0008-0000-2100-0000C9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8" name="Text Box 1">
          <a:extLst>
            <a:ext uri="{FF2B5EF4-FFF2-40B4-BE49-F238E27FC236}">
              <a16:creationId xmlns:a16="http://schemas.microsoft.com/office/drawing/2014/main" id="{00000000-0008-0000-2100-0000CA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019" name="Text Box 2">
          <a:extLst>
            <a:ext uri="{FF2B5EF4-FFF2-40B4-BE49-F238E27FC236}">
              <a16:creationId xmlns:a16="http://schemas.microsoft.com/office/drawing/2014/main" id="{00000000-0008-0000-2100-0000CB0B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20" name="Text Box 1">
          <a:extLst>
            <a:ext uri="{FF2B5EF4-FFF2-40B4-BE49-F238E27FC236}">
              <a16:creationId xmlns:a16="http://schemas.microsoft.com/office/drawing/2014/main" id="{00000000-0008-0000-2100-0000CC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21" name="Text Box 2">
          <a:extLst>
            <a:ext uri="{FF2B5EF4-FFF2-40B4-BE49-F238E27FC236}">
              <a16:creationId xmlns:a16="http://schemas.microsoft.com/office/drawing/2014/main" id="{00000000-0008-0000-2100-0000CD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22" name="Text Box 3">
          <a:extLst>
            <a:ext uri="{FF2B5EF4-FFF2-40B4-BE49-F238E27FC236}">
              <a16:creationId xmlns:a16="http://schemas.microsoft.com/office/drawing/2014/main" id="{00000000-0008-0000-2100-0000CE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23" name="Text Box 4">
          <a:extLst>
            <a:ext uri="{FF2B5EF4-FFF2-40B4-BE49-F238E27FC236}">
              <a16:creationId xmlns:a16="http://schemas.microsoft.com/office/drawing/2014/main" id="{00000000-0008-0000-2100-0000CF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24" name="Text Box 5">
          <a:extLst>
            <a:ext uri="{FF2B5EF4-FFF2-40B4-BE49-F238E27FC236}">
              <a16:creationId xmlns:a16="http://schemas.microsoft.com/office/drawing/2014/main" id="{00000000-0008-0000-2100-0000D0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25" name="Text Box 6">
          <a:extLst>
            <a:ext uri="{FF2B5EF4-FFF2-40B4-BE49-F238E27FC236}">
              <a16:creationId xmlns:a16="http://schemas.microsoft.com/office/drawing/2014/main" id="{00000000-0008-0000-2100-0000D1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26" name="Text Box 8">
          <a:extLst>
            <a:ext uri="{FF2B5EF4-FFF2-40B4-BE49-F238E27FC236}">
              <a16:creationId xmlns:a16="http://schemas.microsoft.com/office/drawing/2014/main" id="{00000000-0008-0000-2100-0000D2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27" name="Text Box 9">
          <a:extLst>
            <a:ext uri="{FF2B5EF4-FFF2-40B4-BE49-F238E27FC236}">
              <a16:creationId xmlns:a16="http://schemas.microsoft.com/office/drawing/2014/main" id="{00000000-0008-0000-2100-0000D3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28" name="Text Box 10">
          <a:extLst>
            <a:ext uri="{FF2B5EF4-FFF2-40B4-BE49-F238E27FC236}">
              <a16:creationId xmlns:a16="http://schemas.microsoft.com/office/drawing/2014/main" id="{00000000-0008-0000-2100-0000D4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29" name="Text Box 11">
          <a:extLst>
            <a:ext uri="{FF2B5EF4-FFF2-40B4-BE49-F238E27FC236}">
              <a16:creationId xmlns:a16="http://schemas.microsoft.com/office/drawing/2014/main" id="{00000000-0008-0000-2100-0000D5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30" name="Text Box 12">
          <a:extLst>
            <a:ext uri="{FF2B5EF4-FFF2-40B4-BE49-F238E27FC236}">
              <a16:creationId xmlns:a16="http://schemas.microsoft.com/office/drawing/2014/main" id="{00000000-0008-0000-2100-0000D6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31" name="Text Box 1">
          <a:extLst>
            <a:ext uri="{FF2B5EF4-FFF2-40B4-BE49-F238E27FC236}">
              <a16:creationId xmlns:a16="http://schemas.microsoft.com/office/drawing/2014/main" id="{00000000-0008-0000-2100-0000D7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32" name="Text Box 2">
          <a:extLst>
            <a:ext uri="{FF2B5EF4-FFF2-40B4-BE49-F238E27FC236}">
              <a16:creationId xmlns:a16="http://schemas.microsoft.com/office/drawing/2014/main" id="{00000000-0008-0000-2100-0000D8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33" name="Text Box 1">
          <a:extLst>
            <a:ext uri="{FF2B5EF4-FFF2-40B4-BE49-F238E27FC236}">
              <a16:creationId xmlns:a16="http://schemas.microsoft.com/office/drawing/2014/main" id="{00000000-0008-0000-2100-0000D9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34" name="Text Box 2">
          <a:extLst>
            <a:ext uri="{FF2B5EF4-FFF2-40B4-BE49-F238E27FC236}">
              <a16:creationId xmlns:a16="http://schemas.microsoft.com/office/drawing/2014/main" id="{00000000-0008-0000-2100-0000DA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35" name="Text Box 3">
          <a:extLst>
            <a:ext uri="{FF2B5EF4-FFF2-40B4-BE49-F238E27FC236}">
              <a16:creationId xmlns:a16="http://schemas.microsoft.com/office/drawing/2014/main" id="{00000000-0008-0000-2100-0000DB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36" name="Text Box 4">
          <a:extLst>
            <a:ext uri="{FF2B5EF4-FFF2-40B4-BE49-F238E27FC236}">
              <a16:creationId xmlns:a16="http://schemas.microsoft.com/office/drawing/2014/main" id="{00000000-0008-0000-2100-0000DC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37" name="Text Box 5">
          <a:extLst>
            <a:ext uri="{FF2B5EF4-FFF2-40B4-BE49-F238E27FC236}">
              <a16:creationId xmlns:a16="http://schemas.microsoft.com/office/drawing/2014/main" id="{00000000-0008-0000-2100-0000DD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38" name="Text Box 6">
          <a:extLst>
            <a:ext uri="{FF2B5EF4-FFF2-40B4-BE49-F238E27FC236}">
              <a16:creationId xmlns:a16="http://schemas.microsoft.com/office/drawing/2014/main" id="{00000000-0008-0000-2100-0000DE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39" name="Text Box 8">
          <a:extLst>
            <a:ext uri="{FF2B5EF4-FFF2-40B4-BE49-F238E27FC236}">
              <a16:creationId xmlns:a16="http://schemas.microsoft.com/office/drawing/2014/main" id="{00000000-0008-0000-2100-0000DF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40" name="Text Box 9">
          <a:extLst>
            <a:ext uri="{FF2B5EF4-FFF2-40B4-BE49-F238E27FC236}">
              <a16:creationId xmlns:a16="http://schemas.microsoft.com/office/drawing/2014/main" id="{00000000-0008-0000-2100-0000E0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41" name="Text Box 10">
          <a:extLst>
            <a:ext uri="{FF2B5EF4-FFF2-40B4-BE49-F238E27FC236}">
              <a16:creationId xmlns:a16="http://schemas.microsoft.com/office/drawing/2014/main" id="{00000000-0008-0000-2100-0000E1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42" name="Text Box 11">
          <a:extLst>
            <a:ext uri="{FF2B5EF4-FFF2-40B4-BE49-F238E27FC236}">
              <a16:creationId xmlns:a16="http://schemas.microsoft.com/office/drawing/2014/main" id="{00000000-0008-0000-2100-0000E2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43" name="Text Box 12">
          <a:extLst>
            <a:ext uri="{FF2B5EF4-FFF2-40B4-BE49-F238E27FC236}">
              <a16:creationId xmlns:a16="http://schemas.microsoft.com/office/drawing/2014/main" id="{00000000-0008-0000-2100-0000E3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44" name="Text Box 1">
          <a:extLst>
            <a:ext uri="{FF2B5EF4-FFF2-40B4-BE49-F238E27FC236}">
              <a16:creationId xmlns:a16="http://schemas.microsoft.com/office/drawing/2014/main" id="{00000000-0008-0000-2100-0000E4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45" name="Text Box 2">
          <a:extLst>
            <a:ext uri="{FF2B5EF4-FFF2-40B4-BE49-F238E27FC236}">
              <a16:creationId xmlns:a16="http://schemas.microsoft.com/office/drawing/2014/main" id="{00000000-0008-0000-2100-0000E5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46" name="Text Box 8">
          <a:extLst>
            <a:ext uri="{FF2B5EF4-FFF2-40B4-BE49-F238E27FC236}">
              <a16:creationId xmlns:a16="http://schemas.microsoft.com/office/drawing/2014/main" id="{00000000-0008-0000-2100-0000E60B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047" name="Text Box 13">
          <a:extLst>
            <a:ext uri="{FF2B5EF4-FFF2-40B4-BE49-F238E27FC236}">
              <a16:creationId xmlns:a16="http://schemas.microsoft.com/office/drawing/2014/main" id="{00000000-0008-0000-2100-0000E7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048" name="Text Box 14">
          <a:extLst>
            <a:ext uri="{FF2B5EF4-FFF2-40B4-BE49-F238E27FC236}">
              <a16:creationId xmlns:a16="http://schemas.microsoft.com/office/drawing/2014/main" id="{00000000-0008-0000-2100-0000E8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049" name="Text Box 13">
          <a:extLst>
            <a:ext uri="{FF2B5EF4-FFF2-40B4-BE49-F238E27FC236}">
              <a16:creationId xmlns:a16="http://schemas.microsoft.com/office/drawing/2014/main" id="{00000000-0008-0000-2100-0000E9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050" name="Text Box 14">
          <a:extLst>
            <a:ext uri="{FF2B5EF4-FFF2-40B4-BE49-F238E27FC236}">
              <a16:creationId xmlns:a16="http://schemas.microsoft.com/office/drawing/2014/main" id="{00000000-0008-0000-2100-0000EA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3051" name="Text Box 13">
          <a:extLst>
            <a:ext uri="{FF2B5EF4-FFF2-40B4-BE49-F238E27FC236}">
              <a16:creationId xmlns:a16="http://schemas.microsoft.com/office/drawing/2014/main" id="{00000000-0008-0000-2100-0000EB0B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3052" name="Text Box 14">
          <a:extLst>
            <a:ext uri="{FF2B5EF4-FFF2-40B4-BE49-F238E27FC236}">
              <a16:creationId xmlns:a16="http://schemas.microsoft.com/office/drawing/2014/main" id="{00000000-0008-0000-2100-0000EC0B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053" name="Text Box 8">
          <a:extLst>
            <a:ext uri="{FF2B5EF4-FFF2-40B4-BE49-F238E27FC236}">
              <a16:creationId xmlns:a16="http://schemas.microsoft.com/office/drawing/2014/main" id="{00000000-0008-0000-2100-0000ED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054" name="Text Box 8">
          <a:extLst>
            <a:ext uri="{FF2B5EF4-FFF2-40B4-BE49-F238E27FC236}">
              <a16:creationId xmlns:a16="http://schemas.microsoft.com/office/drawing/2014/main" id="{00000000-0008-0000-2100-0000EE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3055" name="Text Box 8">
          <a:extLst>
            <a:ext uri="{FF2B5EF4-FFF2-40B4-BE49-F238E27FC236}">
              <a16:creationId xmlns:a16="http://schemas.microsoft.com/office/drawing/2014/main" id="{00000000-0008-0000-2100-0000EF0B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056" name="Text Box 8">
          <a:extLst>
            <a:ext uri="{FF2B5EF4-FFF2-40B4-BE49-F238E27FC236}">
              <a16:creationId xmlns:a16="http://schemas.microsoft.com/office/drawing/2014/main" id="{00000000-0008-0000-2100-0000F0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3057" name="Text Box 8">
          <a:extLst>
            <a:ext uri="{FF2B5EF4-FFF2-40B4-BE49-F238E27FC236}">
              <a16:creationId xmlns:a16="http://schemas.microsoft.com/office/drawing/2014/main" id="{00000000-0008-0000-2100-0000F10B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058" name="Text Box 8">
          <a:extLst>
            <a:ext uri="{FF2B5EF4-FFF2-40B4-BE49-F238E27FC236}">
              <a16:creationId xmlns:a16="http://schemas.microsoft.com/office/drawing/2014/main" id="{00000000-0008-0000-2100-0000F20B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59" name="Text Box 1">
          <a:extLst>
            <a:ext uri="{FF2B5EF4-FFF2-40B4-BE49-F238E27FC236}">
              <a16:creationId xmlns:a16="http://schemas.microsoft.com/office/drawing/2014/main" id="{00000000-0008-0000-2100-0000F30B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60" name="Text Box 2">
          <a:extLst>
            <a:ext uri="{FF2B5EF4-FFF2-40B4-BE49-F238E27FC236}">
              <a16:creationId xmlns:a16="http://schemas.microsoft.com/office/drawing/2014/main" id="{00000000-0008-0000-2100-0000F40B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61" name="Text Box 3">
          <a:extLst>
            <a:ext uri="{FF2B5EF4-FFF2-40B4-BE49-F238E27FC236}">
              <a16:creationId xmlns:a16="http://schemas.microsoft.com/office/drawing/2014/main" id="{00000000-0008-0000-2100-0000F50B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62" name="Text Box 4">
          <a:extLst>
            <a:ext uri="{FF2B5EF4-FFF2-40B4-BE49-F238E27FC236}">
              <a16:creationId xmlns:a16="http://schemas.microsoft.com/office/drawing/2014/main" id="{00000000-0008-0000-2100-0000F60B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63" name="Text Box 5">
          <a:extLst>
            <a:ext uri="{FF2B5EF4-FFF2-40B4-BE49-F238E27FC236}">
              <a16:creationId xmlns:a16="http://schemas.microsoft.com/office/drawing/2014/main" id="{00000000-0008-0000-2100-0000F70B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64" name="Text Box 6">
          <a:extLst>
            <a:ext uri="{FF2B5EF4-FFF2-40B4-BE49-F238E27FC236}">
              <a16:creationId xmlns:a16="http://schemas.microsoft.com/office/drawing/2014/main" id="{00000000-0008-0000-2100-0000F80B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65" name="Text Box 8">
          <a:extLst>
            <a:ext uri="{FF2B5EF4-FFF2-40B4-BE49-F238E27FC236}">
              <a16:creationId xmlns:a16="http://schemas.microsoft.com/office/drawing/2014/main" id="{00000000-0008-0000-2100-0000F90B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66" name="Text Box 9">
          <a:extLst>
            <a:ext uri="{FF2B5EF4-FFF2-40B4-BE49-F238E27FC236}">
              <a16:creationId xmlns:a16="http://schemas.microsoft.com/office/drawing/2014/main" id="{00000000-0008-0000-2100-0000FA0B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67" name="Text Box 10">
          <a:extLst>
            <a:ext uri="{FF2B5EF4-FFF2-40B4-BE49-F238E27FC236}">
              <a16:creationId xmlns:a16="http://schemas.microsoft.com/office/drawing/2014/main" id="{00000000-0008-0000-2100-0000FB0B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3068" name="Text Box 11">
          <a:extLst>
            <a:ext uri="{FF2B5EF4-FFF2-40B4-BE49-F238E27FC236}">
              <a16:creationId xmlns:a16="http://schemas.microsoft.com/office/drawing/2014/main" id="{00000000-0008-0000-2100-0000FC0B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3069" name="Text Box 12">
          <a:extLst>
            <a:ext uri="{FF2B5EF4-FFF2-40B4-BE49-F238E27FC236}">
              <a16:creationId xmlns:a16="http://schemas.microsoft.com/office/drawing/2014/main" id="{00000000-0008-0000-2100-0000FD0B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70" name="Text Box 13">
          <a:extLst>
            <a:ext uri="{FF2B5EF4-FFF2-40B4-BE49-F238E27FC236}">
              <a16:creationId xmlns:a16="http://schemas.microsoft.com/office/drawing/2014/main" id="{00000000-0008-0000-2100-0000FE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071" name="Text Box 14">
          <a:extLst>
            <a:ext uri="{FF2B5EF4-FFF2-40B4-BE49-F238E27FC236}">
              <a16:creationId xmlns:a16="http://schemas.microsoft.com/office/drawing/2014/main" id="{00000000-0008-0000-2100-0000FF0B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72" name="Text Box 1">
          <a:extLst>
            <a:ext uri="{FF2B5EF4-FFF2-40B4-BE49-F238E27FC236}">
              <a16:creationId xmlns:a16="http://schemas.microsoft.com/office/drawing/2014/main" id="{00000000-0008-0000-2100-0000000C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3073" name="Text Box 2">
          <a:extLst>
            <a:ext uri="{FF2B5EF4-FFF2-40B4-BE49-F238E27FC236}">
              <a16:creationId xmlns:a16="http://schemas.microsoft.com/office/drawing/2014/main" id="{00000000-0008-0000-2100-0000010C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3074" name="Text Box 8">
          <a:extLst>
            <a:ext uri="{FF2B5EF4-FFF2-40B4-BE49-F238E27FC236}">
              <a16:creationId xmlns:a16="http://schemas.microsoft.com/office/drawing/2014/main" id="{00000000-0008-0000-2100-0000020C0000}"/>
            </a:ext>
          </a:extLst>
        </xdr:cNvPr>
        <xdr:cNvSpPr txBox="1">
          <a:spLocks noChangeArrowheads="1"/>
        </xdr:cNvSpPr>
      </xdr:nvSpPr>
      <xdr:spPr bwMode="auto">
        <a:xfrm>
          <a:off x="74980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3075" name="Text Box 8">
          <a:extLst>
            <a:ext uri="{FF2B5EF4-FFF2-40B4-BE49-F238E27FC236}">
              <a16:creationId xmlns:a16="http://schemas.microsoft.com/office/drawing/2014/main" id="{00000000-0008-0000-2100-0000030C0000}"/>
            </a:ext>
          </a:extLst>
        </xdr:cNvPr>
        <xdr:cNvSpPr txBox="1">
          <a:spLocks noChangeArrowheads="1"/>
        </xdr:cNvSpPr>
      </xdr:nvSpPr>
      <xdr:spPr bwMode="auto">
        <a:xfrm>
          <a:off x="749808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3076" name="Text Box 8">
          <a:extLst>
            <a:ext uri="{FF2B5EF4-FFF2-40B4-BE49-F238E27FC236}">
              <a16:creationId xmlns:a16="http://schemas.microsoft.com/office/drawing/2014/main" id="{00000000-0008-0000-2100-0000040C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3077" name="Text Box 8">
          <a:extLst>
            <a:ext uri="{FF2B5EF4-FFF2-40B4-BE49-F238E27FC236}">
              <a16:creationId xmlns:a16="http://schemas.microsoft.com/office/drawing/2014/main" id="{00000000-0008-0000-2100-0000050C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3078" name="Text Box 8">
          <a:extLst>
            <a:ext uri="{FF2B5EF4-FFF2-40B4-BE49-F238E27FC236}">
              <a16:creationId xmlns:a16="http://schemas.microsoft.com/office/drawing/2014/main" id="{00000000-0008-0000-2100-0000060C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79" name="Text Box 1">
          <a:extLst>
            <a:ext uri="{FF2B5EF4-FFF2-40B4-BE49-F238E27FC236}">
              <a16:creationId xmlns:a16="http://schemas.microsoft.com/office/drawing/2014/main" id="{00000000-0008-0000-2100-000007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0" name="Text Box 2">
          <a:extLst>
            <a:ext uri="{FF2B5EF4-FFF2-40B4-BE49-F238E27FC236}">
              <a16:creationId xmlns:a16="http://schemas.microsoft.com/office/drawing/2014/main" id="{00000000-0008-0000-2100-000008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1" name="Text Box 3">
          <a:extLst>
            <a:ext uri="{FF2B5EF4-FFF2-40B4-BE49-F238E27FC236}">
              <a16:creationId xmlns:a16="http://schemas.microsoft.com/office/drawing/2014/main" id="{00000000-0008-0000-2100-000009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2" name="Text Box 4">
          <a:extLst>
            <a:ext uri="{FF2B5EF4-FFF2-40B4-BE49-F238E27FC236}">
              <a16:creationId xmlns:a16="http://schemas.microsoft.com/office/drawing/2014/main" id="{00000000-0008-0000-2100-00000A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3" name="Text Box 5">
          <a:extLst>
            <a:ext uri="{FF2B5EF4-FFF2-40B4-BE49-F238E27FC236}">
              <a16:creationId xmlns:a16="http://schemas.microsoft.com/office/drawing/2014/main" id="{00000000-0008-0000-2100-00000B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4" name="Text Box 6">
          <a:extLst>
            <a:ext uri="{FF2B5EF4-FFF2-40B4-BE49-F238E27FC236}">
              <a16:creationId xmlns:a16="http://schemas.microsoft.com/office/drawing/2014/main" id="{00000000-0008-0000-2100-00000C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5" name="Text Box 8">
          <a:extLst>
            <a:ext uri="{FF2B5EF4-FFF2-40B4-BE49-F238E27FC236}">
              <a16:creationId xmlns:a16="http://schemas.microsoft.com/office/drawing/2014/main" id="{00000000-0008-0000-2100-00000D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6" name="Text Box 9">
          <a:extLst>
            <a:ext uri="{FF2B5EF4-FFF2-40B4-BE49-F238E27FC236}">
              <a16:creationId xmlns:a16="http://schemas.microsoft.com/office/drawing/2014/main" id="{00000000-0008-0000-2100-00000E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7" name="Text Box 10">
          <a:extLst>
            <a:ext uri="{FF2B5EF4-FFF2-40B4-BE49-F238E27FC236}">
              <a16:creationId xmlns:a16="http://schemas.microsoft.com/office/drawing/2014/main" id="{00000000-0008-0000-2100-00000F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8" name="Text Box 1">
          <a:extLst>
            <a:ext uri="{FF2B5EF4-FFF2-40B4-BE49-F238E27FC236}">
              <a16:creationId xmlns:a16="http://schemas.microsoft.com/office/drawing/2014/main" id="{00000000-0008-0000-2100-000010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089" name="Text Box 2">
          <a:extLst>
            <a:ext uri="{FF2B5EF4-FFF2-40B4-BE49-F238E27FC236}">
              <a16:creationId xmlns:a16="http://schemas.microsoft.com/office/drawing/2014/main" id="{00000000-0008-0000-2100-000011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3090" name="Text Box 8">
          <a:extLst>
            <a:ext uri="{FF2B5EF4-FFF2-40B4-BE49-F238E27FC236}">
              <a16:creationId xmlns:a16="http://schemas.microsoft.com/office/drawing/2014/main" id="{00000000-0008-0000-2100-0000120C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91" name="Text Box 1">
          <a:extLst>
            <a:ext uri="{FF2B5EF4-FFF2-40B4-BE49-F238E27FC236}">
              <a16:creationId xmlns:a16="http://schemas.microsoft.com/office/drawing/2014/main" id="{00000000-0008-0000-2100-000013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92" name="Text Box 2">
          <a:extLst>
            <a:ext uri="{FF2B5EF4-FFF2-40B4-BE49-F238E27FC236}">
              <a16:creationId xmlns:a16="http://schemas.microsoft.com/office/drawing/2014/main" id="{00000000-0008-0000-2100-000014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93" name="Text Box 3">
          <a:extLst>
            <a:ext uri="{FF2B5EF4-FFF2-40B4-BE49-F238E27FC236}">
              <a16:creationId xmlns:a16="http://schemas.microsoft.com/office/drawing/2014/main" id="{00000000-0008-0000-2100-000015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94" name="Text Box 4">
          <a:extLst>
            <a:ext uri="{FF2B5EF4-FFF2-40B4-BE49-F238E27FC236}">
              <a16:creationId xmlns:a16="http://schemas.microsoft.com/office/drawing/2014/main" id="{00000000-0008-0000-2100-000016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95" name="Text Box 5">
          <a:extLst>
            <a:ext uri="{FF2B5EF4-FFF2-40B4-BE49-F238E27FC236}">
              <a16:creationId xmlns:a16="http://schemas.microsoft.com/office/drawing/2014/main" id="{00000000-0008-0000-2100-000017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96" name="Text Box 6">
          <a:extLst>
            <a:ext uri="{FF2B5EF4-FFF2-40B4-BE49-F238E27FC236}">
              <a16:creationId xmlns:a16="http://schemas.microsoft.com/office/drawing/2014/main" id="{00000000-0008-0000-2100-000018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97" name="Text Box 8">
          <a:extLst>
            <a:ext uri="{FF2B5EF4-FFF2-40B4-BE49-F238E27FC236}">
              <a16:creationId xmlns:a16="http://schemas.microsoft.com/office/drawing/2014/main" id="{00000000-0008-0000-2100-000019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98" name="Text Box 9">
          <a:extLst>
            <a:ext uri="{FF2B5EF4-FFF2-40B4-BE49-F238E27FC236}">
              <a16:creationId xmlns:a16="http://schemas.microsoft.com/office/drawing/2014/main" id="{00000000-0008-0000-2100-00001A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099" name="Text Box 10">
          <a:extLst>
            <a:ext uri="{FF2B5EF4-FFF2-40B4-BE49-F238E27FC236}">
              <a16:creationId xmlns:a16="http://schemas.microsoft.com/office/drawing/2014/main" id="{00000000-0008-0000-2100-00001B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100" name="Text Box 11">
          <a:extLst>
            <a:ext uri="{FF2B5EF4-FFF2-40B4-BE49-F238E27FC236}">
              <a16:creationId xmlns:a16="http://schemas.microsoft.com/office/drawing/2014/main" id="{00000000-0008-0000-2100-00001C0C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101" name="Text Box 12">
          <a:extLst>
            <a:ext uri="{FF2B5EF4-FFF2-40B4-BE49-F238E27FC236}">
              <a16:creationId xmlns:a16="http://schemas.microsoft.com/office/drawing/2014/main" id="{00000000-0008-0000-2100-00001D0C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3102" name="Text Box 13">
          <a:extLst>
            <a:ext uri="{FF2B5EF4-FFF2-40B4-BE49-F238E27FC236}">
              <a16:creationId xmlns:a16="http://schemas.microsoft.com/office/drawing/2014/main" id="{00000000-0008-0000-2100-00001E0C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3103" name="Text Box 14">
          <a:extLst>
            <a:ext uri="{FF2B5EF4-FFF2-40B4-BE49-F238E27FC236}">
              <a16:creationId xmlns:a16="http://schemas.microsoft.com/office/drawing/2014/main" id="{00000000-0008-0000-2100-00001F0C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04" name="Text Box 1">
          <a:extLst>
            <a:ext uri="{FF2B5EF4-FFF2-40B4-BE49-F238E27FC236}">
              <a16:creationId xmlns:a16="http://schemas.microsoft.com/office/drawing/2014/main" id="{00000000-0008-0000-2100-000020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05" name="Text Box 2">
          <a:extLst>
            <a:ext uri="{FF2B5EF4-FFF2-40B4-BE49-F238E27FC236}">
              <a16:creationId xmlns:a16="http://schemas.microsoft.com/office/drawing/2014/main" id="{00000000-0008-0000-2100-000021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3106" name="Text Box 8">
          <a:extLst>
            <a:ext uri="{FF2B5EF4-FFF2-40B4-BE49-F238E27FC236}">
              <a16:creationId xmlns:a16="http://schemas.microsoft.com/office/drawing/2014/main" id="{00000000-0008-0000-2100-0000220C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3107" name="Text Box 8">
          <a:extLst>
            <a:ext uri="{FF2B5EF4-FFF2-40B4-BE49-F238E27FC236}">
              <a16:creationId xmlns:a16="http://schemas.microsoft.com/office/drawing/2014/main" id="{00000000-0008-0000-2100-0000230C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3108" name="Text Box 8">
          <a:extLst>
            <a:ext uri="{FF2B5EF4-FFF2-40B4-BE49-F238E27FC236}">
              <a16:creationId xmlns:a16="http://schemas.microsoft.com/office/drawing/2014/main" id="{00000000-0008-0000-2100-0000240C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3109" name="Text Box 8">
          <a:extLst>
            <a:ext uri="{FF2B5EF4-FFF2-40B4-BE49-F238E27FC236}">
              <a16:creationId xmlns:a16="http://schemas.microsoft.com/office/drawing/2014/main" id="{00000000-0008-0000-2100-0000250C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0" name="Text Box 8">
          <a:extLst>
            <a:ext uri="{FF2B5EF4-FFF2-40B4-BE49-F238E27FC236}">
              <a16:creationId xmlns:a16="http://schemas.microsoft.com/office/drawing/2014/main" id="{00000000-0008-0000-2100-000026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1" name="Text Box 8">
          <a:extLst>
            <a:ext uri="{FF2B5EF4-FFF2-40B4-BE49-F238E27FC236}">
              <a16:creationId xmlns:a16="http://schemas.microsoft.com/office/drawing/2014/main" id="{00000000-0008-0000-2100-000027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2" name="Text Box 1">
          <a:extLst>
            <a:ext uri="{FF2B5EF4-FFF2-40B4-BE49-F238E27FC236}">
              <a16:creationId xmlns:a16="http://schemas.microsoft.com/office/drawing/2014/main" id="{00000000-0008-0000-2100-000028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3" name="Text Box 2">
          <a:extLst>
            <a:ext uri="{FF2B5EF4-FFF2-40B4-BE49-F238E27FC236}">
              <a16:creationId xmlns:a16="http://schemas.microsoft.com/office/drawing/2014/main" id="{00000000-0008-0000-2100-000029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4" name="Text Box 3">
          <a:extLst>
            <a:ext uri="{FF2B5EF4-FFF2-40B4-BE49-F238E27FC236}">
              <a16:creationId xmlns:a16="http://schemas.microsoft.com/office/drawing/2014/main" id="{00000000-0008-0000-2100-00002A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5" name="Text Box 4">
          <a:extLst>
            <a:ext uri="{FF2B5EF4-FFF2-40B4-BE49-F238E27FC236}">
              <a16:creationId xmlns:a16="http://schemas.microsoft.com/office/drawing/2014/main" id="{00000000-0008-0000-2100-00002B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6" name="Text Box 5">
          <a:extLst>
            <a:ext uri="{FF2B5EF4-FFF2-40B4-BE49-F238E27FC236}">
              <a16:creationId xmlns:a16="http://schemas.microsoft.com/office/drawing/2014/main" id="{00000000-0008-0000-2100-00002C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7" name="Text Box 6">
          <a:extLst>
            <a:ext uri="{FF2B5EF4-FFF2-40B4-BE49-F238E27FC236}">
              <a16:creationId xmlns:a16="http://schemas.microsoft.com/office/drawing/2014/main" id="{00000000-0008-0000-2100-00002D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8" name="Text Box 8">
          <a:extLst>
            <a:ext uri="{FF2B5EF4-FFF2-40B4-BE49-F238E27FC236}">
              <a16:creationId xmlns:a16="http://schemas.microsoft.com/office/drawing/2014/main" id="{00000000-0008-0000-2100-00002E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19" name="Text Box 9">
          <a:extLst>
            <a:ext uri="{FF2B5EF4-FFF2-40B4-BE49-F238E27FC236}">
              <a16:creationId xmlns:a16="http://schemas.microsoft.com/office/drawing/2014/main" id="{00000000-0008-0000-2100-00002F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20" name="Text Box 10">
          <a:extLst>
            <a:ext uri="{FF2B5EF4-FFF2-40B4-BE49-F238E27FC236}">
              <a16:creationId xmlns:a16="http://schemas.microsoft.com/office/drawing/2014/main" id="{00000000-0008-0000-2100-000030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21" name="Text Box 1">
          <a:extLst>
            <a:ext uri="{FF2B5EF4-FFF2-40B4-BE49-F238E27FC236}">
              <a16:creationId xmlns:a16="http://schemas.microsoft.com/office/drawing/2014/main" id="{00000000-0008-0000-2100-000031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22" name="Text Box 2">
          <a:extLst>
            <a:ext uri="{FF2B5EF4-FFF2-40B4-BE49-F238E27FC236}">
              <a16:creationId xmlns:a16="http://schemas.microsoft.com/office/drawing/2014/main" id="{00000000-0008-0000-2100-000032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3123" name="Text Box 8">
          <a:extLst>
            <a:ext uri="{FF2B5EF4-FFF2-40B4-BE49-F238E27FC236}">
              <a16:creationId xmlns:a16="http://schemas.microsoft.com/office/drawing/2014/main" id="{00000000-0008-0000-2100-0000330C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24" name="Text Box 1">
          <a:extLst>
            <a:ext uri="{FF2B5EF4-FFF2-40B4-BE49-F238E27FC236}">
              <a16:creationId xmlns:a16="http://schemas.microsoft.com/office/drawing/2014/main" id="{00000000-0008-0000-2100-000034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25" name="Text Box 2">
          <a:extLst>
            <a:ext uri="{FF2B5EF4-FFF2-40B4-BE49-F238E27FC236}">
              <a16:creationId xmlns:a16="http://schemas.microsoft.com/office/drawing/2014/main" id="{00000000-0008-0000-2100-000035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26" name="Text Box 3">
          <a:extLst>
            <a:ext uri="{FF2B5EF4-FFF2-40B4-BE49-F238E27FC236}">
              <a16:creationId xmlns:a16="http://schemas.microsoft.com/office/drawing/2014/main" id="{00000000-0008-0000-2100-000036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27" name="Text Box 4">
          <a:extLst>
            <a:ext uri="{FF2B5EF4-FFF2-40B4-BE49-F238E27FC236}">
              <a16:creationId xmlns:a16="http://schemas.microsoft.com/office/drawing/2014/main" id="{00000000-0008-0000-2100-000037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28" name="Text Box 5">
          <a:extLst>
            <a:ext uri="{FF2B5EF4-FFF2-40B4-BE49-F238E27FC236}">
              <a16:creationId xmlns:a16="http://schemas.microsoft.com/office/drawing/2014/main" id="{00000000-0008-0000-2100-000038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29" name="Text Box 6">
          <a:extLst>
            <a:ext uri="{FF2B5EF4-FFF2-40B4-BE49-F238E27FC236}">
              <a16:creationId xmlns:a16="http://schemas.microsoft.com/office/drawing/2014/main" id="{00000000-0008-0000-2100-000039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30" name="Text Box 8">
          <a:extLst>
            <a:ext uri="{FF2B5EF4-FFF2-40B4-BE49-F238E27FC236}">
              <a16:creationId xmlns:a16="http://schemas.microsoft.com/office/drawing/2014/main" id="{00000000-0008-0000-2100-00003A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31" name="Text Box 9">
          <a:extLst>
            <a:ext uri="{FF2B5EF4-FFF2-40B4-BE49-F238E27FC236}">
              <a16:creationId xmlns:a16="http://schemas.microsoft.com/office/drawing/2014/main" id="{00000000-0008-0000-2100-00003B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32" name="Text Box 10">
          <a:extLst>
            <a:ext uri="{FF2B5EF4-FFF2-40B4-BE49-F238E27FC236}">
              <a16:creationId xmlns:a16="http://schemas.microsoft.com/office/drawing/2014/main" id="{00000000-0008-0000-2100-00003C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133" name="Text Box 11">
          <a:extLst>
            <a:ext uri="{FF2B5EF4-FFF2-40B4-BE49-F238E27FC236}">
              <a16:creationId xmlns:a16="http://schemas.microsoft.com/office/drawing/2014/main" id="{00000000-0008-0000-2100-00003D0C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134" name="Text Box 12">
          <a:extLst>
            <a:ext uri="{FF2B5EF4-FFF2-40B4-BE49-F238E27FC236}">
              <a16:creationId xmlns:a16="http://schemas.microsoft.com/office/drawing/2014/main" id="{00000000-0008-0000-2100-00003E0C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3135" name="Text Box 13">
          <a:extLst>
            <a:ext uri="{FF2B5EF4-FFF2-40B4-BE49-F238E27FC236}">
              <a16:creationId xmlns:a16="http://schemas.microsoft.com/office/drawing/2014/main" id="{00000000-0008-0000-2100-00003F0C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3136" name="Text Box 14">
          <a:extLst>
            <a:ext uri="{FF2B5EF4-FFF2-40B4-BE49-F238E27FC236}">
              <a16:creationId xmlns:a16="http://schemas.microsoft.com/office/drawing/2014/main" id="{00000000-0008-0000-2100-0000400C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37" name="Text Box 1">
          <a:extLst>
            <a:ext uri="{FF2B5EF4-FFF2-40B4-BE49-F238E27FC236}">
              <a16:creationId xmlns:a16="http://schemas.microsoft.com/office/drawing/2014/main" id="{00000000-0008-0000-2100-000041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138" name="Text Box 2">
          <a:extLst>
            <a:ext uri="{FF2B5EF4-FFF2-40B4-BE49-F238E27FC236}">
              <a16:creationId xmlns:a16="http://schemas.microsoft.com/office/drawing/2014/main" id="{00000000-0008-0000-2100-000042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3139" name="Text Box 8">
          <a:extLst>
            <a:ext uri="{FF2B5EF4-FFF2-40B4-BE49-F238E27FC236}">
              <a16:creationId xmlns:a16="http://schemas.microsoft.com/office/drawing/2014/main" id="{00000000-0008-0000-2100-0000430C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3140" name="Text Box 8">
          <a:extLst>
            <a:ext uri="{FF2B5EF4-FFF2-40B4-BE49-F238E27FC236}">
              <a16:creationId xmlns:a16="http://schemas.microsoft.com/office/drawing/2014/main" id="{00000000-0008-0000-2100-0000440C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3141" name="Text Box 8">
          <a:extLst>
            <a:ext uri="{FF2B5EF4-FFF2-40B4-BE49-F238E27FC236}">
              <a16:creationId xmlns:a16="http://schemas.microsoft.com/office/drawing/2014/main" id="{00000000-0008-0000-2100-0000450C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42" name="Text Box 8">
          <a:extLst>
            <a:ext uri="{FF2B5EF4-FFF2-40B4-BE49-F238E27FC236}">
              <a16:creationId xmlns:a16="http://schemas.microsoft.com/office/drawing/2014/main" id="{00000000-0008-0000-2100-000046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43" name="Text Box 8">
          <a:extLst>
            <a:ext uri="{FF2B5EF4-FFF2-40B4-BE49-F238E27FC236}">
              <a16:creationId xmlns:a16="http://schemas.microsoft.com/office/drawing/2014/main" id="{00000000-0008-0000-2100-000047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44" name="Text Box 1">
          <a:extLst>
            <a:ext uri="{FF2B5EF4-FFF2-40B4-BE49-F238E27FC236}">
              <a16:creationId xmlns:a16="http://schemas.microsoft.com/office/drawing/2014/main" id="{00000000-0008-0000-2100-000048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45" name="Text Box 2">
          <a:extLst>
            <a:ext uri="{FF2B5EF4-FFF2-40B4-BE49-F238E27FC236}">
              <a16:creationId xmlns:a16="http://schemas.microsoft.com/office/drawing/2014/main" id="{00000000-0008-0000-2100-000049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46" name="Text Box 3">
          <a:extLst>
            <a:ext uri="{FF2B5EF4-FFF2-40B4-BE49-F238E27FC236}">
              <a16:creationId xmlns:a16="http://schemas.microsoft.com/office/drawing/2014/main" id="{00000000-0008-0000-2100-00004A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47" name="Text Box 4">
          <a:extLst>
            <a:ext uri="{FF2B5EF4-FFF2-40B4-BE49-F238E27FC236}">
              <a16:creationId xmlns:a16="http://schemas.microsoft.com/office/drawing/2014/main" id="{00000000-0008-0000-2100-00004B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48" name="Text Box 5">
          <a:extLst>
            <a:ext uri="{FF2B5EF4-FFF2-40B4-BE49-F238E27FC236}">
              <a16:creationId xmlns:a16="http://schemas.microsoft.com/office/drawing/2014/main" id="{00000000-0008-0000-2100-00004C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49" name="Text Box 6">
          <a:extLst>
            <a:ext uri="{FF2B5EF4-FFF2-40B4-BE49-F238E27FC236}">
              <a16:creationId xmlns:a16="http://schemas.microsoft.com/office/drawing/2014/main" id="{00000000-0008-0000-2100-00004D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50" name="Text Box 8">
          <a:extLst>
            <a:ext uri="{FF2B5EF4-FFF2-40B4-BE49-F238E27FC236}">
              <a16:creationId xmlns:a16="http://schemas.microsoft.com/office/drawing/2014/main" id="{00000000-0008-0000-2100-00004E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51" name="Text Box 9">
          <a:extLst>
            <a:ext uri="{FF2B5EF4-FFF2-40B4-BE49-F238E27FC236}">
              <a16:creationId xmlns:a16="http://schemas.microsoft.com/office/drawing/2014/main" id="{00000000-0008-0000-2100-00004F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52" name="Text Box 10">
          <a:extLst>
            <a:ext uri="{FF2B5EF4-FFF2-40B4-BE49-F238E27FC236}">
              <a16:creationId xmlns:a16="http://schemas.microsoft.com/office/drawing/2014/main" id="{00000000-0008-0000-2100-000050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53" name="Text Box 1">
          <a:extLst>
            <a:ext uri="{FF2B5EF4-FFF2-40B4-BE49-F238E27FC236}">
              <a16:creationId xmlns:a16="http://schemas.microsoft.com/office/drawing/2014/main" id="{00000000-0008-0000-2100-000051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54" name="Text Box 2">
          <a:extLst>
            <a:ext uri="{FF2B5EF4-FFF2-40B4-BE49-F238E27FC236}">
              <a16:creationId xmlns:a16="http://schemas.microsoft.com/office/drawing/2014/main" id="{00000000-0008-0000-2100-000052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3155" name="Text Box 8">
          <a:extLst>
            <a:ext uri="{FF2B5EF4-FFF2-40B4-BE49-F238E27FC236}">
              <a16:creationId xmlns:a16="http://schemas.microsoft.com/office/drawing/2014/main" id="{00000000-0008-0000-2100-0000530C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156" name="Text Box 13">
          <a:extLst>
            <a:ext uri="{FF2B5EF4-FFF2-40B4-BE49-F238E27FC236}">
              <a16:creationId xmlns:a16="http://schemas.microsoft.com/office/drawing/2014/main" id="{00000000-0008-0000-2100-0000540C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157" name="Text Box 14">
          <a:extLst>
            <a:ext uri="{FF2B5EF4-FFF2-40B4-BE49-F238E27FC236}">
              <a16:creationId xmlns:a16="http://schemas.microsoft.com/office/drawing/2014/main" id="{00000000-0008-0000-2100-0000550C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56</xdr:row>
      <xdr:rowOff>179917</xdr:rowOff>
    </xdr:from>
    <xdr:ext cx="114300" cy="285750"/>
    <xdr:sp macro="" textlink="">
      <xdr:nvSpPr>
        <xdr:cNvPr id="3158" name="Text Box 13">
          <a:extLst>
            <a:ext uri="{FF2B5EF4-FFF2-40B4-BE49-F238E27FC236}">
              <a16:creationId xmlns:a16="http://schemas.microsoft.com/office/drawing/2014/main" id="{00000000-0008-0000-2100-0000560C0000}"/>
            </a:ext>
          </a:extLst>
        </xdr:cNvPr>
        <xdr:cNvSpPr txBox="1">
          <a:spLocks noChangeArrowheads="1"/>
        </xdr:cNvSpPr>
      </xdr:nvSpPr>
      <xdr:spPr bwMode="auto">
        <a:xfrm>
          <a:off x="749808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52918</xdr:rowOff>
    </xdr:from>
    <xdr:ext cx="114300" cy="285750"/>
    <xdr:sp macro="" textlink="">
      <xdr:nvSpPr>
        <xdr:cNvPr id="3159" name="Text Box 10">
          <a:extLst>
            <a:ext uri="{FF2B5EF4-FFF2-40B4-BE49-F238E27FC236}">
              <a16:creationId xmlns:a16="http://schemas.microsoft.com/office/drawing/2014/main" id="{00000000-0008-0000-2100-0000570C0000}"/>
            </a:ext>
          </a:extLst>
        </xdr:cNvPr>
        <xdr:cNvSpPr txBox="1">
          <a:spLocks noChangeArrowheads="1"/>
        </xdr:cNvSpPr>
      </xdr:nvSpPr>
      <xdr:spPr bwMode="auto">
        <a:xfrm>
          <a:off x="749808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3160" name="Text Box 8">
          <a:extLst>
            <a:ext uri="{FF2B5EF4-FFF2-40B4-BE49-F238E27FC236}">
              <a16:creationId xmlns:a16="http://schemas.microsoft.com/office/drawing/2014/main" id="{00000000-0008-0000-2100-0000580C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3161" name="Text Box 8">
          <a:extLst>
            <a:ext uri="{FF2B5EF4-FFF2-40B4-BE49-F238E27FC236}">
              <a16:creationId xmlns:a16="http://schemas.microsoft.com/office/drawing/2014/main" id="{00000000-0008-0000-2100-0000590C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3162" name="Text Box 8">
          <a:extLst>
            <a:ext uri="{FF2B5EF4-FFF2-40B4-BE49-F238E27FC236}">
              <a16:creationId xmlns:a16="http://schemas.microsoft.com/office/drawing/2014/main" id="{00000000-0008-0000-2100-00005A0C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21</xdr:row>
      <xdr:rowOff>0</xdr:rowOff>
    </xdr:from>
    <xdr:ext cx="114300" cy="285750"/>
    <xdr:sp macro="" textlink="">
      <xdr:nvSpPr>
        <xdr:cNvPr id="3163" name="Text Box 8">
          <a:extLst>
            <a:ext uri="{FF2B5EF4-FFF2-40B4-BE49-F238E27FC236}">
              <a16:creationId xmlns:a16="http://schemas.microsoft.com/office/drawing/2014/main" id="{00000000-0008-0000-2100-00005B0C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3164" name="Text Box 8">
          <a:extLst>
            <a:ext uri="{FF2B5EF4-FFF2-40B4-BE49-F238E27FC236}">
              <a16:creationId xmlns:a16="http://schemas.microsoft.com/office/drawing/2014/main" id="{00000000-0008-0000-2100-00005C0C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3165" name="Text Box 8">
          <a:extLst>
            <a:ext uri="{FF2B5EF4-FFF2-40B4-BE49-F238E27FC236}">
              <a16:creationId xmlns:a16="http://schemas.microsoft.com/office/drawing/2014/main" id="{00000000-0008-0000-2100-00005D0C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3166" name="Text Box 8">
          <a:extLst>
            <a:ext uri="{FF2B5EF4-FFF2-40B4-BE49-F238E27FC236}">
              <a16:creationId xmlns:a16="http://schemas.microsoft.com/office/drawing/2014/main" id="{00000000-0008-0000-2100-00005E0C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3167" name="Text Box 8">
          <a:extLst>
            <a:ext uri="{FF2B5EF4-FFF2-40B4-BE49-F238E27FC236}">
              <a16:creationId xmlns:a16="http://schemas.microsoft.com/office/drawing/2014/main" id="{00000000-0008-0000-2100-00005F0C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3168" name="Text Box 8">
          <a:extLst>
            <a:ext uri="{FF2B5EF4-FFF2-40B4-BE49-F238E27FC236}">
              <a16:creationId xmlns:a16="http://schemas.microsoft.com/office/drawing/2014/main" id="{00000000-0008-0000-2100-0000600C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3169" name="Text Box 8">
          <a:extLst>
            <a:ext uri="{FF2B5EF4-FFF2-40B4-BE49-F238E27FC236}">
              <a16:creationId xmlns:a16="http://schemas.microsoft.com/office/drawing/2014/main" id="{00000000-0008-0000-2100-0000610C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3170" name="Text Box 8">
          <a:extLst>
            <a:ext uri="{FF2B5EF4-FFF2-40B4-BE49-F238E27FC236}">
              <a16:creationId xmlns:a16="http://schemas.microsoft.com/office/drawing/2014/main" id="{00000000-0008-0000-2100-0000620C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3171" name="Text Box 8">
          <a:extLst>
            <a:ext uri="{FF2B5EF4-FFF2-40B4-BE49-F238E27FC236}">
              <a16:creationId xmlns:a16="http://schemas.microsoft.com/office/drawing/2014/main" id="{00000000-0008-0000-2100-0000630C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3172" name="Text Box 8">
          <a:extLst>
            <a:ext uri="{FF2B5EF4-FFF2-40B4-BE49-F238E27FC236}">
              <a16:creationId xmlns:a16="http://schemas.microsoft.com/office/drawing/2014/main" id="{00000000-0008-0000-2100-0000640C0000}"/>
            </a:ext>
          </a:extLst>
        </xdr:cNvPr>
        <xdr:cNvSpPr txBox="1">
          <a:spLocks noChangeArrowheads="1"/>
        </xdr:cNvSpPr>
      </xdr:nvSpPr>
      <xdr:spPr bwMode="auto">
        <a:xfrm>
          <a:off x="74980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23</xdr:row>
      <xdr:rowOff>0</xdr:rowOff>
    </xdr:from>
    <xdr:ext cx="114300" cy="285750"/>
    <xdr:sp macro="" textlink="">
      <xdr:nvSpPr>
        <xdr:cNvPr id="3173" name="Text Box 8">
          <a:extLst>
            <a:ext uri="{FF2B5EF4-FFF2-40B4-BE49-F238E27FC236}">
              <a16:creationId xmlns:a16="http://schemas.microsoft.com/office/drawing/2014/main" id="{00000000-0008-0000-2100-0000650C0000}"/>
            </a:ext>
          </a:extLst>
        </xdr:cNvPr>
        <xdr:cNvSpPr txBox="1">
          <a:spLocks noChangeArrowheads="1"/>
        </xdr:cNvSpPr>
      </xdr:nvSpPr>
      <xdr:spPr bwMode="auto">
        <a:xfrm>
          <a:off x="749808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3174" name="Text Box 8">
          <a:extLst>
            <a:ext uri="{FF2B5EF4-FFF2-40B4-BE49-F238E27FC236}">
              <a16:creationId xmlns:a16="http://schemas.microsoft.com/office/drawing/2014/main" id="{00000000-0008-0000-2100-0000660C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3175" name="Text Box 8">
          <a:extLst>
            <a:ext uri="{FF2B5EF4-FFF2-40B4-BE49-F238E27FC236}">
              <a16:creationId xmlns:a16="http://schemas.microsoft.com/office/drawing/2014/main" id="{00000000-0008-0000-2100-0000670C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3176" name="Text Box 8">
          <a:extLst>
            <a:ext uri="{FF2B5EF4-FFF2-40B4-BE49-F238E27FC236}">
              <a16:creationId xmlns:a16="http://schemas.microsoft.com/office/drawing/2014/main" id="{00000000-0008-0000-2100-0000680C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177" name="Text Box 8">
          <a:extLst>
            <a:ext uri="{FF2B5EF4-FFF2-40B4-BE49-F238E27FC236}">
              <a16:creationId xmlns:a16="http://schemas.microsoft.com/office/drawing/2014/main" id="{00000000-0008-0000-2100-000069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3178" name="Text Box 8">
          <a:extLst>
            <a:ext uri="{FF2B5EF4-FFF2-40B4-BE49-F238E27FC236}">
              <a16:creationId xmlns:a16="http://schemas.microsoft.com/office/drawing/2014/main" id="{00000000-0008-0000-2100-00006A0C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179" name="Text Box 8">
          <a:extLst>
            <a:ext uri="{FF2B5EF4-FFF2-40B4-BE49-F238E27FC236}">
              <a16:creationId xmlns:a16="http://schemas.microsoft.com/office/drawing/2014/main" id="{00000000-0008-0000-2100-00006B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3180" name="Text Box 8">
          <a:extLst>
            <a:ext uri="{FF2B5EF4-FFF2-40B4-BE49-F238E27FC236}">
              <a16:creationId xmlns:a16="http://schemas.microsoft.com/office/drawing/2014/main" id="{00000000-0008-0000-2100-00006C0C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181" name="Text Box 8">
          <a:extLst>
            <a:ext uri="{FF2B5EF4-FFF2-40B4-BE49-F238E27FC236}">
              <a16:creationId xmlns:a16="http://schemas.microsoft.com/office/drawing/2014/main" id="{00000000-0008-0000-2100-00006D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182" name="Text Box 8">
          <a:extLst>
            <a:ext uri="{FF2B5EF4-FFF2-40B4-BE49-F238E27FC236}">
              <a16:creationId xmlns:a16="http://schemas.microsoft.com/office/drawing/2014/main" id="{00000000-0008-0000-2100-00006E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183" name="Text Box 8">
          <a:extLst>
            <a:ext uri="{FF2B5EF4-FFF2-40B4-BE49-F238E27FC236}">
              <a16:creationId xmlns:a16="http://schemas.microsoft.com/office/drawing/2014/main" id="{00000000-0008-0000-2100-00006F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184" name="Text Box 8">
          <a:extLst>
            <a:ext uri="{FF2B5EF4-FFF2-40B4-BE49-F238E27FC236}">
              <a16:creationId xmlns:a16="http://schemas.microsoft.com/office/drawing/2014/main" id="{00000000-0008-0000-2100-000070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3185" name="Text Box 8">
          <a:extLst>
            <a:ext uri="{FF2B5EF4-FFF2-40B4-BE49-F238E27FC236}">
              <a16:creationId xmlns:a16="http://schemas.microsoft.com/office/drawing/2014/main" id="{00000000-0008-0000-2100-000071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186" name="Text Box 8">
          <a:extLst>
            <a:ext uri="{FF2B5EF4-FFF2-40B4-BE49-F238E27FC236}">
              <a16:creationId xmlns:a16="http://schemas.microsoft.com/office/drawing/2014/main" id="{00000000-0008-0000-2100-000072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187" name="Text Box 8">
          <a:extLst>
            <a:ext uri="{FF2B5EF4-FFF2-40B4-BE49-F238E27FC236}">
              <a16:creationId xmlns:a16="http://schemas.microsoft.com/office/drawing/2014/main" id="{00000000-0008-0000-2100-000073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3188" name="Text Box 8">
          <a:extLst>
            <a:ext uri="{FF2B5EF4-FFF2-40B4-BE49-F238E27FC236}">
              <a16:creationId xmlns:a16="http://schemas.microsoft.com/office/drawing/2014/main" id="{00000000-0008-0000-2100-0000740C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3189" name="Text Box 8">
          <a:extLst>
            <a:ext uri="{FF2B5EF4-FFF2-40B4-BE49-F238E27FC236}">
              <a16:creationId xmlns:a16="http://schemas.microsoft.com/office/drawing/2014/main" id="{00000000-0008-0000-2100-0000750C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3190" name="Text Box 8">
          <a:extLst>
            <a:ext uri="{FF2B5EF4-FFF2-40B4-BE49-F238E27FC236}">
              <a16:creationId xmlns:a16="http://schemas.microsoft.com/office/drawing/2014/main" id="{00000000-0008-0000-2100-0000760C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3191" name="Text Box 8">
          <a:extLst>
            <a:ext uri="{FF2B5EF4-FFF2-40B4-BE49-F238E27FC236}">
              <a16:creationId xmlns:a16="http://schemas.microsoft.com/office/drawing/2014/main" id="{00000000-0008-0000-2100-0000770C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192" name="Text Box 8">
          <a:extLst>
            <a:ext uri="{FF2B5EF4-FFF2-40B4-BE49-F238E27FC236}">
              <a16:creationId xmlns:a16="http://schemas.microsoft.com/office/drawing/2014/main" id="{00000000-0008-0000-2100-0000780C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193" name="Text Box 8">
          <a:extLst>
            <a:ext uri="{FF2B5EF4-FFF2-40B4-BE49-F238E27FC236}">
              <a16:creationId xmlns:a16="http://schemas.microsoft.com/office/drawing/2014/main" id="{00000000-0008-0000-2100-000079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3194" name="Text Box 8">
          <a:extLst>
            <a:ext uri="{FF2B5EF4-FFF2-40B4-BE49-F238E27FC236}">
              <a16:creationId xmlns:a16="http://schemas.microsoft.com/office/drawing/2014/main" id="{00000000-0008-0000-2100-00007A0C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3195" name="Text Box 8">
          <a:extLst>
            <a:ext uri="{FF2B5EF4-FFF2-40B4-BE49-F238E27FC236}">
              <a16:creationId xmlns:a16="http://schemas.microsoft.com/office/drawing/2014/main" id="{00000000-0008-0000-2100-00007B0C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196" name="Text Box 1">
          <a:extLst>
            <a:ext uri="{FF2B5EF4-FFF2-40B4-BE49-F238E27FC236}">
              <a16:creationId xmlns:a16="http://schemas.microsoft.com/office/drawing/2014/main" id="{00000000-0008-0000-2100-00007C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197" name="Text Box 2">
          <a:extLst>
            <a:ext uri="{FF2B5EF4-FFF2-40B4-BE49-F238E27FC236}">
              <a16:creationId xmlns:a16="http://schemas.microsoft.com/office/drawing/2014/main" id="{00000000-0008-0000-2100-00007D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198" name="Text Box 3">
          <a:extLst>
            <a:ext uri="{FF2B5EF4-FFF2-40B4-BE49-F238E27FC236}">
              <a16:creationId xmlns:a16="http://schemas.microsoft.com/office/drawing/2014/main" id="{00000000-0008-0000-2100-00007E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199" name="Text Box 4">
          <a:extLst>
            <a:ext uri="{FF2B5EF4-FFF2-40B4-BE49-F238E27FC236}">
              <a16:creationId xmlns:a16="http://schemas.microsoft.com/office/drawing/2014/main" id="{00000000-0008-0000-2100-00007F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00" name="Text Box 5">
          <a:extLst>
            <a:ext uri="{FF2B5EF4-FFF2-40B4-BE49-F238E27FC236}">
              <a16:creationId xmlns:a16="http://schemas.microsoft.com/office/drawing/2014/main" id="{00000000-0008-0000-2100-000080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01" name="Text Box 6">
          <a:extLst>
            <a:ext uri="{FF2B5EF4-FFF2-40B4-BE49-F238E27FC236}">
              <a16:creationId xmlns:a16="http://schemas.microsoft.com/office/drawing/2014/main" id="{00000000-0008-0000-2100-000081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02" name="Text Box 8">
          <a:extLst>
            <a:ext uri="{FF2B5EF4-FFF2-40B4-BE49-F238E27FC236}">
              <a16:creationId xmlns:a16="http://schemas.microsoft.com/office/drawing/2014/main" id="{00000000-0008-0000-2100-000082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03" name="Text Box 9">
          <a:extLst>
            <a:ext uri="{FF2B5EF4-FFF2-40B4-BE49-F238E27FC236}">
              <a16:creationId xmlns:a16="http://schemas.microsoft.com/office/drawing/2014/main" id="{00000000-0008-0000-2100-000083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04" name="Text Box 10">
          <a:extLst>
            <a:ext uri="{FF2B5EF4-FFF2-40B4-BE49-F238E27FC236}">
              <a16:creationId xmlns:a16="http://schemas.microsoft.com/office/drawing/2014/main" id="{00000000-0008-0000-2100-000084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05" name="Text Box 1">
          <a:extLst>
            <a:ext uri="{FF2B5EF4-FFF2-40B4-BE49-F238E27FC236}">
              <a16:creationId xmlns:a16="http://schemas.microsoft.com/office/drawing/2014/main" id="{00000000-0008-0000-2100-000085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06" name="Text Box 2">
          <a:extLst>
            <a:ext uri="{FF2B5EF4-FFF2-40B4-BE49-F238E27FC236}">
              <a16:creationId xmlns:a16="http://schemas.microsoft.com/office/drawing/2014/main" id="{00000000-0008-0000-2100-000086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207" name="Text Box 8">
          <a:extLst>
            <a:ext uri="{FF2B5EF4-FFF2-40B4-BE49-F238E27FC236}">
              <a16:creationId xmlns:a16="http://schemas.microsoft.com/office/drawing/2014/main" id="{00000000-0008-0000-2100-000087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3208" name="Text Box 8">
          <a:extLst>
            <a:ext uri="{FF2B5EF4-FFF2-40B4-BE49-F238E27FC236}">
              <a16:creationId xmlns:a16="http://schemas.microsoft.com/office/drawing/2014/main" id="{00000000-0008-0000-2100-0000880C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209" name="Text Box 8">
          <a:extLst>
            <a:ext uri="{FF2B5EF4-FFF2-40B4-BE49-F238E27FC236}">
              <a16:creationId xmlns:a16="http://schemas.microsoft.com/office/drawing/2014/main" id="{00000000-0008-0000-2100-0000890C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210" name="Text Box 8">
          <a:extLst>
            <a:ext uri="{FF2B5EF4-FFF2-40B4-BE49-F238E27FC236}">
              <a16:creationId xmlns:a16="http://schemas.microsoft.com/office/drawing/2014/main" id="{00000000-0008-0000-2100-00008A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11" name="Text Box 8">
          <a:extLst>
            <a:ext uri="{FF2B5EF4-FFF2-40B4-BE49-F238E27FC236}">
              <a16:creationId xmlns:a16="http://schemas.microsoft.com/office/drawing/2014/main" id="{00000000-0008-0000-2100-00008B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12" name="Text Box 8">
          <a:extLst>
            <a:ext uri="{FF2B5EF4-FFF2-40B4-BE49-F238E27FC236}">
              <a16:creationId xmlns:a16="http://schemas.microsoft.com/office/drawing/2014/main" id="{00000000-0008-0000-2100-00008C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13" name="Text Box 1">
          <a:extLst>
            <a:ext uri="{FF2B5EF4-FFF2-40B4-BE49-F238E27FC236}">
              <a16:creationId xmlns:a16="http://schemas.microsoft.com/office/drawing/2014/main" id="{00000000-0008-0000-2100-00008D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14" name="Text Box 2">
          <a:extLst>
            <a:ext uri="{FF2B5EF4-FFF2-40B4-BE49-F238E27FC236}">
              <a16:creationId xmlns:a16="http://schemas.microsoft.com/office/drawing/2014/main" id="{00000000-0008-0000-2100-00008E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15" name="Text Box 3">
          <a:extLst>
            <a:ext uri="{FF2B5EF4-FFF2-40B4-BE49-F238E27FC236}">
              <a16:creationId xmlns:a16="http://schemas.microsoft.com/office/drawing/2014/main" id="{00000000-0008-0000-2100-00008F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16" name="Text Box 4">
          <a:extLst>
            <a:ext uri="{FF2B5EF4-FFF2-40B4-BE49-F238E27FC236}">
              <a16:creationId xmlns:a16="http://schemas.microsoft.com/office/drawing/2014/main" id="{00000000-0008-0000-2100-000090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17" name="Text Box 5">
          <a:extLst>
            <a:ext uri="{FF2B5EF4-FFF2-40B4-BE49-F238E27FC236}">
              <a16:creationId xmlns:a16="http://schemas.microsoft.com/office/drawing/2014/main" id="{00000000-0008-0000-2100-000091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18" name="Text Box 6">
          <a:extLst>
            <a:ext uri="{FF2B5EF4-FFF2-40B4-BE49-F238E27FC236}">
              <a16:creationId xmlns:a16="http://schemas.microsoft.com/office/drawing/2014/main" id="{00000000-0008-0000-2100-000092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19" name="Text Box 8">
          <a:extLst>
            <a:ext uri="{FF2B5EF4-FFF2-40B4-BE49-F238E27FC236}">
              <a16:creationId xmlns:a16="http://schemas.microsoft.com/office/drawing/2014/main" id="{00000000-0008-0000-2100-000093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20" name="Text Box 9">
          <a:extLst>
            <a:ext uri="{FF2B5EF4-FFF2-40B4-BE49-F238E27FC236}">
              <a16:creationId xmlns:a16="http://schemas.microsoft.com/office/drawing/2014/main" id="{00000000-0008-0000-2100-000094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21" name="Text Box 10">
          <a:extLst>
            <a:ext uri="{FF2B5EF4-FFF2-40B4-BE49-F238E27FC236}">
              <a16:creationId xmlns:a16="http://schemas.microsoft.com/office/drawing/2014/main" id="{00000000-0008-0000-2100-000095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22" name="Text Box 1">
          <a:extLst>
            <a:ext uri="{FF2B5EF4-FFF2-40B4-BE49-F238E27FC236}">
              <a16:creationId xmlns:a16="http://schemas.microsoft.com/office/drawing/2014/main" id="{00000000-0008-0000-2100-000096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23" name="Text Box 2">
          <a:extLst>
            <a:ext uri="{FF2B5EF4-FFF2-40B4-BE49-F238E27FC236}">
              <a16:creationId xmlns:a16="http://schemas.microsoft.com/office/drawing/2014/main" id="{00000000-0008-0000-2100-000097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3224" name="Text Box 8">
          <a:extLst>
            <a:ext uri="{FF2B5EF4-FFF2-40B4-BE49-F238E27FC236}">
              <a16:creationId xmlns:a16="http://schemas.microsoft.com/office/drawing/2014/main" id="{00000000-0008-0000-2100-0000980C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3225" name="Text Box 8">
          <a:extLst>
            <a:ext uri="{FF2B5EF4-FFF2-40B4-BE49-F238E27FC236}">
              <a16:creationId xmlns:a16="http://schemas.microsoft.com/office/drawing/2014/main" id="{00000000-0008-0000-2100-0000990C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226" name="Text Box 8">
          <a:extLst>
            <a:ext uri="{FF2B5EF4-FFF2-40B4-BE49-F238E27FC236}">
              <a16:creationId xmlns:a16="http://schemas.microsoft.com/office/drawing/2014/main" id="{00000000-0008-0000-2100-00009A0C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227" name="Text Box 8">
          <a:extLst>
            <a:ext uri="{FF2B5EF4-FFF2-40B4-BE49-F238E27FC236}">
              <a16:creationId xmlns:a16="http://schemas.microsoft.com/office/drawing/2014/main" id="{00000000-0008-0000-2100-00009B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28" name="Text Box 8">
          <a:extLst>
            <a:ext uri="{FF2B5EF4-FFF2-40B4-BE49-F238E27FC236}">
              <a16:creationId xmlns:a16="http://schemas.microsoft.com/office/drawing/2014/main" id="{00000000-0008-0000-2100-00009C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29" name="Text Box 8">
          <a:extLst>
            <a:ext uri="{FF2B5EF4-FFF2-40B4-BE49-F238E27FC236}">
              <a16:creationId xmlns:a16="http://schemas.microsoft.com/office/drawing/2014/main" id="{00000000-0008-0000-2100-00009D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0" name="Text Box 1">
          <a:extLst>
            <a:ext uri="{FF2B5EF4-FFF2-40B4-BE49-F238E27FC236}">
              <a16:creationId xmlns:a16="http://schemas.microsoft.com/office/drawing/2014/main" id="{00000000-0008-0000-2100-00009E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1" name="Text Box 2">
          <a:extLst>
            <a:ext uri="{FF2B5EF4-FFF2-40B4-BE49-F238E27FC236}">
              <a16:creationId xmlns:a16="http://schemas.microsoft.com/office/drawing/2014/main" id="{00000000-0008-0000-2100-00009F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2" name="Text Box 3">
          <a:extLst>
            <a:ext uri="{FF2B5EF4-FFF2-40B4-BE49-F238E27FC236}">
              <a16:creationId xmlns:a16="http://schemas.microsoft.com/office/drawing/2014/main" id="{00000000-0008-0000-2100-0000A0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3" name="Text Box 4">
          <a:extLst>
            <a:ext uri="{FF2B5EF4-FFF2-40B4-BE49-F238E27FC236}">
              <a16:creationId xmlns:a16="http://schemas.microsoft.com/office/drawing/2014/main" id="{00000000-0008-0000-2100-0000A1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4" name="Text Box 5">
          <a:extLst>
            <a:ext uri="{FF2B5EF4-FFF2-40B4-BE49-F238E27FC236}">
              <a16:creationId xmlns:a16="http://schemas.microsoft.com/office/drawing/2014/main" id="{00000000-0008-0000-2100-0000A2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5" name="Text Box 6">
          <a:extLst>
            <a:ext uri="{FF2B5EF4-FFF2-40B4-BE49-F238E27FC236}">
              <a16:creationId xmlns:a16="http://schemas.microsoft.com/office/drawing/2014/main" id="{00000000-0008-0000-2100-0000A3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6" name="Text Box 8">
          <a:extLst>
            <a:ext uri="{FF2B5EF4-FFF2-40B4-BE49-F238E27FC236}">
              <a16:creationId xmlns:a16="http://schemas.microsoft.com/office/drawing/2014/main" id="{00000000-0008-0000-2100-0000A4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7" name="Text Box 9">
          <a:extLst>
            <a:ext uri="{FF2B5EF4-FFF2-40B4-BE49-F238E27FC236}">
              <a16:creationId xmlns:a16="http://schemas.microsoft.com/office/drawing/2014/main" id="{00000000-0008-0000-2100-0000A5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8" name="Text Box 10">
          <a:extLst>
            <a:ext uri="{FF2B5EF4-FFF2-40B4-BE49-F238E27FC236}">
              <a16:creationId xmlns:a16="http://schemas.microsoft.com/office/drawing/2014/main" id="{00000000-0008-0000-2100-0000A6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39" name="Text Box 1">
          <a:extLst>
            <a:ext uri="{FF2B5EF4-FFF2-40B4-BE49-F238E27FC236}">
              <a16:creationId xmlns:a16="http://schemas.microsoft.com/office/drawing/2014/main" id="{00000000-0008-0000-2100-0000A7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40" name="Text Box 2">
          <a:extLst>
            <a:ext uri="{FF2B5EF4-FFF2-40B4-BE49-F238E27FC236}">
              <a16:creationId xmlns:a16="http://schemas.microsoft.com/office/drawing/2014/main" id="{00000000-0008-0000-2100-0000A8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3241" name="Text Box 8">
          <a:extLst>
            <a:ext uri="{FF2B5EF4-FFF2-40B4-BE49-F238E27FC236}">
              <a16:creationId xmlns:a16="http://schemas.microsoft.com/office/drawing/2014/main" id="{00000000-0008-0000-2100-0000A90C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242" name="Text Box 8">
          <a:extLst>
            <a:ext uri="{FF2B5EF4-FFF2-40B4-BE49-F238E27FC236}">
              <a16:creationId xmlns:a16="http://schemas.microsoft.com/office/drawing/2014/main" id="{00000000-0008-0000-2100-0000AA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243" name="Text Box 8">
          <a:extLst>
            <a:ext uri="{FF2B5EF4-FFF2-40B4-BE49-F238E27FC236}">
              <a16:creationId xmlns:a16="http://schemas.microsoft.com/office/drawing/2014/main" id="{00000000-0008-0000-2100-0000AB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244" name="Text Box 8">
          <a:extLst>
            <a:ext uri="{FF2B5EF4-FFF2-40B4-BE49-F238E27FC236}">
              <a16:creationId xmlns:a16="http://schemas.microsoft.com/office/drawing/2014/main" id="{00000000-0008-0000-2100-0000AC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38</xdr:row>
      <xdr:rowOff>0</xdr:rowOff>
    </xdr:from>
    <xdr:ext cx="114300" cy="285750"/>
    <xdr:sp macro="" textlink="">
      <xdr:nvSpPr>
        <xdr:cNvPr id="3245" name="Text Box 8">
          <a:extLst>
            <a:ext uri="{FF2B5EF4-FFF2-40B4-BE49-F238E27FC236}">
              <a16:creationId xmlns:a16="http://schemas.microsoft.com/office/drawing/2014/main" id="{00000000-0008-0000-2100-0000AD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3246" name="Text Box 8">
          <a:extLst>
            <a:ext uri="{FF2B5EF4-FFF2-40B4-BE49-F238E27FC236}">
              <a16:creationId xmlns:a16="http://schemas.microsoft.com/office/drawing/2014/main" id="{00000000-0008-0000-2100-0000AE0C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3247" name="Text Box 8">
          <a:extLst>
            <a:ext uri="{FF2B5EF4-FFF2-40B4-BE49-F238E27FC236}">
              <a16:creationId xmlns:a16="http://schemas.microsoft.com/office/drawing/2014/main" id="{00000000-0008-0000-2100-0000AF0C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3248" name="Text Box 8">
          <a:extLst>
            <a:ext uri="{FF2B5EF4-FFF2-40B4-BE49-F238E27FC236}">
              <a16:creationId xmlns:a16="http://schemas.microsoft.com/office/drawing/2014/main" id="{00000000-0008-0000-2100-0000B00C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40</xdr:row>
      <xdr:rowOff>0</xdr:rowOff>
    </xdr:from>
    <xdr:ext cx="114300" cy="285750"/>
    <xdr:sp macro="" textlink="">
      <xdr:nvSpPr>
        <xdr:cNvPr id="3249" name="Text Box 8">
          <a:extLst>
            <a:ext uri="{FF2B5EF4-FFF2-40B4-BE49-F238E27FC236}">
              <a16:creationId xmlns:a16="http://schemas.microsoft.com/office/drawing/2014/main" id="{00000000-0008-0000-2100-0000B10C0000}"/>
            </a:ext>
          </a:extLst>
        </xdr:cNvPr>
        <xdr:cNvSpPr txBox="1">
          <a:spLocks noChangeArrowheads="1"/>
        </xdr:cNvSpPr>
      </xdr:nvSpPr>
      <xdr:spPr bwMode="auto">
        <a:xfrm>
          <a:off x="749808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95250</xdr:rowOff>
    </xdr:from>
    <xdr:ext cx="114300" cy="285750"/>
    <xdr:sp macro="" textlink="">
      <xdr:nvSpPr>
        <xdr:cNvPr id="3250" name="Text Box 8">
          <a:extLst>
            <a:ext uri="{FF2B5EF4-FFF2-40B4-BE49-F238E27FC236}">
              <a16:creationId xmlns:a16="http://schemas.microsoft.com/office/drawing/2014/main" id="{00000000-0008-0000-2100-0000B20C0000}"/>
            </a:ext>
          </a:extLst>
        </xdr:cNvPr>
        <xdr:cNvSpPr txBox="1">
          <a:spLocks noChangeArrowheads="1"/>
        </xdr:cNvSpPr>
      </xdr:nvSpPr>
      <xdr:spPr bwMode="auto">
        <a:xfrm>
          <a:off x="749808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53</xdr:row>
      <xdr:rowOff>0</xdr:rowOff>
    </xdr:from>
    <xdr:ext cx="114300" cy="285750"/>
    <xdr:sp macro="" textlink="">
      <xdr:nvSpPr>
        <xdr:cNvPr id="3251" name="Text Box 8">
          <a:extLst>
            <a:ext uri="{FF2B5EF4-FFF2-40B4-BE49-F238E27FC236}">
              <a16:creationId xmlns:a16="http://schemas.microsoft.com/office/drawing/2014/main" id="{00000000-0008-0000-2100-0000B30C0000}"/>
            </a:ext>
          </a:extLst>
        </xdr:cNvPr>
        <xdr:cNvSpPr txBox="1">
          <a:spLocks noChangeArrowheads="1"/>
        </xdr:cNvSpPr>
      </xdr:nvSpPr>
      <xdr:spPr bwMode="auto">
        <a:xfrm>
          <a:off x="749808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52" name="Text Box 1">
          <a:extLst>
            <a:ext uri="{FF2B5EF4-FFF2-40B4-BE49-F238E27FC236}">
              <a16:creationId xmlns:a16="http://schemas.microsoft.com/office/drawing/2014/main" id="{00000000-0008-0000-2100-0000B4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53" name="Text Box 2">
          <a:extLst>
            <a:ext uri="{FF2B5EF4-FFF2-40B4-BE49-F238E27FC236}">
              <a16:creationId xmlns:a16="http://schemas.microsoft.com/office/drawing/2014/main" id="{00000000-0008-0000-2100-0000B5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54" name="Text Box 3">
          <a:extLst>
            <a:ext uri="{FF2B5EF4-FFF2-40B4-BE49-F238E27FC236}">
              <a16:creationId xmlns:a16="http://schemas.microsoft.com/office/drawing/2014/main" id="{00000000-0008-0000-2100-0000B6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55" name="Text Box 4">
          <a:extLst>
            <a:ext uri="{FF2B5EF4-FFF2-40B4-BE49-F238E27FC236}">
              <a16:creationId xmlns:a16="http://schemas.microsoft.com/office/drawing/2014/main" id="{00000000-0008-0000-2100-0000B7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56" name="Text Box 5">
          <a:extLst>
            <a:ext uri="{FF2B5EF4-FFF2-40B4-BE49-F238E27FC236}">
              <a16:creationId xmlns:a16="http://schemas.microsoft.com/office/drawing/2014/main" id="{00000000-0008-0000-2100-0000B8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57" name="Text Box 6">
          <a:extLst>
            <a:ext uri="{FF2B5EF4-FFF2-40B4-BE49-F238E27FC236}">
              <a16:creationId xmlns:a16="http://schemas.microsoft.com/office/drawing/2014/main" id="{00000000-0008-0000-2100-0000B9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58" name="Text Box 8">
          <a:extLst>
            <a:ext uri="{FF2B5EF4-FFF2-40B4-BE49-F238E27FC236}">
              <a16:creationId xmlns:a16="http://schemas.microsoft.com/office/drawing/2014/main" id="{00000000-0008-0000-2100-0000BA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59" name="Text Box 9">
          <a:extLst>
            <a:ext uri="{FF2B5EF4-FFF2-40B4-BE49-F238E27FC236}">
              <a16:creationId xmlns:a16="http://schemas.microsoft.com/office/drawing/2014/main" id="{00000000-0008-0000-2100-0000BB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0" name="Text Box 10">
          <a:extLst>
            <a:ext uri="{FF2B5EF4-FFF2-40B4-BE49-F238E27FC236}">
              <a16:creationId xmlns:a16="http://schemas.microsoft.com/office/drawing/2014/main" id="{00000000-0008-0000-2100-0000BC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1" name="Text Box 1">
          <a:extLst>
            <a:ext uri="{FF2B5EF4-FFF2-40B4-BE49-F238E27FC236}">
              <a16:creationId xmlns:a16="http://schemas.microsoft.com/office/drawing/2014/main" id="{00000000-0008-0000-2100-0000BD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2" name="Text Box 2">
          <a:extLst>
            <a:ext uri="{FF2B5EF4-FFF2-40B4-BE49-F238E27FC236}">
              <a16:creationId xmlns:a16="http://schemas.microsoft.com/office/drawing/2014/main" id="{00000000-0008-0000-2100-0000BE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3" name="Text Box 8">
          <a:extLst>
            <a:ext uri="{FF2B5EF4-FFF2-40B4-BE49-F238E27FC236}">
              <a16:creationId xmlns:a16="http://schemas.microsoft.com/office/drawing/2014/main" id="{00000000-0008-0000-2100-0000BF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4" name="Text Box 8">
          <a:extLst>
            <a:ext uri="{FF2B5EF4-FFF2-40B4-BE49-F238E27FC236}">
              <a16:creationId xmlns:a16="http://schemas.microsoft.com/office/drawing/2014/main" id="{00000000-0008-0000-2100-0000C0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5" name="Text Box 1">
          <a:extLst>
            <a:ext uri="{FF2B5EF4-FFF2-40B4-BE49-F238E27FC236}">
              <a16:creationId xmlns:a16="http://schemas.microsoft.com/office/drawing/2014/main" id="{00000000-0008-0000-2100-0000C1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6" name="Text Box 2">
          <a:extLst>
            <a:ext uri="{FF2B5EF4-FFF2-40B4-BE49-F238E27FC236}">
              <a16:creationId xmlns:a16="http://schemas.microsoft.com/office/drawing/2014/main" id="{00000000-0008-0000-2100-0000C2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7" name="Text Box 3">
          <a:extLst>
            <a:ext uri="{FF2B5EF4-FFF2-40B4-BE49-F238E27FC236}">
              <a16:creationId xmlns:a16="http://schemas.microsoft.com/office/drawing/2014/main" id="{00000000-0008-0000-2100-0000C3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8" name="Text Box 4">
          <a:extLst>
            <a:ext uri="{FF2B5EF4-FFF2-40B4-BE49-F238E27FC236}">
              <a16:creationId xmlns:a16="http://schemas.microsoft.com/office/drawing/2014/main" id="{00000000-0008-0000-2100-0000C4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69" name="Text Box 5">
          <a:extLst>
            <a:ext uri="{FF2B5EF4-FFF2-40B4-BE49-F238E27FC236}">
              <a16:creationId xmlns:a16="http://schemas.microsoft.com/office/drawing/2014/main" id="{00000000-0008-0000-2100-0000C5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0" name="Text Box 6">
          <a:extLst>
            <a:ext uri="{FF2B5EF4-FFF2-40B4-BE49-F238E27FC236}">
              <a16:creationId xmlns:a16="http://schemas.microsoft.com/office/drawing/2014/main" id="{00000000-0008-0000-2100-0000C6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1" name="Text Box 8">
          <a:extLst>
            <a:ext uri="{FF2B5EF4-FFF2-40B4-BE49-F238E27FC236}">
              <a16:creationId xmlns:a16="http://schemas.microsoft.com/office/drawing/2014/main" id="{00000000-0008-0000-2100-0000C7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2" name="Text Box 9">
          <a:extLst>
            <a:ext uri="{FF2B5EF4-FFF2-40B4-BE49-F238E27FC236}">
              <a16:creationId xmlns:a16="http://schemas.microsoft.com/office/drawing/2014/main" id="{00000000-0008-0000-2100-0000C8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3" name="Text Box 10">
          <a:extLst>
            <a:ext uri="{FF2B5EF4-FFF2-40B4-BE49-F238E27FC236}">
              <a16:creationId xmlns:a16="http://schemas.microsoft.com/office/drawing/2014/main" id="{00000000-0008-0000-2100-0000C9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4" name="Text Box 1">
          <a:extLst>
            <a:ext uri="{FF2B5EF4-FFF2-40B4-BE49-F238E27FC236}">
              <a16:creationId xmlns:a16="http://schemas.microsoft.com/office/drawing/2014/main" id="{00000000-0008-0000-2100-0000CA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5" name="Text Box 2">
          <a:extLst>
            <a:ext uri="{FF2B5EF4-FFF2-40B4-BE49-F238E27FC236}">
              <a16:creationId xmlns:a16="http://schemas.microsoft.com/office/drawing/2014/main" id="{00000000-0008-0000-2100-0000CB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6" name="Text Box 8">
          <a:extLst>
            <a:ext uri="{FF2B5EF4-FFF2-40B4-BE49-F238E27FC236}">
              <a16:creationId xmlns:a16="http://schemas.microsoft.com/office/drawing/2014/main" id="{00000000-0008-0000-2100-0000CC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7" name="Text Box 8">
          <a:extLst>
            <a:ext uri="{FF2B5EF4-FFF2-40B4-BE49-F238E27FC236}">
              <a16:creationId xmlns:a16="http://schemas.microsoft.com/office/drawing/2014/main" id="{00000000-0008-0000-2100-0000CD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8" name="Text Box 1">
          <a:extLst>
            <a:ext uri="{FF2B5EF4-FFF2-40B4-BE49-F238E27FC236}">
              <a16:creationId xmlns:a16="http://schemas.microsoft.com/office/drawing/2014/main" id="{00000000-0008-0000-2100-0000CE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79" name="Text Box 2">
          <a:extLst>
            <a:ext uri="{FF2B5EF4-FFF2-40B4-BE49-F238E27FC236}">
              <a16:creationId xmlns:a16="http://schemas.microsoft.com/office/drawing/2014/main" id="{00000000-0008-0000-2100-0000CF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0" name="Text Box 3">
          <a:extLst>
            <a:ext uri="{FF2B5EF4-FFF2-40B4-BE49-F238E27FC236}">
              <a16:creationId xmlns:a16="http://schemas.microsoft.com/office/drawing/2014/main" id="{00000000-0008-0000-2100-0000D0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1" name="Text Box 4">
          <a:extLst>
            <a:ext uri="{FF2B5EF4-FFF2-40B4-BE49-F238E27FC236}">
              <a16:creationId xmlns:a16="http://schemas.microsoft.com/office/drawing/2014/main" id="{00000000-0008-0000-2100-0000D1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2" name="Text Box 5">
          <a:extLst>
            <a:ext uri="{FF2B5EF4-FFF2-40B4-BE49-F238E27FC236}">
              <a16:creationId xmlns:a16="http://schemas.microsoft.com/office/drawing/2014/main" id="{00000000-0008-0000-2100-0000D2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3" name="Text Box 6">
          <a:extLst>
            <a:ext uri="{FF2B5EF4-FFF2-40B4-BE49-F238E27FC236}">
              <a16:creationId xmlns:a16="http://schemas.microsoft.com/office/drawing/2014/main" id="{00000000-0008-0000-2100-0000D3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4" name="Text Box 8">
          <a:extLst>
            <a:ext uri="{FF2B5EF4-FFF2-40B4-BE49-F238E27FC236}">
              <a16:creationId xmlns:a16="http://schemas.microsoft.com/office/drawing/2014/main" id="{00000000-0008-0000-2100-0000D4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5" name="Text Box 9">
          <a:extLst>
            <a:ext uri="{FF2B5EF4-FFF2-40B4-BE49-F238E27FC236}">
              <a16:creationId xmlns:a16="http://schemas.microsoft.com/office/drawing/2014/main" id="{00000000-0008-0000-2100-0000D5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6" name="Text Box 10">
          <a:extLst>
            <a:ext uri="{FF2B5EF4-FFF2-40B4-BE49-F238E27FC236}">
              <a16:creationId xmlns:a16="http://schemas.microsoft.com/office/drawing/2014/main" id="{00000000-0008-0000-2100-0000D6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7" name="Text Box 1">
          <a:extLst>
            <a:ext uri="{FF2B5EF4-FFF2-40B4-BE49-F238E27FC236}">
              <a16:creationId xmlns:a16="http://schemas.microsoft.com/office/drawing/2014/main" id="{00000000-0008-0000-2100-0000D7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8" name="Text Box 2">
          <a:extLst>
            <a:ext uri="{FF2B5EF4-FFF2-40B4-BE49-F238E27FC236}">
              <a16:creationId xmlns:a16="http://schemas.microsoft.com/office/drawing/2014/main" id="{00000000-0008-0000-2100-0000D8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0</xdr:rowOff>
    </xdr:from>
    <xdr:ext cx="114300" cy="285750"/>
    <xdr:sp macro="" textlink="">
      <xdr:nvSpPr>
        <xdr:cNvPr id="3289" name="Text Box 8">
          <a:extLst>
            <a:ext uri="{FF2B5EF4-FFF2-40B4-BE49-F238E27FC236}">
              <a16:creationId xmlns:a16="http://schemas.microsoft.com/office/drawing/2014/main" id="{00000000-0008-0000-2100-0000D90C0000}"/>
            </a:ext>
          </a:extLst>
        </xdr:cNvPr>
        <xdr:cNvSpPr txBox="1">
          <a:spLocks noChangeArrowheads="1"/>
        </xdr:cNvSpPr>
      </xdr:nvSpPr>
      <xdr:spPr bwMode="auto">
        <a:xfrm>
          <a:off x="749808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3290" name="Text Box 8">
          <a:extLst>
            <a:ext uri="{FF2B5EF4-FFF2-40B4-BE49-F238E27FC236}">
              <a16:creationId xmlns:a16="http://schemas.microsoft.com/office/drawing/2014/main" id="{00000000-0008-0000-2100-0000DA0C0000}"/>
            </a:ext>
          </a:extLst>
        </xdr:cNvPr>
        <xdr:cNvSpPr txBox="1">
          <a:spLocks noChangeArrowheads="1"/>
        </xdr:cNvSpPr>
      </xdr:nvSpPr>
      <xdr:spPr bwMode="auto">
        <a:xfrm>
          <a:off x="749808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3291" name="Text Box 8">
          <a:extLst>
            <a:ext uri="{FF2B5EF4-FFF2-40B4-BE49-F238E27FC236}">
              <a16:creationId xmlns:a16="http://schemas.microsoft.com/office/drawing/2014/main" id="{00000000-0008-0000-2100-0000DB0C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3292" name="Text Box 8">
          <a:extLst>
            <a:ext uri="{FF2B5EF4-FFF2-40B4-BE49-F238E27FC236}">
              <a16:creationId xmlns:a16="http://schemas.microsoft.com/office/drawing/2014/main" id="{00000000-0008-0000-2100-0000DC0C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3293" name="Text Box 8">
          <a:extLst>
            <a:ext uri="{FF2B5EF4-FFF2-40B4-BE49-F238E27FC236}">
              <a16:creationId xmlns:a16="http://schemas.microsoft.com/office/drawing/2014/main" id="{00000000-0008-0000-2100-0000DD0C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3294" name="Text Box 8">
          <a:extLst>
            <a:ext uri="{FF2B5EF4-FFF2-40B4-BE49-F238E27FC236}">
              <a16:creationId xmlns:a16="http://schemas.microsoft.com/office/drawing/2014/main" id="{00000000-0008-0000-2100-0000DE0C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3295" name="Text Box 8">
          <a:extLst>
            <a:ext uri="{FF2B5EF4-FFF2-40B4-BE49-F238E27FC236}">
              <a16:creationId xmlns:a16="http://schemas.microsoft.com/office/drawing/2014/main" id="{00000000-0008-0000-2100-0000DF0C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3296" name="Text Box 8">
          <a:extLst>
            <a:ext uri="{FF2B5EF4-FFF2-40B4-BE49-F238E27FC236}">
              <a16:creationId xmlns:a16="http://schemas.microsoft.com/office/drawing/2014/main" id="{00000000-0008-0000-2100-0000E00C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3297" name="Text Box 8">
          <a:extLst>
            <a:ext uri="{FF2B5EF4-FFF2-40B4-BE49-F238E27FC236}">
              <a16:creationId xmlns:a16="http://schemas.microsoft.com/office/drawing/2014/main" id="{00000000-0008-0000-2100-0000E10C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3298" name="Text Box 8">
          <a:extLst>
            <a:ext uri="{FF2B5EF4-FFF2-40B4-BE49-F238E27FC236}">
              <a16:creationId xmlns:a16="http://schemas.microsoft.com/office/drawing/2014/main" id="{00000000-0008-0000-2100-0000E20C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3299" name="Text Box 8">
          <a:extLst>
            <a:ext uri="{FF2B5EF4-FFF2-40B4-BE49-F238E27FC236}">
              <a16:creationId xmlns:a16="http://schemas.microsoft.com/office/drawing/2014/main" id="{00000000-0008-0000-2100-0000E30C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3300" name="Text Box 8">
          <a:extLst>
            <a:ext uri="{FF2B5EF4-FFF2-40B4-BE49-F238E27FC236}">
              <a16:creationId xmlns:a16="http://schemas.microsoft.com/office/drawing/2014/main" id="{00000000-0008-0000-2100-0000E40C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01" name="Text Box 1">
          <a:extLst>
            <a:ext uri="{FF2B5EF4-FFF2-40B4-BE49-F238E27FC236}">
              <a16:creationId xmlns:a16="http://schemas.microsoft.com/office/drawing/2014/main" id="{00000000-0008-0000-2100-0000E5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02" name="Text Box 2">
          <a:extLst>
            <a:ext uri="{FF2B5EF4-FFF2-40B4-BE49-F238E27FC236}">
              <a16:creationId xmlns:a16="http://schemas.microsoft.com/office/drawing/2014/main" id="{00000000-0008-0000-2100-0000E6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03" name="Text Box 3">
          <a:extLst>
            <a:ext uri="{FF2B5EF4-FFF2-40B4-BE49-F238E27FC236}">
              <a16:creationId xmlns:a16="http://schemas.microsoft.com/office/drawing/2014/main" id="{00000000-0008-0000-2100-0000E7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04" name="Text Box 4">
          <a:extLst>
            <a:ext uri="{FF2B5EF4-FFF2-40B4-BE49-F238E27FC236}">
              <a16:creationId xmlns:a16="http://schemas.microsoft.com/office/drawing/2014/main" id="{00000000-0008-0000-2100-0000E8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05" name="Text Box 5">
          <a:extLst>
            <a:ext uri="{FF2B5EF4-FFF2-40B4-BE49-F238E27FC236}">
              <a16:creationId xmlns:a16="http://schemas.microsoft.com/office/drawing/2014/main" id="{00000000-0008-0000-2100-0000E9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06" name="Text Box 6">
          <a:extLst>
            <a:ext uri="{FF2B5EF4-FFF2-40B4-BE49-F238E27FC236}">
              <a16:creationId xmlns:a16="http://schemas.microsoft.com/office/drawing/2014/main" id="{00000000-0008-0000-2100-0000EA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07" name="Text Box 8">
          <a:extLst>
            <a:ext uri="{FF2B5EF4-FFF2-40B4-BE49-F238E27FC236}">
              <a16:creationId xmlns:a16="http://schemas.microsoft.com/office/drawing/2014/main" id="{00000000-0008-0000-2100-0000EB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08" name="Text Box 9">
          <a:extLst>
            <a:ext uri="{FF2B5EF4-FFF2-40B4-BE49-F238E27FC236}">
              <a16:creationId xmlns:a16="http://schemas.microsoft.com/office/drawing/2014/main" id="{00000000-0008-0000-2100-0000EC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09" name="Text Box 10">
          <a:extLst>
            <a:ext uri="{FF2B5EF4-FFF2-40B4-BE49-F238E27FC236}">
              <a16:creationId xmlns:a16="http://schemas.microsoft.com/office/drawing/2014/main" id="{00000000-0008-0000-2100-0000ED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10" name="Text Box 1">
          <a:extLst>
            <a:ext uri="{FF2B5EF4-FFF2-40B4-BE49-F238E27FC236}">
              <a16:creationId xmlns:a16="http://schemas.microsoft.com/office/drawing/2014/main" id="{00000000-0008-0000-2100-0000EE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3311" name="Text Box 2">
          <a:extLst>
            <a:ext uri="{FF2B5EF4-FFF2-40B4-BE49-F238E27FC236}">
              <a16:creationId xmlns:a16="http://schemas.microsoft.com/office/drawing/2014/main" id="{00000000-0008-0000-2100-0000EF0C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12" name="Text Box 1">
          <a:extLst>
            <a:ext uri="{FF2B5EF4-FFF2-40B4-BE49-F238E27FC236}">
              <a16:creationId xmlns:a16="http://schemas.microsoft.com/office/drawing/2014/main" id="{00000000-0008-0000-2100-0000F0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13" name="Text Box 2">
          <a:extLst>
            <a:ext uri="{FF2B5EF4-FFF2-40B4-BE49-F238E27FC236}">
              <a16:creationId xmlns:a16="http://schemas.microsoft.com/office/drawing/2014/main" id="{00000000-0008-0000-2100-0000F1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14" name="Text Box 3">
          <a:extLst>
            <a:ext uri="{FF2B5EF4-FFF2-40B4-BE49-F238E27FC236}">
              <a16:creationId xmlns:a16="http://schemas.microsoft.com/office/drawing/2014/main" id="{00000000-0008-0000-2100-0000F2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15" name="Text Box 4">
          <a:extLst>
            <a:ext uri="{FF2B5EF4-FFF2-40B4-BE49-F238E27FC236}">
              <a16:creationId xmlns:a16="http://schemas.microsoft.com/office/drawing/2014/main" id="{00000000-0008-0000-2100-0000F3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16" name="Text Box 5">
          <a:extLst>
            <a:ext uri="{FF2B5EF4-FFF2-40B4-BE49-F238E27FC236}">
              <a16:creationId xmlns:a16="http://schemas.microsoft.com/office/drawing/2014/main" id="{00000000-0008-0000-2100-0000F4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17" name="Text Box 6">
          <a:extLst>
            <a:ext uri="{FF2B5EF4-FFF2-40B4-BE49-F238E27FC236}">
              <a16:creationId xmlns:a16="http://schemas.microsoft.com/office/drawing/2014/main" id="{00000000-0008-0000-2100-0000F5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18" name="Text Box 8">
          <a:extLst>
            <a:ext uri="{FF2B5EF4-FFF2-40B4-BE49-F238E27FC236}">
              <a16:creationId xmlns:a16="http://schemas.microsoft.com/office/drawing/2014/main" id="{00000000-0008-0000-2100-0000F6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19" name="Text Box 9">
          <a:extLst>
            <a:ext uri="{FF2B5EF4-FFF2-40B4-BE49-F238E27FC236}">
              <a16:creationId xmlns:a16="http://schemas.microsoft.com/office/drawing/2014/main" id="{00000000-0008-0000-2100-0000F7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20" name="Text Box 10">
          <a:extLst>
            <a:ext uri="{FF2B5EF4-FFF2-40B4-BE49-F238E27FC236}">
              <a16:creationId xmlns:a16="http://schemas.microsoft.com/office/drawing/2014/main" id="{00000000-0008-0000-2100-0000F8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321" name="Text Box 11">
          <a:extLst>
            <a:ext uri="{FF2B5EF4-FFF2-40B4-BE49-F238E27FC236}">
              <a16:creationId xmlns:a16="http://schemas.microsoft.com/office/drawing/2014/main" id="{00000000-0008-0000-2100-0000F9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322" name="Text Box 12">
          <a:extLst>
            <a:ext uri="{FF2B5EF4-FFF2-40B4-BE49-F238E27FC236}">
              <a16:creationId xmlns:a16="http://schemas.microsoft.com/office/drawing/2014/main" id="{00000000-0008-0000-2100-0000FA0C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23" name="Text Box 1">
          <a:extLst>
            <a:ext uri="{FF2B5EF4-FFF2-40B4-BE49-F238E27FC236}">
              <a16:creationId xmlns:a16="http://schemas.microsoft.com/office/drawing/2014/main" id="{00000000-0008-0000-2100-0000FB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24" name="Text Box 2">
          <a:extLst>
            <a:ext uri="{FF2B5EF4-FFF2-40B4-BE49-F238E27FC236}">
              <a16:creationId xmlns:a16="http://schemas.microsoft.com/office/drawing/2014/main" id="{00000000-0008-0000-2100-0000FC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25" name="Text Box 1">
          <a:extLst>
            <a:ext uri="{FF2B5EF4-FFF2-40B4-BE49-F238E27FC236}">
              <a16:creationId xmlns:a16="http://schemas.microsoft.com/office/drawing/2014/main" id="{00000000-0008-0000-2100-0000FD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26" name="Text Box 2">
          <a:extLst>
            <a:ext uri="{FF2B5EF4-FFF2-40B4-BE49-F238E27FC236}">
              <a16:creationId xmlns:a16="http://schemas.microsoft.com/office/drawing/2014/main" id="{00000000-0008-0000-2100-0000FE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27" name="Text Box 3">
          <a:extLst>
            <a:ext uri="{FF2B5EF4-FFF2-40B4-BE49-F238E27FC236}">
              <a16:creationId xmlns:a16="http://schemas.microsoft.com/office/drawing/2014/main" id="{00000000-0008-0000-2100-0000FF0C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28" name="Text Box 4">
          <a:extLst>
            <a:ext uri="{FF2B5EF4-FFF2-40B4-BE49-F238E27FC236}">
              <a16:creationId xmlns:a16="http://schemas.microsoft.com/office/drawing/2014/main" id="{00000000-0008-0000-2100-0000000D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29" name="Text Box 5">
          <a:extLst>
            <a:ext uri="{FF2B5EF4-FFF2-40B4-BE49-F238E27FC236}">
              <a16:creationId xmlns:a16="http://schemas.microsoft.com/office/drawing/2014/main" id="{00000000-0008-0000-2100-0000010D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30" name="Text Box 6">
          <a:extLst>
            <a:ext uri="{FF2B5EF4-FFF2-40B4-BE49-F238E27FC236}">
              <a16:creationId xmlns:a16="http://schemas.microsoft.com/office/drawing/2014/main" id="{00000000-0008-0000-2100-0000020D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31" name="Text Box 8">
          <a:extLst>
            <a:ext uri="{FF2B5EF4-FFF2-40B4-BE49-F238E27FC236}">
              <a16:creationId xmlns:a16="http://schemas.microsoft.com/office/drawing/2014/main" id="{00000000-0008-0000-2100-0000030D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32" name="Text Box 9">
          <a:extLst>
            <a:ext uri="{FF2B5EF4-FFF2-40B4-BE49-F238E27FC236}">
              <a16:creationId xmlns:a16="http://schemas.microsoft.com/office/drawing/2014/main" id="{00000000-0008-0000-2100-0000040D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33" name="Text Box 10">
          <a:extLst>
            <a:ext uri="{FF2B5EF4-FFF2-40B4-BE49-F238E27FC236}">
              <a16:creationId xmlns:a16="http://schemas.microsoft.com/office/drawing/2014/main" id="{00000000-0008-0000-2100-0000050D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334" name="Text Box 11">
          <a:extLst>
            <a:ext uri="{FF2B5EF4-FFF2-40B4-BE49-F238E27FC236}">
              <a16:creationId xmlns:a16="http://schemas.microsoft.com/office/drawing/2014/main" id="{00000000-0008-0000-2100-0000060D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335" name="Text Box 12">
          <a:extLst>
            <a:ext uri="{FF2B5EF4-FFF2-40B4-BE49-F238E27FC236}">
              <a16:creationId xmlns:a16="http://schemas.microsoft.com/office/drawing/2014/main" id="{00000000-0008-0000-2100-0000070D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36" name="Text Box 1">
          <a:extLst>
            <a:ext uri="{FF2B5EF4-FFF2-40B4-BE49-F238E27FC236}">
              <a16:creationId xmlns:a16="http://schemas.microsoft.com/office/drawing/2014/main" id="{00000000-0008-0000-2100-0000080D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3337" name="Text Box 2">
          <a:extLst>
            <a:ext uri="{FF2B5EF4-FFF2-40B4-BE49-F238E27FC236}">
              <a16:creationId xmlns:a16="http://schemas.microsoft.com/office/drawing/2014/main" id="{00000000-0008-0000-2100-0000090D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3338" name="Text Box 8">
          <a:extLst>
            <a:ext uri="{FF2B5EF4-FFF2-40B4-BE49-F238E27FC236}">
              <a16:creationId xmlns:a16="http://schemas.microsoft.com/office/drawing/2014/main" id="{00000000-0008-0000-2100-00000A0D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339" name="Text Box 13">
          <a:extLst>
            <a:ext uri="{FF2B5EF4-FFF2-40B4-BE49-F238E27FC236}">
              <a16:creationId xmlns:a16="http://schemas.microsoft.com/office/drawing/2014/main" id="{00000000-0008-0000-2100-00000B0D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340" name="Text Box 14">
          <a:extLst>
            <a:ext uri="{FF2B5EF4-FFF2-40B4-BE49-F238E27FC236}">
              <a16:creationId xmlns:a16="http://schemas.microsoft.com/office/drawing/2014/main" id="{00000000-0008-0000-2100-00000C0D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341" name="Text Box 13">
          <a:extLst>
            <a:ext uri="{FF2B5EF4-FFF2-40B4-BE49-F238E27FC236}">
              <a16:creationId xmlns:a16="http://schemas.microsoft.com/office/drawing/2014/main" id="{00000000-0008-0000-2100-00000D0D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342" name="Text Box 14">
          <a:extLst>
            <a:ext uri="{FF2B5EF4-FFF2-40B4-BE49-F238E27FC236}">
              <a16:creationId xmlns:a16="http://schemas.microsoft.com/office/drawing/2014/main" id="{00000000-0008-0000-2100-00000E0D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3343" name="Text Box 13">
          <a:extLst>
            <a:ext uri="{FF2B5EF4-FFF2-40B4-BE49-F238E27FC236}">
              <a16:creationId xmlns:a16="http://schemas.microsoft.com/office/drawing/2014/main" id="{00000000-0008-0000-2100-00000F0D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3344" name="Text Box 14">
          <a:extLst>
            <a:ext uri="{FF2B5EF4-FFF2-40B4-BE49-F238E27FC236}">
              <a16:creationId xmlns:a16="http://schemas.microsoft.com/office/drawing/2014/main" id="{00000000-0008-0000-2100-0000100D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345" name="Text Box 8">
          <a:extLst>
            <a:ext uri="{FF2B5EF4-FFF2-40B4-BE49-F238E27FC236}">
              <a16:creationId xmlns:a16="http://schemas.microsoft.com/office/drawing/2014/main" id="{00000000-0008-0000-2100-0000110D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346" name="Text Box 8">
          <a:extLst>
            <a:ext uri="{FF2B5EF4-FFF2-40B4-BE49-F238E27FC236}">
              <a16:creationId xmlns:a16="http://schemas.microsoft.com/office/drawing/2014/main" id="{00000000-0008-0000-2100-0000120D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3347" name="Text Box 8">
          <a:extLst>
            <a:ext uri="{FF2B5EF4-FFF2-40B4-BE49-F238E27FC236}">
              <a16:creationId xmlns:a16="http://schemas.microsoft.com/office/drawing/2014/main" id="{00000000-0008-0000-2100-0000130D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348" name="Text Box 8">
          <a:extLst>
            <a:ext uri="{FF2B5EF4-FFF2-40B4-BE49-F238E27FC236}">
              <a16:creationId xmlns:a16="http://schemas.microsoft.com/office/drawing/2014/main" id="{00000000-0008-0000-2100-0000140D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3349" name="Text Box 8">
          <a:extLst>
            <a:ext uri="{FF2B5EF4-FFF2-40B4-BE49-F238E27FC236}">
              <a16:creationId xmlns:a16="http://schemas.microsoft.com/office/drawing/2014/main" id="{00000000-0008-0000-2100-0000150D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3350" name="Text Box 8">
          <a:extLst>
            <a:ext uri="{FF2B5EF4-FFF2-40B4-BE49-F238E27FC236}">
              <a16:creationId xmlns:a16="http://schemas.microsoft.com/office/drawing/2014/main" id="{00000000-0008-0000-2100-0000160D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3351" name="Text Box 8">
          <a:extLst>
            <a:ext uri="{FF2B5EF4-FFF2-40B4-BE49-F238E27FC236}">
              <a16:creationId xmlns:a16="http://schemas.microsoft.com/office/drawing/2014/main" id="{00000000-0008-0000-2100-0000170D0000}"/>
            </a:ext>
          </a:extLst>
        </xdr:cNvPr>
        <xdr:cNvSpPr txBox="1">
          <a:spLocks noChangeArrowheads="1"/>
        </xdr:cNvSpPr>
      </xdr:nvSpPr>
      <xdr:spPr bwMode="auto">
        <a:xfrm>
          <a:off x="749808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3352" name="Text Box 8">
          <a:extLst>
            <a:ext uri="{FF2B5EF4-FFF2-40B4-BE49-F238E27FC236}">
              <a16:creationId xmlns:a16="http://schemas.microsoft.com/office/drawing/2014/main" id="{00000000-0008-0000-2100-0000180D0000}"/>
            </a:ext>
          </a:extLst>
        </xdr:cNvPr>
        <xdr:cNvSpPr txBox="1">
          <a:spLocks noChangeArrowheads="1"/>
        </xdr:cNvSpPr>
      </xdr:nvSpPr>
      <xdr:spPr bwMode="auto">
        <a:xfrm>
          <a:off x="749808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3353" name="Text Box 8">
          <a:extLst>
            <a:ext uri="{FF2B5EF4-FFF2-40B4-BE49-F238E27FC236}">
              <a16:creationId xmlns:a16="http://schemas.microsoft.com/office/drawing/2014/main" id="{00000000-0008-0000-2100-0000190D0000}"/>
            </a:ext>
          </a:extLst>
        </xdr:cNvPr>
        <xdr:cNvSpPr txBox="1">
          <a:spLocks noChangeArrowheads="1"/>
        </xdr:cNvSpPr>
      </xdr:nvSpPr>
      <xdr:spPr bwMode="auto">
        <a:xfrm>
          <a:off x="749808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26</xdr:row>
      <xdr:rowOff>0</xdr:rowOff>
    </xdr:from>
    <xdr:ext cx="114300" cy="285750"/>
    <xdr:sp macro="" textlink="">
      <xdr:nvSpPr>
        <xdr:cNvPr id="3354" name="Text Box 8">
          <a:extLst>
            <a:ext uri="{FF2B5EF4-FFF2-40B4-BE49-F238E27FC236}">
              <a16:creationId xmlns:a16="http://schemas.microsoft.com/office/drawing/2014/main" id="{00000000-0008-0000-2100-00001A0D0000}"/>
            </a:ext>
          </a:extLst>
        </xdr:cNvPr>
        <xdr:cNvSpPr txBox="1">
          <a:spLocks noChangeArrowheads="1"/>
        </xdr:cNvSpPr>
      </xdr:nvSpPr>
      <xdr:spPr bwMode="auto">
        <a:xfrm>
          <a:off x="749808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55" name="Text Box 1">
          <a:extLst>
            <a:ext uri="{FF2B5EF4-FFF2-40B4-BE49-F238E27FC236}">
              <a16:creationId xmlns:a16="http://schemas.microsoft.com/office/drawing/2014/main" id="{00000000-0008-0000-2100-00001B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56" name="Text Box 2">
          <a:extLst>
            <a:ext uri="{FF2B5EF4-FFF2-40B4-BE49-F238E27FC236}">
              <a16:creationId xmlns:a16="http://schemas.microsoft.com/office/drawing/2014/main" id="{00000000-0008-0000-2100-00001C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57" name="Text Box 3">
          <a:extLst>
            <a:ext uri="{FF2B5EF4-FFF2-40B4-BE49-F238E27FC236}">
              <a16:creationId xmlns:a16="http://schemas.microsoft.com/office/drawing/2014/main" id="{00000000-0008-0000-2100-00001D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58" name="Text Box 4">
          <a:extLst>
            <a:ext uri="{FF2B5EF4-FFF2-40B4-BE49-F238E27FC236}">
              <a16:creationId xmlns:a16="http://schemas.microsoft.com/office/drawing/2014/main" id="{00000000-0008-0000-2100-00001E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59" name="Text Box 5">
          <a:extLst>
            <a:ext uri="{FF2B5EF4-FFF2-40B4-BE49-F238E27FC236}">
              <a16:creationId xmlns:a16="http://schemas.microsoft.com/office/drawing/2014/main" id="{00000000-0008-0000-2100-00001F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60" name="Text Box 6">
          <a:extLst>
            <a:ext uri="{FF2B5EF4-FFF2-40B4-BE49-F238E27FC236}">
              <a16:creationId xmlns:a16="http://schemas.microsoft.com/office/drawing/2014/main" id="{00000000-0008-0000-2100-000020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61" name="Text Box 8">
          <a:extLst>
            <a:ext uri="{FF2B5EF4-FFF2-40B4-BE49-F238E27FC236}">
              <a16:creationId xmlns:a16="http://schemas.microsoft.com/office/drawing/2014/main" id="{00000000-0008-0000-2100-000021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62" name="Text Box 9">
          <a:extLst>
            <a:ext uri="{FF2B5EF4-FFF2-40B4-BE49-F238E27FC236}">
              <a16:creationId xmlns:a16="http://schemas.microsoft.com/office/drawing/2014/main" id="{00000000-0008-0000-2100-000022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63" name="Text Box 10">
          <a:extLst>
            <a:ext uri="{FF2B5EF4-FFF2-40B4-BE49-F238E27FC236}">
              <a16:creationId xmlns:a16="http://schemas.microsoft.com/office/drawing/2014/main" id="{00000000-0008-0000-2100-000023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46</xdr:row>
      <xdr:rowOff>0</xdr:rowOff>
    </xdr:from>
    <xdr:ext cx="114300" cy="285750"/>
    <xdr:sp macro="" textlink="">
      <xdr:nvSpPr>
        <xdr:cNvPr id="3364" name="Text Box 11">
          <a:extLst>
            <a:ext uri="{FF2B5EF4-FFF2-40B4-BE49-F238E27FC236}">
              <a16:creationId xmlns:a16="http://schemas.microsoft.com/office/drawing/2014/main" id="{00000000-0008-0000-2100-0000240D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46</xdr:row>
      <xdr:rowOff>0</xdr:rowOff>
    </xdr:from>
    <xdr:ext cx="114300" cy="285750"/>
    <xdr:sp macro="" textlink="">
      <xdr:nvSpPr>
        <xdr:cNvPr id="3365" name="Text Box 12">
          <a:extLst>
            <a:ext uri="{FF2B5EF4-FFF2-40B4-BE49-F238E27FC236}">
              <a16:creationId xmlns:a16="http://schemas.microsoft.com/office/drawing/2014/main" id="{00000000-0008-0000-2100-0000250D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366" name="Text Box 13">
          <a:extLst>
            <a:ext uri="{FF2B5EF4-FFF2-40B4-BE49-F238E27FC236}">
              <a16:creationId xmlns:a16="http://schemas.microsoft.com/office/drawing/2014/main" id="{00000000-0008-0000-2100-0000260D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367" name="Text Box 14">
          <a:extLst>
            <a:ext uri="{FF2B5EF4-FFF2-40B4-BE49-F238E27FC236}">
              <a16:creationId xmlns:a16="http://schemas.microsoft.com/office/drawing/2014/main" id="{00000000-0008-0000-2100-0000270D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68" name="Text Box 1">
          <a:extLst>
            <a:ext uri="{FF2B5EF4-FFF2-40B4-BE49-F238E27FC236}">
              <a16:creationId xmlns:a16="http://schemas.microsoft.com/office/drawing/2014/main" id="{00000000-0008-0000-2100-000028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369" name="Text Box 2">
          <a:extLst>
            <a:ext uri="{FF2B5EF4-FFF2-40B4-BE49-F238E27FC236}">
              <a16:creationId xmlns:a16="http://schemas.microsoft.com/office/drawing/2014/main" id="{00000000-0008-0000-2100-0000290D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xdr:row>
      <xdr:rowOff>0</xdr:rowOff>
    </xdr:from>
    <xdr:ext cx="114300" cy="285750"/>
    <xdr:sp macro="" textlink="">
      <xdr:nvSpPr>
        <xdr:cNvPr id="3370" name="Text Box 8">
          <a:extLst>
            <a:ext uri="{FF2B5EF4-FFF2-40B4-BE49-F238E27FC236}">
              <a16:creationId xmlns:a16="http://schemas.microsoft.com/office/drawing/2014/main" id="{00000000-0008-0000-2100-00002A0D0000}"/>
            </a:ext>
          </a:extLst>
        </xdr:cNvPr>
        <xdr:cNvSpPr txBox="1">
          <a:spLocks noChangeArrowheads="1"/>
        </xdr:cNvSpPr>
      </xdr:nvSpPr>
      <xdr:spPr bwMode="auto">
        <a:xfrm>
          <a:off x="812292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30</xdr:row>
      <xdr:rowOff>0</xdr:rowOff>
    </xdr:from>
    <xdr:ext cx="114300" cy="285750"/>
    <xdr:sp macro="" textlink="">
      <xdr:nvSpPr>
        <xdr:cNvPr id="3371" name="Text Box 8">
          <a:extLst>
            <a:ext uri="{FF2B5EF4-FFF2-40B4-BE49-F238E27FC236}">
              <a16:creationId xmlns:a16="http://schemas.microsoft.com/office/drawing/2014/main" id="{00000000-0008-0000-2100-00002B0D0000}"/>
            </a:ext>
          </a:extLst>
        </xdr:cNvPr>
        <xdr:cNvSpPr txBox="1">
          <a:spLocks noChangeArrowheads="1"/>
        </xdr:cNvSpPr>
      </xdr:nvSpPr>
      <xdr:spPr bwMode="auto">
        <a:xfrm>
          <a:off x="812292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372" name="Text Box 8">
          <a:extLst>
            <a:ext uri="{FF2B5EF4-FFF2-40B4-BE49-F238E27FC236}">
              <a16:creationId xmlns:a16="http://schemas.microsoft.com/office/drawing/2014/main" id="{00000000-0008-0000-2100-00002C0D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33</xdr:row>
      <xdr:rowOff>0</xdr:rowOff>
    </xdr:from>
    <xdr:ext cx="114300" cy="285750"/>
    <xdr:sp macro="" textlink="">
      <xdr:nvSpPr>
        <xdr:cNvPr id="3373" name="Text Box 8">
          <a:extLst>
            <a:ext uri="{FF2B5EF4-FFF2-40B4-BE49-F238E27FC236}">
              <a16:creationId xmlns:a16="http://schemas.microsoft.com/office/drawing/2014/main" id="{00000000-0008-0000-2100-00002D0D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33</xdr:row>
      <xdr:rowOff>0</xdr:rowOff>
    </xdr:from>
    <xdr:ext cx="114300" cy="285750"/>
    <xdr:sp macro="" textlink="">
      <xdr:nvSpPr>
        <xdr:cNvPr id="3374" name="Text Box 8">
          <a:extLst>
            <a:ext uri="{FF2B5EF4-FFF2-40B4-BE49-F238E27FC236}">
              <a16:creationId xmlns:a16="http://schemas.microsoft.com/office/drawing/2014/main" id="{00000000-0008-0000-2100-00002E0D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75" name="Text Box 1">
          <a:extLst>
            <a:ext uri="{FF2B5EF4-FFF2-40B4-BE49-F238E27FC236}">
              <a16:creationId xmlns:a16="http://schemas.microsoft.com/office/drawing/2014/main" id="{00000000-0008-0000-2100-00002F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76" name="Text Box 2">
          <a:extLst>
            <a:ext uri="{FF2B5EF4-FFF2-40B4-BE49-F238E27FC236}">
              <a16:creationId xmlns:a16="http://schemas.microsoft.com/office/drawing/2014/main" id="{00000000-0008-0000-2100-000030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77" name="Text Box 3">
          <a:extLst>
            <a:ext uri="{FF2B5EF4-FFF2-40B4-BE49-F238E27FC236}">
              <a16:creationId xmlns:a16="http://schemas.microsoft.com/office/drawing/2014/main" id="{00000000-0008-0000-2100-000031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78" name="Text Box 4">
          <a:extLst>
            <a:ext uri="{FF2B5EF4-FFF2-40B4-BE49-F238E27FC236}">
              <a16:creationId xmlns:a16="http://schemas.microsoft.com/office/drawing/2014/main" id="{00000000-0008-0000-2100-000032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79" name="Text Box 5">
          <a:extLst>
            <a:ext uri="{FF2B5EF4-FFF2-40B4-BE49-F238E27FC236}">
              <a16:creationId xmlns:a16="http://schemas.microsoft.com/office/drawing/2014/main" id="{00000000-0008-0000-2100-000033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80" name="Text Box 6">
          <a:extLst>
            <a:ext uri="{FF2B5EF4-FFF2-40B4-BE49-F238E27FC236}">
              <a16:creationId xmlns:a16="http://schemas.microsoft.com/office/drawing/2014/main" id="{00000000-0008-0000-2100-000034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81" name="Text Box 8">
          <a:extLst>
            <a:ext uri="{FF2B5EF4-FFF2-40B4-BE49-F238E27FC236}">
              <a16:creationId xmlns:a16="http://schemas.microsoft.com/office/drawing/2014/main" id="{00000000-0008-0000-2100-000035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82" name="Text Box 9">
          <a:extLst>
            <a:ext uri="{FF2B5EF4-FFF2-40B4-BE49-F238E27FC236}">
              <a16:creationId xmlns:a16="http://schemas.microsoft.com/office/drawing/2014/main" id="{00000000-0008-0000-2100-000036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83" name="Text Box 10">
          <a:extLst>
            <a:ext uri="{FF2B5EF4-FFF2-40B4-BE49-F238E27FC236}">
              <a16:creationId xmlns:a16="http://schemas.microsoft.com/office/drawing/2014/main" id="{00000000-0008-0000-2100-000037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84" name="Text Box 1">
          <a:extLst>
            <a:ext uri="{FF2B5EF4-FFF2-40B4-BE49-F238E27FC236}">
              <a16:creationId xmlns:a16="http://schemas.microsoft.com/office/drawing/2014/main" id="{00000000-0008-0000-2100-000038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385" name="Text Box 2">
          <a:extLst>
            <a:ext uri="{FF2B5EF4-FFF2-40B4-BE49-F238E27FC236}">
              <a16:creationId xmlns:a16="http://schemas.microsoft.com/office/drawing/2014/main" id="{00000000-0008-0000-2100-000039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32</xdr:row>
      <xdr:rowOff>0</xdr:rowOff>
    </xdr:from>
    <xdr:ext cx="114300" cy="285750"/>
    <xdr:sp macro="" textlink="">
      <xdr:nvSpPr>
        <xdr:cNvPr id="3386" name="Text Box 8">
          <a:extLst>
            <a:ext uri="{FF2B5EF4-FFF2-40B4-BE49-F238E27FC236}">
              <a16:creationId xmlns:a16="http://schemas.microsoft.com/office/drawing/2014/main" id="{00000000-0008-0000-2100-00003A0D0000}"/>
            </a:ext>
          </a:extLst>
        </xdr:cNvPr>
        <xdr:cNvSpPr txBox="1">
          <a:spLocks noChangeArrowheads="1"/>
        </xdr:cNvSpPr>
      </xdr:nvSpPr>
      <xdr:spPr bwMode="auto">
        <a:xfrm>
          <a:off x="812292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387" name="Text Box 1">
          <a:extLst>
            <a:ext uri="{FF2B5EF4-FFF2-40B4-BE49-F238E27FC236}">
              <a16:creationId xmlns:a16="http://schemas.microsoft.com/office/drawing/2014/main" id="{00000000-0008-0000-2100-00003B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388" name="Text Box 2">
          <a:extLst>
            <a:ext uri="{FF2B5EF4-FFF2-40B4-BE49-F238E27FC236}">
              <a16:creationId xmlns:a16="http://schemas.microsoft.com/office/drawing/2014/main" id="{00000000-0008-0000-2100-00003C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389" name="Text Box 3">
          <a:extLst>
            <a:ext uri="{FF2B5EF4-FFF2-40B4-BE49-F238E27FC236}">
              <a16:creationId xmlns:a16="http://schemas.microsoft.com/office/drawing/2014/main" id="{00000000-0008-0000-2100-00003D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390" name="Text Box 4">
          <a:extLst>
            <a:ext uri="{FF2B5EF4-FFF2-40B4-BE49-F238E27FC236}">
              <a16:creationId xmlns:a16="http://schemas.microsoft.com/office/drawing/2014/main" id="{00000000-0008-0000-2100-00003E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391" name="Text Box 5">
          <a:extLst>
            <a:ext uri="{FF2B5EF4-FFF2-40B4-BE49-F238E27FC236}">
              <a16:creationId xmlns:a16="http://schemas.microsoft.com/office/drawing/2014/main" id="{00000000-0008-0000-2100-00003F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392" name="Text Box 6">
          <a:extLst>
            <a:ext uri="{FF2B5EF4-FFF2-40B4-BE49-F238E27FC236}">
              <a16:creationId xmlns:a16="http://schemas.microsoft.com/office/drawing/2014/main" id="{00000000-0008-0000-2100-000040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393" name="Text Box 8">
          <a:extLst>
            <a:ext uri="{FF2B5EF4-FFF2-40B4-BE49-F238E27FC236}">
              <a16:creationId xmlns:a16="http://schemas.microsoft.com/office/drawing/2014/main" id="{00000000-0008-0000-2100-000041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394" name="Text Box 9">
          <a:extLst>
            <a:ext uri="{FF2B5EF4-FFF2-40B4-BE49-F238E27FC236}">
              <a16:creationId xmlns:a16="http://schemas.microsoft.com/office/drawing/2014/main" id="{00000000-0008-0000-2100-000042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395" name="Text Box 10">
          <a:extLst>
            <a:ext uri="{FF2B5EF4-FFF2-40B4-BE49-F238E27FC236}">
              <a16:creationId xmlns:a16="http://schemas.microsoft.com/office/drawing/2014/main" id="{00000000-0008-0000-2100-000043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396" name="Text Box 11">
          <a:extLst>
            <a:ext uri="{FF2B5EF4-FFF2-40B4-BE49-F238E27FC236}">
              <a16:creationId xmlns:a16="http://schemas.microsoft.com/office/drawing/2014/main" id="{00000000-0008-0000-2100-0000440D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397" name="Text Box 12">
          <a:extLst>
            <a:ext uri="{FF2B5EF4-FFF2-40B4-BE49-F238E27FC236}">
              <a16:creationId xmlns:a16="http://schemas.microsoft.com/office/drawing/2014/main" id="{00000000-0008-0000-2100-0000450D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398" name="Text Box 13">
          <a:extLst>
            <a:ext uri="{FF2B5EF4-FFF2-40B4-BE49-F238E27FC236}">
              <a16:creationId xmlns:a16="http://schemas.microsoft.com/office/drawing/2014/main" id="{00000000-0008-0000-2100-0000460D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399" name="Text Box 14">
          <a:extLst>
            <a:ext uri="{FF2B5EF4-FFF2-40B4-BE49-F238E27FC236}">
              <a16:creationId xmlns:a16="http://schemas.microsoft.com/office/drawing/2014/main" id="{00000000-0008-0000-2100-0000470D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00" name="Text Box 1">
          <a:extLst>
            <a:ext uri="{FF2B5EF4-FFF2-40B4-BE49-F238E27FC236}">
              <a16:creationId xmlns:a16="http://schemas.microsoft.com/office/drawing/2014/main" id="{00000000-0008-0000-2100-000048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01" name="Text Box 2">
          <a:extLst>
            <a:ext uri="{FF2B5EF4-FFF2-40B4-BE49-F238E27FC236}">
              <a16:creationId xmlns:a16="http://schemas.microsoft.com/office/drawing/2014/main" id="{00000000-0008-0000-2100-000049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xdr:row>
      <xdr:rowOff>0</xdr:rowOff>
    </xdr:from>
    <xdr:ext cx="114300" cy="285750"/>
    <xdr:sp macro="" textlink="">
      <xdr:nvSpPr>
        <xdr:cNvPr id="3402" name="Text Box 8">
          <a:extLst>
            <a:ext uri="{FF2B5EF4-FFF2-40B4-BE49-F238E27FC236}">
              <a16:creationId xmlns:a16="http://schemas.microsoft.com/office/drawing/2014/main" id="{00000000-0008-0000-2100-00004A0D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403" name="Text Box 8">
          <a:extLst>
            <a:ext uri="{FF2B5EF4-FFF2-40B4-BE49-F238E27FC236}">
              <a16:creationId xmlns:a16="http://schemas.microsoft.com/office/drawing/2014/main" id="{00000000-0008-0000-2100-00004B0D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404" name="Text Box 8">
          <a:extLst>
            <a:ext uri="{FF2B5EF4-FFF2-40B4-BE49-F238E27FC236}">
              <a16:creationId xmlns:a16="http://schemas.microsoft.com/office/drawing/2014/main" id="{00000000-0008-0000-2100-00004C0D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405" name="Text Box 8">
          <a:extLst>
            <a:ext uri="{FF2B5EF4-FFF2-40B4-BE49-F238E27FC236}">
              <a16:creationId xmlns:a16="http://schemas.microsoft.com/office/drawing/2014/main" id="{00000000-0008-0000-2100-00004D0D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06" name="Text Box 8">
          <a:extLst>
            <a:ext uri="{FF2B5EF4-FFF2-40B4-BE49-F238E27FC236}">
              <a16:creationId xmlns:a16="http://schemas.microsoft.com/office/drawing/2014/main" id="{00000000-0008-0000-2100-00004E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07" name="Text Box 8">
          <a:extLst>
            <a:ext uri="{FF2B5EF4-FFF2-40B4-BE49-F238E27FC236}">
              <a16:creationId xmlns:a16="http://schemas.microsoft.com/office/drawing/2014/main" id="{00000000-0008-0000-2100-00004F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08" name="Text Box 1">
          <a:extLst>
            <a:ext uri="{FF2B5EF4-FFF2-40B4-BE49-F238E27FC236}">
              <a16:creationId xmlns:a16="http://schemas.microsoft.com/office/drawing/2014/main" id="{00000000-0008-0000-2100-000050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09" name="Text Box 2">
          <a:extLst>
            <a:ext uri="{FF2B5EF4-FFF2-40B4-BE49-F238E27FC236}">
              <a16:creationId xmlns:a16="http://schemas.microsoft.com/office/drawing/2014/main" id="{00000000-0008-0000-2100-000051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10" name="Text Box 3">
          <a:extLst>
            <a:ext uri="{FF2B5EF4-FFF2-40B4-BE49-F238E27FC236}">
              <a16:creationId xmlns:a16="http://schemas.microsoft.com/office/drawing/2014/main" id="{00000000-0008-0000-2100-000052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11" name="Text Box 4">
          <a:extLst>
            <a:ext uri="{FF2B5EF4-FFF2-40B4-BE49-F238E27FC236}">
              <a16:creationId xmlns:a16="http://schemas.microsoft.com/office/drawing/2014/main" id="{00000000-0008-0000-2100-000053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12" name="Text Box 5">
          <a:extLst>
            <a:ext uri="{FF2B5EF4-FFF2-40B4-BE49-F238E27FC236}">
              <a16:creationId xmlns:a16="http://schemas.microsoft.com/office/drawing/2014/main" id="{00000000-0008-0000-2100-000054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13" name="Text Box 6">
          <a:extLst>
            <a:ext uri="{FF2B5EF4-FFF2-40B4-BE49-F238E27FC236}">
              <a16:creationId xmlns:a16="http://schemas.microsoft.com/office/drawing/2014/main" id="{00000000-0008-0000-2100-000055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14" name="Text Box 8">
          <a:extLst>
            <a:ext uri="{FF2B5EF4-FFF2-40B4-BE49-F238E27FC236}">
              <a16:creationId xmlns:a16="http://schemas.microsoft.com/office/drawing/2014/main" id="{00000000-0008-0000-2100-000056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15" name="Text Box 9">
          <a:extLst>
            <a:ext uri="{FF2B5EF4-FFF2-40B4-BE49-F238E27FC236}">
              <a16:creationId xmlns:a16="http://schemas.microsoft.com/office/drawing/2014/main" id="{00000000-0008-0000-2100-000057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16" name="Text Box 10">
          <a:extLst>
            <a:ext uri="{FF2B5EF4-FFF2-40B4-BE49-F238E27FC236}">
              <a16:creationId xmlns:a16="http://schemas.microsoft.com/office/drawing/2014/main" id="{00000000-0008-0000-2100-000058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17" name="Text Box 1">
          <a:extLst>
            <a:ext uri="{FF2B5EF4-FFF2-40B4-BE49-F238E27FC236}">
              <a16:creationId xmlns:a16="http://schemas.microsoft.com/office/drawing/2014/main" id="{00000000-0008-0000-2100-000059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18" name="Text Box 2">
          <a:extLst>
            <a:ext uri="{FF2B5EF4-FFF2-40B4-BE49-F238E27FC236}">
              <a16:creationId xmlns:a16="http://schemas.microsoft.com/office/drawing/2014/main" id="{00000000-0008-0000-2100-00005A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33</xdr:row>
      <xdr:rowOff>0</xdr:rowOff>
    </xdr:from>
    <xdr:ext cx="114300" cy="285750"/>
    <xdr:sp macro="" textlink="">
      <xdr:nvSpPr>
        <xdr:cNvPr id="3419" name="Text Box 8">
          <a:extLst>
            <a:ext uri="{FF2B5EF4-FFF2-40B4-BE49-F238E27FC236}">
              <a16:creationId xmlns:a16="http://schemas.microsoft.com/office/drawing/2014/main" id="{00000000-0008-0000-2100-00005B0D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20" name="Text Box 1">
          <a:extLst>
            <a:ext uri="{FF2B5EF4-FFF2-40B4-BE49-F238E27FC236}">
              <a16:creationId xmlns:a16="http://schemas.microsoft.com/office/drawing/2014/main" id="{00000000-0008-0000-2100-00005C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21" name="Text Box 2">
          <a:extLst>
            <a:ext uri="{FF2B5EF4-FFF2-40B4-BE49-F238E27FC236}">
              <a16:creationId xmlns:a16="http://schemas.microsoft.com/office/drawing/2014/main" id="{00000000-0008-0000-2100-00005D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22" name="Text Box 3">
          <a:extLst>
            <a:ext uri="{FF2B5EF4-FFF2-40B4-BE49-F238E27FC236}">
              <a16:creationId xmlns:a16="http://schemas.microsoft.com/office/drawing/2014/main" id="{00000000-0008-0000-2100-00005E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23" name="Text Box 4">
          <a:extLst>
            <a:ext uri="{FF2B5EF4-FFF2-40B4-BE49-F238E27FC236}">
              <a16:creationId xmlns:a16="http://schemas.microsoft.com/office/drawing/2014/main" id="{00000000-0008-0000-2100-00005F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24" name="Text Box 5">
          <a:extLst>
            <a:ext uri="{FF2B5EF4-FFF2-40B4-BE49-F238E27FC236}">
              <a16:creationId xmlns:a16="http://schemas.microsoft.com/office/drawing/2014/main" id="{00000000-0008-0000-2100-000060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25" name="Text Box 6">
          <a:extLst>
            <a:ext uri="{FF2B5EF4-FFF2-40B4-BE49-F238E27FC236}">
              <a16:creationId xmlns:a16="http://schemas.microsoft.com/office/drawing/2014/main" id="{00000000-0008-0000-2100-000061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26" name="Text Box 8">
          <a:extLst>
            <a:ext uri="{FF2B5EF4-FFF2-40B4-BE49-F238E27FC236}">
              <a16:creationId xmlns:a16="http://schemas.microsoft.com/office/drawing/2014/main" id="{00000000-0008-0000-2100-000062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27" name="Text Box 9">
          <a:extLst>
            <a:ext uri="{FF2B5EF4-FFF2-40B4-BE49-F238E27FC236}">
              <a16:creationId xmlns:a16="http://schemas.microsoft.com/office/drawing/2014/main" id="{00000000-0008-0000-2100-000063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28" name="Text Box 10">
          <a:extLst>
            <a:ext uri="{FF2B5EF4-FFF2-40B4-BE49-F238E27FC236}">
              <a16:creationId xmlns:a16="http://schemas.microsoft.com/office/drawing/2014/main" id="{00000000-0008-0000-2100-000064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429" name="Text Box 11">
          <a:extLst>
            <a:ext uri="{FF2B5EF4-FFF2-40B4-BE49-F238E27FC236}">
              <a16:creationId xmlns:a16="http://schemas.microsoft.com/office/drawing/2014/main" id="{00000000-0008-0000-2100-0000650D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430" name="Text Box 12">
          <a:extLst>
            <a:ext uri="{FF2B5EF4-FFF2-40B4-BE49-F238E27FC236}">
              <a16:creationId xmlns:a16="http://schemas.microsoft.com/office/drawing/2014/main" id="{00000000-0008-0000-2100-0000660D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431" name="Text Box 13">
          <a:extLst>
            <a:ext uri="{FF2B5EF4-FFF2-40B4-BE49-F238E27FC236}">
              <a16:creationId xmlns:a16="http://schemas.microsoft.com/office/drawing/2014/main" id="{00000000-0008-0000-2100-0000670D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432" name="Text Box 14">
          <a:extLst>
            <a:ext uri="{FF2B5EF4-FFF2-40B4-BE49-F238E27FC236}">
              <a16:creationId xmlns:a16="http://schemas.microsoft.com/office/drawing/2014/main" id="{00000000-0008-0000-2100-0000680D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33" name="Text Box 1">
          <a:extLst>
            <a:ext uri="{FF2B5EF4-FFF2-40B4-BE49-F238E27FC236}">
              <a16:creationId xmlns:a16="http://schemas.microsoft.com/office/drawing/2014/main" id="{00000000-0008-0000-2100-000069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434" name="Text Box 2">
          <a:extLst>
            <a:ext uri="{FF2B5EF4-FFF2-40B4-BE49-F238E27FC236}">
              <a16:creationId xmlns:a16="http://schemas.microsoft.com/office/drawing/2014/main" id="{00000000-0008-0000-2100-00006A0D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xdr:row>
      <xdr:rowOff>0</xdr:rowOff>
    </xdr:from>
    <xdr:ext cx="114300" cy="285750"/>
    <xdr:sp macro="" textlink="">
      <xdr:nvSpPr>
        <xdr:cNvPr id="3435" name="Text Box 8">
          <a:extLst>
            <a:ext uri="{FF2B5EF4-FFF2-40B4-BE49-F238E27FC236}">
              <a16:creationId xmlns:a16="http://schemas.microsoft.com/office/drawing/2014/main" id="{00000000-0008-0000-2100-00006B0D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436" name="Text Box 8">
          <a:extLst>
            <a:ext uri="{FF2B5EF4-FFF2-40B4-BE49-F238E27FC236}">
              <a16:creationId xmlns:a16="http://schemas.microsoft.com/office/drawing/2014/main" id="{00000000-0008-0000-2100-00006C0D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437" name="Text Box 8">
          <a:extLst>
            <a:ext uri="{FF2B5EF4-FFF2-40B4-BE49-F238E27FC236}">
              <a16:creationId xmlns:a16="http://schemas.microsoft.com/office/drawing/2014/main" id="{00000000-0008-0000-2100-00006D0D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38" name="Text Box 8">
          <a:extLst>
            <a:ext uri="{FF2B5EF4-FFF2-40B4-BE49-F238E27FC236}">
              <a16:creationId xmlns:a16="http://schemas.microsoft.com/office/drawing/2014/main" id="{00000000-0008-0000-2100-00006E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39" name="Text Box 8">
          <a:extLst>
            <a:ext uri="{FF2B5EF4-FFF2-40B4-BE49-F238E27FC236}">
              <a16:creationId xmlns:a16="http://schemas.microsoft.com/office/drawing/2014/main" id="{00000000-0008-0000-2100-00006F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0" name="Text Box 1">
          <a:extLst>
            <a:ext uri="{FF2B5EF4-FFF2-40B4-BE49-F238E27FC236}">
              <a16:creationId xmlns:a16="http://schemas.microsoft.com/office/drawing/2014/main" id="{00000000-0008-0000-2100-000070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1" name="Text Box 2">
          <a:extLst>
            <a:ext uri="{FF2B5EF4-FFF2-40B4-BE49-F238E27FC236}">
              <a16:creationId xmlns:a16="http://schemas.microsoft.com/office/drawing/2014/main" id="{00000000-0008-0000-2100-000071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2" name="Text Box 3">
          <a:extLst>
            <a:ext uri="{FF2B5EF4-FFF2-40B4-BE49-F238E27FC236}">
              <a16:creationId xmlns:a16="http://schemas.microsoft.com/office/drawing/2014/main" id="{00000000-0008-0000-2100-000072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3" name="Text Box 4">
          <a:extLst>
            <a:ext uri="{FF2B5EF4-FFF2-40B4-BE49-F238E27FC236}">
              <a16:creationId xmlns:a16="http://schemas.microsoft.com/office/drawing/2014/main" id="{00000000-0008-0000-2100-000073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4" name="Text Box 5">
          <a:extLst>
            <a:ext uri="{FF2B5EF4-FFF2-40B4-BE49-F238E27FC236}">
              <a16:creationId xmlns:a16="http://schemas.microsoft.com/office/drawing/2014/main" id="{00000000-0008-0000-2100-000074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5" name="Text Box 6">
          <a:extLst>
            <a:ext uri="{FF2B5EF4-FFF2-40B4-BE49-F238E27FC236}">
              <a16:creationId xmlns:a16="http://schemas.microsoft.com/office/drawing/2014/main" id="{00000000-0008-0000-2100-000075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6" name="Text Box 8">
          <a:extLst>
            <a:ext uri="{FF2B5EF4-FFF2-40B4-BE49-F238E27FC236}">
              <a16:creationId xmlns:a16="http://schemas.microsoft.com/office/drawing/2014/main" id="{00000000-0008-0000-2100-000076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7" name="Text Box 9">
          <a:extLst>
            <a:ext uri="{FF2B5EF4-FFF2-40B4-BE49-F238E27FC236}">
              <a16:creationId xmlns:a16="http://schemas.microsoft.com/office/drawing/2014/main" id="{00000000-0008-0000-2100-000077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8" name="Text Box 10">
          <a:extLst>
            <a:ext uri="{FF2B5EF4-FFF2-40B4-BE49-F238E27FC236}">
              <a16:creationId xmlns:a16="http://schemas.microsoft.com/office/drawing/2014/main" id="{00000000-0008-0000-2100-000078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49" name="Text Box 1">
          <a:extLst>
            <a:ext uri="{FF2B5EF4-FFF2-40B4-BE49-F238E27FC236}">
              <a16:creationId xmlns:a16="http://schemas.microsoft.com/office/drawing/2014/main" id="{00000000-0008-0000-2100-000079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50" name="Text Box 2">
          <a:extLst>
            <a:ext uri="{FF2B5EF4-FFF2-40B4-BE49-F238E27FC236}">
              <a16:creationId xmlns:a16="http://schemas.microsoft.com/office/drawing/2014/main" id="{00000000-0008-0000-2100-00007A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33</xdr:row>
      <xdr:rowOff>0</xdr:rowOff>
    </xdr:from>
    <xdr:ext cx="114300" cy="285750"/>
    <xdr:sp macro="" textlink="">
      <xdr:nvSpPr>
        <xdr:cNvPr id="3451" name="Text Box 8">
          <a:extLst>
            <a:ext uri="{FF2B5EF4-FFF2-40B4-BE49-F238E27FC236}">
              <a16:creationId xmlns:a16="http://schemas.microsoft.com/office/drawing/2014/main" id="{00000000-0008-0000-2100-00007B0D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452" name="Text Box 13">
          <a:extLst>
            <a:ext uri="{FF2B5EF4-FFF2-40B4-BE49-F238E27FC236}">
              <a16:creationId xmlns:a16="http://schemas.microsoft.com/office/drawing/2014/main" id="{00000000-0008-0000-2100-00007C0D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453" name="Text Box 14">
          <a:extLst>
            <a:ext uri="{FF2B5EF4-FFF2-40B4-BE49-F238E27FC236}">
              <a16:creationId xmlns:a16="http://schemas.microsoft.com/office/drawing/2014/main" id="{00000000-0008-0000-2100-00007D0D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56</xdr:row>
      <xdr:rowOff>179917</xdr:rowOff>
    </xdr:from>
    <xdr:ext cx="114300" cy="285750"/>
    <xdr:sp macro="" textlink="">
      <xdr:nvSpPr>
        <xdr:cNvPr id="3454" name="Text Box 13">
          <a:extLst>
            <a:ext uri="{FF2B5EF4-FFF2-40B4-BE49-F238E27FC236}">
              <a16:creationId xmlns:a16="http://schemas.microsoft.com/office/drawing/2014/main" id="{00000000-0008-0000-2100-00007E0D0000}"/>
            </a:ext>
          </a:extLst>
        </xdr:cNvPr>
        <xdr:cNvSpPr txBox="1">
          <a:spLocks noChangeArrowheads="1"/>
        </xdr:cNvSpPr>
      </xdr:nvSpPr>
      <xdr:spPr bwMode="auto">
        <a:xfrm>
          <a:off x="812292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52918</xdr:rowOff>
    </xdr:from>
    <xdr:ext cx="114300" cy="285750"/>
    <xdr:sp macro="" textlink="">
      <xdr:nvSpPr>
        <xdr:cNvPr id="3455" name="Text Box 10">
          <a:extLst>
            <a:ext uri="{FF2B5EF4-FFF2-40B4-BE49-F238E27FC236}">
              <a16:creationId xmlns:a16="http://schemas.microsoft.com/office/drawing/2014/main" id="{00000000-0008-0000-2100-00007F0D0000}"/>
            </a:ext>
          </a:extLst>
        </xdr:cNvPr>
        <xdr:cNvSpPr txBox="1">
          <a:spLocks noChangeArrowheads="1"/>
        </xdr:cNvSpPr>
      </xdr:nvSpPr>
      <xdr:spPr bwMode="auto">
        <a:xfrm>
          <a:off x="812292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456" name="Text Box 8">
          <a:extLst>
            <a:ext uri="{FF2B5EF4-FFF2-40B4-BE49-F238E27FC236}">
              <a16:creationId xmlns:a16="http://schemas.microsoft.com/office/drawing/2014/main" id="{00000000-0008-0000-2100-0000800D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457" name="Text Box 8">
          <a:extLst>
            <a:ext uri="{FF2B5EF4-FFF2-40B4-BE49-F238E27FC236}">
              <a16:creationId xmlns:a16="http://schemas.microsoft.com/office/drawing/2014/main" id="{00000000-0008-0000-2100-0000810D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458" name="Text Box 8">
          <a:extLst>
            <a:ext uri="{FF2B5EF4-FFF2-40B4-BE49-F238E27FC236}">
              <a16:creationId xmlns:a16="http://schemas.microsoft.com/office/drawing/2014/main" id="{00000000-0008-0000-2100-0000820D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13</xdr:col>
      <xdr:colOff>0</xdr:colOff>
      <xdr:row>21</xdr:row>
      <xdr:rowOff>0</xdr:rowOff>
    </xdr:from>
    <xdr:ext cx="114300" cy="285750"/>
    <xdr:sp macro="" textlink="">
      <xdr:nvSpPr>
        <xdr:cNvPr id="3459" name="Text Box 8">
          <a:extLst>
            <a:ext uri="{FF2B5EF4-FFF2-40B4-BE49-F238E27FC236}">
              <a16:creationId xmlns:a16="http://schemas.microsoft.com/office/drawing/2014/main" id="{00000000-0008-0000-2100-0000830D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0</xdr:rowOff>
    </xdr:from>
    <xdr:ext cx="114300" cy="285750"/>
    <xdr:sp macro="" textlink="">
      <xdr:nvSpPr>
        <xdr:cNvPr id="3460" name="Text Box 8">
          <a:extLst>
            <a:ext uri="{FF2B5EF4-FFF2-40B4-BE49-F238E27FC236}">
              <a16:creationId xmlns:a16="http://schemas.microsoft.com/office/drawing/2014/main" id="{00000000-0008-0000-2100-0000840D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0</xdr:rowOff>
    </xdr:from>
    <xdr:ext cx="114300" cy="285750"/>
    <xdr:sp macro="" textlink="">
      <xdr:nvSpPr>
        <xdr:cNvPr id="3461" name="Text Box 8">
          <a:extLst>
            <a:ext uri="{FF2B5EF4-FFF2-40B4-BE49-F238E27FC236}">
              <a16:creationId xmlns:a16="http://schemas.microsoft.com/office/drawing/2014/main" id="{00000000-0008-0000-2100-0000850D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0</xdr:rowOff>
    </xdr:from>
    <xdr:ext cx="114300" cy="285750"/>
    <xdr:sp macro="" textlink="">
      <xdr:nvSpPr>
        <xdr:cNvPr id="3462" name="Text Box 8">
          <a:extLst>
            <a:ext uri="{FF2B5EF4-FFF2-40B4-BE49-F238E27FC236}">
              <a16:creationId xmlns:a16="http://schemas.microsoft.com/office/drawing/2014/main" id="{00000000-0008-0000-2100-0000860D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0</xdr:rowOff>
    </xdr:from>
    <xdr:ext cx="114300" cy="285750"/>
    <xdr:sp macro="" textlink="">
      <xdr:nvSpPr>
        <xdr:cNvPr id="3463" name="Text Box 8">
          <a:extLst>
            <a:ext uri="{FF2B5EF4-FFF2-40B4-BE49-F238E27FC236}">
              <a16:creationId xmlns:a16="http://schemas.microsoft.com/office/drawing/2014/main" id="{00000000-0008-0000-2100-0000870D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464" name="Text Box 8">
          <a:extLst>
            <a:ext uri="{FF2B5EF4-FFF2-40B4-BE49-F238E27FC236}">
              <a16:creationId xmlns:a16="http://schemas.microsoft.com/office/drawing/2014/main" id="{00000000-0008-0000-2100-0000880D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465" name="Text Box 8">
          <a:extLst>
            <a:ext uri="{FF2B5EF4-FFF2-40B4-BE49-F238E27FC236}">
              <a16:creationId xmlns:a16="http://schemas.microsoft.com/office/drawing/2014/main" id="{00000000-0008-0000-2100-0000890D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xdr:row>
      <xdr:rowOff>0</xdr:rowOff>
    </xdr:from>
    <xdr:ext cx="114300" cy="285750"/>
    <xdr:sp macro="" textlink="">
      <xdr:nvSpPr>
        <xdr:cNvPr id="3466" name="Text Box 8">
          <a:extLst>
            <a:ext uri="{FF2B5EF4-FFF2-40B4-BE49-F238E27FC236}">
              <a16:creationId xmlns:a16="http://schemas.microsoft.com/office/drawing/2014/main" id="{00000000-0008-0000-2100-00008A0D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xdr:row>
      <xdr:rowOff>0</xdr:rowOff>
    </xdr:from>
    <xdr:ext cx="114300" cy="285750"/>
    <xdr:sp macro="" textlink="">
      <xdr:nvSpPr>
        <xdr:cNvPr id="3467" name="Text Box 8">
          <a:extLst>
            <a:ext uri="{FF2B5EF4-FFF2-40B4-BE49-F238E27FC236}">
              <a16:creationId xmlns:a16="http://schemas.microsoft.com/office/drawing/2014/main" id="{00000000-0008-0000-2100-00008B0D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23</xdr:row>
      <xdr:rowOff>0</xdr:rowOff>
    </xdr:from>
    <xdr:ext cx="114300" cy="285750"/>
    <xdr:sp macro="" textlink="">
      <xdr:nvSpPr>
        <xdr:cNvPr id="3468" name="Text Box 8">
          <a:extLst>
            <a:ext uri="{FF2B5EF4-FFF2-40B4-BE49-F238E27FC236}">
              <a16:creationId xmlns:a16="http://schemas.microsoft.com/office/drawing/2014/main" id="{00000000-0008-0000-2100-00008C0D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23</xdr:row>
      <xdr:rowOff>0</xdr:rowOff>
    </xdr:from>
    <xdr:ext cx="114300" cy="285750"/>
    <xdr:sp macro="" textlink="">
      <xdr:nvSpPr>
        <xdr:cNvPr id="3469" name="Text Box 8">
          <a:extLst>
            <a:ext uri="{FF2B5EF4-FFF2-40B4-BE49-F238E27FC236}">
              <a16:creationId xmlns:a16="http://schemas.microsoft.com/office/drawing/2014/main" id="{00000000-0008-0000-2100-00008D0D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54</xdr:row>
      <xdr:rowOff>0</xdr:rowOff>
    </xdr:from>
    <xdr:ext cx="114300" cy="285750"/>
    <xdr:sp macro="" textlink="">
      <xdr:nvSpPr>
        <xdr:cNvPr id="3470" name="Text Box 8">
          <a:extLst>
            <a:ext uri="{FF2B5EF4-FFF2-40B4-BE49-F238E27FC236}">
              <a16:creationId xmlns:a16="http://schemas.microsoft.com/office/drawing/2014/main" id="{00000000-0008-0000-2100-00008E0D0000}"/>
            </a:ext>
          </a:extLst>
        </xdr:cNvPr>
        <xdr:cNvSpPr txBox="1">
          <a:spLocks noChangeArrowheads="1"/>
        </xdr:cNvSpPr>
      </xdr:nvSpPr>
      <xdr:spPr bwMode="auto">
        <a:xfrm>
          <a:off x="812292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169334</xdr:rowOff>
    </xdr:from>
    <xdr:ext cx="114300" cy="285750"/>
    <xdr:sp macro="" textlink="">
      <xdr:nvSpPr>
        <xdr:cNvPr id="3471" name="Text Box 8">
          <a:extLst>
            <a:ext uri="{FF2B5EF4-FFF2-40B4-BE49-F238E27FC236}">
              <a16:creationId xmlns:a16="http://schemas.microsoft.com/office/drawing/2014/main" id="{00000000-0008-0000-2100-00008F0D0000}"/>
            </a:ext>
          </a:extLst>
        </xdr:cNvPr>
        <xdr:cNvSpPr txBox="1">
          <a:spLocks noChangeArrowheads="1"/>
        </xdr:cNvSpPr>
      </xdr:nvSpPr>
      <xdr:spPr bwMode="auto">
        <a:xfrm>
          <a:off x="8122920"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152400</xdr:rowOff>
    </xdr:from>
    <xdr:ext cx="114300" cy="285750"/>
    <xdr:sp macro="" textlink="">
      <xdr:nvSpPr>
        <xdr:cNvPr id="3472" name="Text Box 8">
          <a:extLst>
            <a:ext uri="{FF2B5EF4-FFF2-40B4-BE49-F238E27FC236}">
              <a16:creationId xmlns:a16="http://schemas.microsoft.com/office/drawing/2014/main" id="{00000000-0008-0000-2100-0000900D0000}"/>
            </a:ext>
          </a:extLst>
        </xdr:cNvPr>
        <xdr:cNvSpPr txBox="1">
          <a:spLocks noChangeArrowheads="1"/>
        </xdr:cNvSpPr>
      </xdr:nvSpPr>
      <xdr:spPr bwMode="auto">
        <a:xfrm>
          <a:off x="812292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46</xdr:row>
      <xdr:rowOff>0</xdr:rowOff>
    </xdr:from>
    <xdr:ext cx="114300" cy="285750"/>
    <xdr:sp macro="" textlink="">
      <xdr:nvSpPr>
        <xdr:cNvPr id="3473" name="Text Box 8">
          <a:extLst>
            <a:ext uri="{FF2B5EF4-FFF2-40B4-BE49-F238E27FC236}">
              <a16:creationId xmlns:a16="http://schemas.microsoft.com/office/drawing/2014/main" id="{00000000-0008-0000-2100-0000910D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46</xdr:row>
      <xdr:rowOff>0</xdr:rowOff>
    </xdr:from>
    <xdr:ext cx="114300" cy="285750"/>
    <xdr:sp macro="" textlink="">
      <xdr:nvSpPr>
        <xdr:cNvPr id="3474" name="Text Box 8">
          <a:extLst>
            <a:ext uri="{FF2B5EF4-FFF2-40B4-BE49-F238E27FC236}">
              <a16:creationId xmlns:a16="http://schemas.microsoft.com/office/drawing/2014/main" id="{00000000-0008-0000-2100-0000920D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475" name="Text Box 8">
          <a:extLst>
            <a:ext uri="{FF2B5EF4-FFF2-40B4-BE49-F238E27FC236}">
              <a16:creationId xmlns:a16="http://schemas.microsoft.com/office/drawing/2014/main" id="{00000000-0008-0000-2100-0000930D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476" name="Text Box 8">
          <a:extLst>
            <a:ext uri="{FF2B5EF4-FFF2-40B4-BE49-F238E27FC236}">
              <a16:creationId xmlns:a16="http://schemas.microsoft.com/office/drawing/2014/main" id="{00000000-0008-0000-2100-000094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477" name="Text Box 8">
          <a:extLst>
            <a:ext uri="{FF2B5EF4-FFF2-40B4-BE49-F238E27FC236}">
              <a16:creationId xmlns:a16="http://schemas.microsoft.com/office/drawing/2014/main" id="{00000000-0008-0000-2100-0000950D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478" name="Text Box 8">
          <a:extLst>
            <a:ext uri="{FF2B5EF4-FFF2-40B4-BE49-F238E27FC236}">
              <a16:creationId xmlns:a16="http://schemas.microsoft.com/office/drawing/2014/main" id="{00000000-0008-0000-2100-000096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479" name="Text Box 8">
          <a:extLst>
            <a:ext uri="{FF2B5EF4-FFF2-40B4-BE49-F238E27FC236}">
              <a16:creationId xmlns:a16="http://schemas.microsoft.com/office/drawing/2014/main" id="{00000000-0008-0000-2100-0000970D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480" name="Text Box 8">
          <a:extLst>
            <a:ext uri="{FF2B5EF4-FFF2-40B4-BE49-F238E27FC236}">
              <a16:creationId xmlns:a16="http://schemas.microsoft.com/office/drawing/2014/main" id="{00000000-0008-0000-2100-000098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481" name="Text Box 8">
          <a:extLst>
            <a:ext uri="{FF2B5EF4-FFF2-40B4-BE49-F238E27FC236}">
              <a16:creationId xmlns:a16="http://schemas.microsoft.com/office/drawing/2014/main" id="{00000000-0008-0000-2100-000099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482" name="Text Box 8">
          <a:extLst>
            <a:ext uri="{FF2B5EF4-FFF2-40B4-BE49-F238E27FC236}">
              <a16:creationId xmlns:a16="http://schemas.microsoft.com/office/drawing/2014/main" id="{00000000-0008-0000-2100-00009A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483" name="Text Box 8">
          <a:extLst>
            <a:ext uri="{FF2B5EF4-FFF2-40B4-BE49-F238E27FC236}">
              <a16:creationId xmlns:a16="http://schemas.microsoft.com/office/drawing/2014/main" id="{00000000-0008-0000-2100-00009B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13</xdr:col>
      <xdr:colOff>0</xdr:colOff>
      <xdr:row>38</xdr:row>
      <xdr:rowOff>0</xdr:rowOff>
    </xdr:from>
    <xdr:ext cx="114300" cy="285750"/>
    <xdr:sp macro="" textlink="">
      <xdr:nvSpPr>
        <xdr:cNvPr id="3484" name="Text Box 8">
          <a:extLst>
            <a:ext uri="{FF2B5EF4-FFF2-40B4-BE49-F238E27FC236}">
              <a16:creationId xmlns:a16="http://schemas.microsoft.com/office/drawing/2014/main" id="{00000000-0008-0000-2100-00009C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485" name="Text Box 8">
          <a:extLst>
            <a:ext uri="{FF2B5EF4-FFF2-40B4-BE49-F238E27FC236}">
              <a16:creationId xmlns:a16="http://schemas.microsoft.com/office/drawing/2014/main" id="{00000000-0008-0000-2100-00009D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486" name="Text Box 8">
          <a:extLst>
            <a:ext uri="{FF2B5EF4-FFF2-40B4-BE49-F238E27FC236}">
              <a16:creationId xmlns:a16="http://schemas.microsoft.com/office/drawing/2014/main" id="{00000000-0008-0000-2100-00009E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39</xdr:row>
      <xdr:rowOff>0</xdr:rowOff>
    </xdr:from>
    <xdr:ext cx="114300" cy="285750"/>
    <xdr:sp macro="" textlink="">
      <xdr:nvSpPr>
        <xdr:cNvPr id="3487" name="Text Box 8">
          <a:extLst>
            <a:ext uri="{FF2B5EF4-FFF2-40B4-BE49-F238E27FC236}">
              <a16:creationId xmlns:a16="http://schemas.microsoft.com/office/drawing/2014/main" id="{00000000-0008-0000-2100-00009F0D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39</xdr:row>
      <xdr:rowOff>0</xdr:rowOff>
    </xdr:from>
    <xdr:ext cx="114300" cy="285750"/>
    <xdr:sp macro="" textlink="">
      <xdr:nvSpPr>
        <xdr:cNvPr id="3488" name="Text Box 8">
          <a:extLst>
            <a:ext uri="{FF2B5EF4-FFF2-40B4-BE49-F238E27FC236}">
              <a16:creationId xmlns:a16="http://schemas.microsoft.com/office/drawing/2014/main" id="{00000000-0008-0000-2100-0000A00D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40</xdr:row>
      <xdr:rowOff>0</xdr:rowOff>
    </xdr:from>
    <xdr:ext cx="114300" cy="285750"/>
    <xdr:sp macro="" textlink="">
      <xdr:nvSpPr>
        <xdr:cNvPr id="3489" name="Text Box 8">
          <a:extLst>
            <a:ext uri="{FF2B5EF4-FFF2-40B4-BE49-F238E27FC236}">
              <a16:creationId xmlns:a16="http://schemas.microsoft.com/office/drawing/2014/main" id="{00000000-0008-0000-2100-0000A10D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40</xdr:row>
      <xdr:rowOff>0</xdr:rowOff>
    </xdr:from>
    <xdr:ext cx="114300" cy="285750"/>
    <xdr:sp macro="" textlink="">
      <xdr:nvSpPr>
        <xdr:cNvPr id="3490" name="Text Box 8">
          <a:extLst>
            <a:ext uri="{FF2B5EF4-FFF2-40B4-BE49-F238E27FC236}">
              <a16:creationId xmlns:a16="http://schemas.microsoft.com/office/drawing/2014/main" id="{00000000-0008-0000-2100-0000A20D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491" name="Text Box 8">
          <a:extLst>
            <a:ext uri="{FF2B5EF4-FFF2-40B4-BE49-F238E27FC236}">
              <a16:creationId xmlns:a16="http://schemas.microsoft.com/office/drawing/2014/main" id="{00000000-0008-0000-2100-0000A30D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492" name="Text Box 8">
          <a:extLst>
            <a:ext uri="{FF2B5EF4-FFF2-40B4-BE49-F238E27FC236}">
              <a16:creationId xmlns:a16="http://schemas.microsoft.com/office/drawing/2014/main" id="{00000000-0008-0000-2100-0000A4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493" name="Text Box 8">
          <a:extLst>
            <a:ext uri="{FF2B5EF4-FFF2-40B4-BE49-F238E27FC236}">
              <a16:creationId xmlns:a16="http://schemas.microsoft.com/office/drawing/2014/main" id="{00000000-0008-0000-2100-0000A50D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494" name="Text Box 8">
          <a:extLst>
            <a:ext uri="{FF2B5EF4-FFF2-40B4-BE49-F238E27FC236}">
              <a16:creationId xmlns:a16="http://schemas.microsoft.com/office/drawing/2014/main" id="{00000000-0008-0000-2100-0000A60D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495" name="Text Box 1">
          <a:extLst>
            <a:ext uri="{FF2B5EF4-FFF2-40B4-BE49-F238E27FC236}">
              <a16:creationId xmlns:a16="http://schemas.microsoft.com/office/drawing/2014/main" id="{00000000-0008-0000-2100-0000A7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496" name="Text Box 2">
          <a:extLst>
            <a:ext uri="{FF2B5EF4-FFF2-40B4-BE49-F238E27FC236}">
              <a16:creationId xmlns:a16="http://schemas.microsoft.com/office/drawing/2014/main" id="{00000000-0008-0000-2100-0000A8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497" name="Text Box 3">
          <a:extLst>
            <a:ext uri="{FF2B5EF4-FFF2-40B4-BE49-F238E27FC236}">
              <a16:creationId xmlns:a16="http://schemas.microsoft.com/office/drawing/2014/main" id="{00000000-0008-0000-2100-0000A9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498" name="Text Box 4">
          <a:extLst>
            <a:ext uri="{FF2B5EF4-FFF2-40B4-BE49-F238E27FC236}">
              <a16:creationId xmlns:a16="http://schemas.microsoft.com/office/drawing/2014/main" id="{00000000-0008-0000-2100-0000AA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499" name="Text Box 5">
          <a:extLst>
            <a:ext uri="{FF2B5EF4-FFF2-40B4-BE49-F238E27FC236}">
              <a16:creationId xmlns:a16="http://schemas.microsoft.com/office/drawing/2014/main" id="{00000000-0008-0000-2100-0000AB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00" name="Text Box 6">
          <a:extLst>
            <a:ext uri="{FF2B5EF4-FFF2-40B4-BE49-F238E27FC236}">
              <a16:creationId xmlns:a16="http://schemas.microsoft.com/office/drawing/2014/main" id="{00000000-0008-0000-2100-0000AC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01" name="Text Box 8">
          <a:extLst>
            <a:ext uri="{FF2B5EF4-FFF2-40B4-BE49-F238E27FC236}">
              <a16:creationId xmlns:a16="http://schemas.microsoft.com/office/drawing/2014/main" id="{00000000-0008-0000-2100-0000AD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02" name="Text Box 9">
          <a:extLst>
            <a:ext uri="{FF2B5EF4-FFF2-40B4-BE49-F238E27FC236}">
              <a16:creationId xmlns:a16="http://schemas.microsoft.com/office/drawing/2014/main" id="{00000000-0008-0000-2100-0000AE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03" name="Text Box 10">
          <a:extLst>
            <a:ext uri="{FF2B5EF4-FFF2-40B4-BE49-F238E27FC236}">
              <a16:creationId xmlns:a16="http://schemas.microsoft.com/office/drawing/2014/main" id="{00000000-0008-0000-2100-0000AF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04" name="Text Box 1">
          <a:extLst>
            <a:ext uri="{FF2B5EF4-FFF2-40B4-BE49-F238E27FC236}">
              <a16:creationId xmlns:a16="http://schemas.microsoft.com/office/drawing/2014/main" id="{00000000-0008-0000-2100-0000B0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05" name="Text Box 2">
          <a:extLst>
            <a:ext uri="{FF2B5EF4-FFF2-40B4-BE49-F238E27FC236}">
              <a16:creationId xmlns:a16="http://schemas.microsoft.com/office/drawing/2014/main" id="{00000000-0008-0000-2100-0000B1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506" name="Text Box 8">
          <a:extLst>
            <a:ext uri="{FF2B5EF4-FFF2-40B4-BE49-F238E27FC236}">
              <a16:creationId xmlns:a16="http://schemas.microsoft.com/office/drawing/2014/main" id="{00000000-0008-0000-2100-0000B20D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507" name="Text Box 8">
          <a:extLst>
            <a:ext uri="{FF2B5EF4-FFF2-40B4-BE49-F238E27FC236}">
              <a16:creationId xmlns:a16="http://schemas.microsoft.com/office/drawing/2014/main" id="{00000000-0008-0000-2100-0000B30D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508" name="Text Box 8">
          <a:extLst>
            <a:ext uri="{FF2B5EF4-FFF2-40B4-BE49-F238E27FC236}">
              <a16:creationId xmlns:a16="http://schemas.microsoft.com/office/drawing/2014/main" id="{00000000-0008-0000-2100-0000B40D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509" name="Text Box 8">
          <a:extLst>
            <a:ext uri="{FF2B5EF4-FFF2-40B4-BE49-F238E27FC236}">
              <a16:creationId xmlns:a16="http://schemas.microsoft.com/office/drawing/2014/main" id="{00000000-0008-0000-2100-0000B5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0" name="Text Box 8">
          <a:extLst>
            <a:ext uri="{FF2B5EF4-FFF2-40B4-BE49-F238E27FC236}">
              <a16:creationId xmlns:a16="http://schemas.microsoft.com/office/drawing/2014/main" id="{00000000-0008-0000-2100-0000B6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1" name="Text Box 8">
          <a:extLst>
            <a:ext uri="{FF2B5EF4-FFF2-40B4-BE49-F238E27FC236}">
              <a16:creationId xmlns:a16="http://schemas.microsoft.com/office/drawing/2014/main" id="{00000000-0008-0000-2100-0000B7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2" name="Text Box 1">
          <a:extLst>
            <a:ext uri="{FF2B5EF4-FFF2-40B4-BE49-F238E27FC236}">
              <a16:creationId xmlns:a16="http://schemas.microsoft.com/office/drawing/2014/main" id="{00000000-0008-0000-2100-0000B8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3" name="Text Box 2">
          <a:extLst>
            <a:ext uri="{FF2B5EF4-FFF2-40B4-BE49-F238E27FC236}">
              <a16:creationId xmlns:a16="http://schemas.microsoft.com/office/drawing/2014/main" id="{00000000-0008-0000-2100-0000B9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4" name="Text Box 3">
          <a:extLst>
            <a:ext uri="{FF2B5EF4-FFF2-40B4-BE49-F238E27FC236}">
              <a16:creationId xmlns:a16="http://schemas.microsoft.com/office/drawing/2014/main" id="{00000000-0008-0000-2100-0000BA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5" name="Text Box 4">
          <a:extLst>
            <a:ext uri="{FF2B5EF4-FFF2-40B4-BE49-F238E27FC236}">
              <a16:creationId xmlns:a16="http://schemas.microsoft.com/office/drawing/2014/main" id="{00000000-0008-0000-2100-0000BB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6" name="Text Box 5">
          <a:extLst>
            <a:ext uri="{FF2B5EF4-FFF2-40B4-BE49-F238E27FC236}">
              <a16:creationId xmlns:a16="http://schemas.microsoft.com/office/drawing/2014/main" id="{00000000-0008-0000-2100-0000BC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7" name="Text Box 6">
          <a:extLst>
            <a:ext uri="{FF2B5EF4-FFF2-40B4-BE49-F238E27FC236}">
              <a16:creationId xmlns:a16="http://schemas.microsoft.com/office/drawing/2014/main" id="{00000000-0008-0000-2100-0000BD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8" name="Text Box 8">
          <a:extLst>
            <a:ext uri="{FF2B5EF4-FFF2-40B4-BE49-F238E27FC236}">
              <a16:creationId xmlns:a16="http://schemas.microsoft.com/office/drawing/2014/main" id="{00000000-0008-0000-2100-0000BE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19" name="Text Box 9">
          <a:extLst>
            <a:ext uri="{FF2B5EF4-FFF2-40B4-BE49-F238E27FC236}">
              <a16:creationId xmlns:a16="http://schemas.microsoft.com/office/drawing/2014/main" id="{00000000-0008-0000-2100-0000BF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20" name="Text Box 10">
          <a:extLst>
            <a:ext uri="{FF2B5EF4-FFF2-40B4-BE49-F238E27FC236}">
              <a16:creationId xmlns:a16="http://schemas.microsoft.com/office/drawing/2014/main" id="{00000000-0008-0000-2100-0000C0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21" name="Text Box 1">
          <a:extLst>
            <a:ext uri="{FF2B5EF4-FFF2-40B4-BE49-F238E27FC236}">
              <a16:creationId xmlns:a16="http://schemas.microsoft.com/office/drawing/2014/main" id="{00000000-0008-0000-2100-0000C1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22" name="Text Box 2">
          <a:extLst>
            <a:ext uri="{FF2B5EF4-FFF2-40B4-BE49-F238E27FC236}">
              <a16:creationId xmlns:a16="http://schemas.microsoft.com/office/drawing/2014/main" id="{00000000-0008-0000-2100-0000C2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523" name="Text Box 8">
          <a:extLst>
            <a:ext uri="{FF2B5EF4-FFF2-40B4-BE49-F238E27FC236}">
              <a16:creationId xmlns:a16="http://schemas.microsoft.com/office/drawing/2014/main" id="{00000000-0008-0000-2100-0000C30D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524" name="Text Box 8">
          <a:extLst>
            <a:ext uri="{FF2B5EF4-FFF2-40B4-BE49-F238E27FC236}">
              <a16:creationId xmlns:a16="http://schemas.microsoft.com/office/drawing/2014/main" id="{00000000-0008-0000-2100-0000C40D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525" name="Text Box 8">
          <a:extLst>
            <a:ext uri="{FF2B5EF4-FFF2-40B4-BE49-F238E27FC236}">
              <a16:creationId xmlns:a16="http://schemas.microsoft.com/office/drawing/2014/main" id="{00000000-0008-0000-2100-0000C50D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526" name="Text Box 8">
          <a:extLst>
            <a:ext uri="{FF2B5EF4-FFF2-40B4-BE49-F238E27FC236}">
              <a16:creationId xmlns:a16="http://schemas.microsoft.com/office/drawing/2014/main" id="{00000000-0008-0000-2100-0000C6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27" name="Text Box 8">
          <a:extLst>
            <a:ext uri="{FF2B5EF4-FFF2-40B4-BE49-F238E27FC236}">
              <a16:creationId xmlns:a16="http://schemas.microsoft.com/office/drawing/2014/main" id="{00000000-0008-0000-2100-0000C7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28" name="Text Box 8">
          <a:extLst>
            <a:ext uri="{FF2B5EF4-FFF2-40B4-BE49-F238E27FC236}">
              <a16:creationId xmlns:a16="http://schemas.microsoft.com/office/drawing/2014/main" id="{00000000-0008-0000-2100-0000C8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29" name="Text Box 1">
          <a:extLst>
            <a:ext uri="{FF2B5EF4-FFF2-40B4-BE49-F238E27FC236}">
              <a16:creationId xmlns:a16="http://schemas.microsoft.com/office/drawing/2014/main" id="{00000000-0008-0000-2100-0000C9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0" name="Text Box 2">
          <a:extLst>
            <a:ext uri="{FF2B5EF4-FFF2-40B4-BE49-F238E27FC236}">
              <a16:creationId xmlns:a16="http://schemas.microsoft.com/office/drawing/2014/main" id="{00000000-0008-0000-2100-0000CA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1" name="Text Box 3">
          <a:extLst>
            <a:ext uri="{FF2B5EF4-FFF2-40B4-BE49-F238E27FC236}">
              <a16:creationId xmlns:a16="http://schemas.microsoft.com/office/drawing/2014/main" id="{00000000-0008-0000-2100-0000CB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2" name="Text Box 4">
          <a:extLst>
            <a:ext uri="{FF2B5EF4-FFF2-40B4-BE49-F238E27FC236}">
              <a16:creationId xmlns:a16="http://schemas.microsoft.com/office/drawing/2014/main" id="{00000000-0008-0000-2100-0000CC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3" name="Text Box 5">
          <a:extLst>
            <a:ext uri="{FF2B5EF4-FFF2-40B4-BE49-F238E27FC236}">
              <a16:creationId xmlns:a16="http://schemas.microsoft.com/office/drawing/2014/main" id="{00000000-0008-0000-2100-0000CD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4" name="Text Box 6">
          <a:extLst>
            <a:ext uri="{FF2B5EF4-FFF2-40B4-BE49-F238E27FC236}">
              <a16:creationId xmlns:a16="http://schemas.microsoft.com/office/drawing/2014/main" id="{00000000-0008-0000-2100-0000CE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5" name="Text Box 8">
          <a:extLst>
            <a:ext uri="{FF2B5EF4-FFF2-40B4-BE49-F238E27FC236}">
              <a16:creationId xmlns:a16="http://schemas.microsoft.com/office/drawing/2014/main" id="{00000000-0008-0000-2100-0000CF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6" name="Text Box 9">
          <a:extLst>
            <a:ext uri="{FF2B5EF4-FFF2-40B4-BE49-F238E27FC236}">
              <a16:creationId xmlns:a16="http://schemas.microsoft.com/office/drawing/2014/main" id="{00000000-0008-0000-2100-0000D0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7" name="Text Box 10">
          <a:extLst>
            <a:ext uri="{FF2B5EF4-FFF2-40B4-BE49-F238E27FC236}">
              <a16:creationId xmlns:a16="http://schemas.microsoft.com/office/drawing/2014/main" id="{00000000-0008-0000-2100-0000D1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8" name="Text Box 1">
          <a:extLst>
            <a:ext uri="{FF2B5EF4-FFF2-40B4-BE49-F238E27FC236}">
              <a16:creationId xmlns:a16="http://schemas.microsoft.com/office/drawing/2014/main" id="{00000000-0008-0000-2100-0000D2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39" name="Text Box 2">
          <a:extLst>
            <a:ext uri="{FF2B5EF4-FFF2-40B4-BE49-F238E27FC236}">
              <a16:creationId xmlns:a16="http://schemas.microsoft.com/office/drawing/2014/main" id="{00000000-0008-0000-2100-0000D3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540" name="Text Box 8">
          <a:extLst>
            <a:ext uri="{FF2B5EF4-FFF2-40B4-BE49-F238E27FC236}">
              <a16:creationId xmlns:a16="http://schemas.microsoft.com/office/drawing/2014/main" id="{00000000-0008-0000-2100-0000D40D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541" name="Text Box 8">
          <a:extLst>
            <a:ext uri="{FF2B5EF4-FFF2-40B4-BE49-F238E27FC236}">
              <a16:creationId xmlns:a16="http://schemas.microsoft.com/office/drawing/2014/main" id="{00000000-0008-0000-2100-0000D5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542" name="Text Box 8">
          <a:extLst>
            <a:ext uri="{FF2B5EF4-FFF2-40B4-BE49-F238E27FC236}">
              <a16:creationId xmlns:a16="http://schemas.microsoft.com/office/drawing/2014/main" id="{00000000-0008-0000-2100-0000D6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543" name="Text Box 8">
          <a:extLst>
            <a:ext uri="{FF2B5EF4-FFF2-40B4-BE49-F238E27FC236}">
              <a16:creationId xmlns:a16="http://schemas.microsoft.com/office/drawing/2014/main" id="{00000000-0008-0000-2100-0000D7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13</xdr:col>
      <xdr:colOff>0</xdr:colOff>
      <xdr:row>38</xdr:row>
      <xdr:rowOff>0</xdr:rowOff>
    </xdr:from>
    <xdr:ext cx="114300" cy="285750"/>
    <xdr:sp macro="" textlink="">
      <xdr:nvSpPr>
        <xdr:cNvPr id="3544" name="Text Box 8">
          <a:extLst>
            <a:ext uri="{FF2B5EF4-FFF2-40B4-BE49-F238E27FC236}">
              <a16:creationId xmlns:a16="http://schemas.microsoft.com/office/drawing/2014/main" id="{00000000-0008-0000-2100-0000D8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545" name="Text Box 8">
          <a:extLst>
            <a:ext uri="{FF2B5EF4-FFF2-40B4-BE49-F238E27FC236}">
              <a16:creationId xmlns:a16="http://schemas.microsoft.com/office/drawing/2014/main" id="{00000000-0008-0000-2100-0000D90D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28575</xdr:rowOff>
    </xdr:from>
    <xdr:ext cx="114300" cy="285750"/>
    <xdr:sp macro="" textlink="">
      <xdr:nvSpPr>
        <xdr:cNvPr id="3546" name="Text Box 8">
          <a:extLst>
            <a:ext uri="{FF2B5EF4-FFF2-40B4-BE49-F238E27FC236}">
              <a16:creationId xmlns:a16="http://schemas.microsoft.com/office/drawing/2014/main" id="{00000000-0008-0000-2100-0000DA0D0000}"/>
            </a:ext>
          </a:extLst>
        </xdr:cNvPr>
        <xdr:cNvSpPr txBox="1">
          <a:spLocks noChangeArrowheads="1"/>
        </xdr:cNvSpPr>
      </xdr:nvSpPr>
      <xdr:spPr bwMode="auto">
        <a:xfrm>
          <a:off x="8122920" y="67951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39</xdr:row>
      <xdr:rowOff>0</xdr:rowOff>
    </xdr:from>
    <xdr:ext cx="114300" cy="285750"/>
    <xdr:sp macro="" textlink="">
      <xdr:nvSpPr>
        <xdr:cNvPr id="3547" name="Text Box 8">
          <a:extLst>
            <a:ext uri="{FF2B5EF4-FFF2-40B4-BE49-F238E27FC236}">
              <a16:creationId xmlns:a16="http://schemas.microsoft.com/office/drawing/2014/main" id="{00000000-0008-0000-2100-0000DB0D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39</xdr:row>
      <xdr:rowOff>0</xdr:rowOff>
    </xdr:from>
    <xdr:ext cx="114300" cy="285750"/>
    <xdr:sp macro="" textlink="">
      <xdr:nvSpPr>
        <xdr:cNvPr id="3548" name="Text Box 8">
          <a:extLst>
            <a:ext uri="{FF2B5EF4-FFF2-40B4-BE49-F238E27FC236}">
              <a16:creationId xmlns:a16="http://schemas.microsoft.com/office/drawing/2014/main" id="{00000000-0008-0000-2100-0000DC0D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40</xdr:row>
      <xdr:rowOff>0</xdr:rowOff>
    </xdr:from>
    <xdr:ext cx="114300" cy="285750"/>
    <xdr:sp macro="" textlink="">
      <xdr:nvSpPr>
        <xdr:cNvPr id="3549" name="Text Box 8">
          <a:extLst>
            <a:ext uri="{FF2B5EF4-FFF2-40B4-BE49-F238E27FC236}">
              <a16:creationId xmlns:a16="http://schemas.microsoft.com/office/drawing/2014/main" id="{00000000-0008-0000-2100-0000DD0D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95250</xdr:rowOff>
    </xdr:from>
    <xdr:ext cx="114300" cy="285750"/>
    <xdr:sp macro="" textlink="">
      <xdr:nvSpPr>
        <xdr:cNvPr id="3550" name="Text Box 8">
          <a:extLst>
            <a:ext uri="{FF2B5EF4-FFF2-40B4-BE49-F238E27FC236}">
              <a16:creationId xmlns:a16="http://schemas.microsoft.com/office/drawing/2014/main" id="{00000000-0008-0000-2100-0000DE0D0000}"/>
            </a:ext>
          </a:extLst>
        </xdr:cNvPr>
        <xdr:cNvSpPr txBox="1">
          <a:spLocks noChangeArrowheads="1"/>
        </xdr:cNvSpPr>
      </xdr:nvSpPr>
      <xdr:spPr bwMode="auto">
        <a:xfrm>
          <a:off x="812292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551" name="Text Box 8">
          <a:extLst>
            <a:ext uri="{FF2B5EF4-FFF2-40B4-BE49-F238E27FC236}">
              <a16:creationId xmlns:a16="http://schemas.microsoft.com/office/drawing/2014/main" id="{00000000-0008-0000-2100-0000DF0D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52" name="Text Box 1">
          <a:extLst>
            <a:ext uri="{FF2B5EF4-FFF2-40B4-BE49-F238E27FC236}">
              <a16:creationId xmlns:a16="http://schemas.microsoft.com/office/drawing/2014/main" id="{00000000-0008-0000-2100-0000E0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53" name="Text Box 2">
          <a:extLst>
            <a:ext uri="{FF2B5EF4-FFF2-40B4-BE49-F238E27FC236}">
              <a16:creationId xmlns:a16="http://schemas.microsoft.com/office/drawing/2014/main" id="{00000000-0008-0000-2100-0000E1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54" name="Text Box 3">
          <a:extLst>
            <a:ext uri="{FF2B5EF4-FFF2-40B4-BE49-F238E27FC236}">
              <a16:creationId xmlns:a16="http://schemas.microsoft.com/office/drawing/2014/main" id="{00000000-0008-0000-2100-0000E2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55" name="Text Box 4">
          <a:extLst>
            <a:ext uri="{FF2B5EF4-FFF2-40B4-BE49-F238E27FC236}">
              <a16:creationId xmlns:a16="http://schemas.microsoft.com/office/drawing/2014/main" id="{00000000-0008-0000-2100-0000E3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56" name="Text Box 5">
          <a:extLst>
            <a:ext uri="{FF2B5EF4-FFF2-40B4-BE49-F238E27FC236}">
              <a16:creationId xmlns:a16="http://schemas.microsoft.com/office/drawing/2014/main" id="{00000000-0008-0000-2100-0000E4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57" name="Text Box 6">
          <a:extLst>
            <a:ext uri="{FF2B5EF4-FFF2-40B4-BE49-F238E27FC236}">
              <a16:creationId xmlns:a16="http://schemas.microsoft.com/office/drawing/2014/main" id="{00000000-0008-0000-2100-0000E5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58" name="Text Box 8">
          <a:extLst>
            <a:ext uri="{FF2B5EF4-FFF2-40B4-BE49-F238E27FC236}">
              <a16:creationId xmlns:a16="http://schemas.microsoft.com/office/drawing/2014/main" id="{00000000-0008-0000-2100-0000E6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59" name="Text Box 9">
          <a:extLst>
            <a:ext uri="{FF2B5EF4-FFF2-40B4-BE49-F238E27FC236}">
              <a16:creationId xmlns:a16="http://schemas.microsoft.com/office/drawing/2014/main" id="{00000000-0008-0000-2100-0000E7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0" name="Text Box 10">
          <a:extLst>
            <a:ext uri="{FF2B5EF4-FFF2-40B4-BE49-F238E27FC236}">
              <a16:creationId xmlns:a16="http://schemas.microsoft.com/office/drawing/2014/main" id="{00000000-0008-0000-2100-0000E8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1" name="Text Box 1">
          <a:extLst>
            <a:ext uri="{FF2B5EF4-FFF2-40B4-BE49-F238E27FC236}">
              <a16:creationId xmlns:a16="http://schemas.microsoft.com/office/drawing/2014/main" id="{00000000-0008-0000-2100-0000E9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2" name="Text Box 2">
          <a:extLst>
            <a:ext uri="{FF2B5EF4-FFF2-40B4-BE49-F238E27FC236}">
              <a16:creationId xmlns:a16="http://schemas.microsoft.com/office/drawing/2014/main" id="{00000000-0008-0000-2100-0000EA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3" name="Text Box 8">
          <a:extLst>
            <a:ext uri="{FF2B5EF4-FFF2-40B4-BE49-F238E27FC236}">
              <a16:creationId xmlns:a16="http://schemas.microsoft.com/office/drawing/2014/main" id="{00000000-0008-0000-2100-0000EB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4" name="Text Box 8">
          <a:extLst>
            <a:ext uri="{FF2B5EF4-FFF2-40B4-BE49-F238E27FC236}">
              <a16:creationId xmlns:a16="http://schemas.microsoft.com/office/drawing/2014/main" id="{00000000-0008-0000-2100-0000EC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5" name="Text Box 1">
          <a:extLst>
            <a:ext uri="{FF2B5EF4-FFF2-40B4-BE49-F238E27FC236}">
              <a16:creationId xmlns:a16="http://schemas.microsoft.com/office/drawing/2014/main" id="{00000000-0008-0000-2100-0000ED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6" name="Text Box 2">
          <a:extLst>
            <a:ext uri="{FF2B5EF4-FFF2-40B4-BE49-F238E27FC236}">
              <a16:creationId xmlns:a16="http://schemas.microsoft.com/office/drawing/2014/main" id="{00000000-0008-0000-2100-0000EE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7" name="Text Box 3">
          <a:extLst>
            <a:ext uri="{FF2B5EF4-FFF2-40B4-BE49-F238E27FC236}">
              <a16:creationId xmlns:a16="http://schemas.microsoft.com/office/drawing/2014/main" id="{00000000-0008-0000-2100-0000EF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8" name="Text Box 4">
          <a:extLst>
            <a:ext uri="{FF2B5EF4-FFF2-40B4-BE49-F238E27FC236}">
              <a16:creationId xmlns:a16="http://schemas.microsoft.com/office/drawing/2014/main" id="{00000000-0008-0000-2100-0000F0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69" name="Text Box 5">
          <a:extLst>
            <a:ext uri="{FF2B5EF4-FFF2-40B4-BE49-F238E27FC236}">
              <a16:creationId xmlns:a16="http://schemas.microsoft.com/office/drawing/2014/main" id="{00000000-0008-0000-2100-0000F1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0" name="Text Box 6">
          <a:extLst>
            <a:ext uri="{FF2B5EF4-FFF2-40B4-BE49-F238E27FC236}">
              <a16:creationId xmlns:a16="http://schemas.microsoft.com/office/drawing/2014/main" id="{00000000-0008-0000-2100-0000F2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1" name="Text Box 8">
          <a:extLst>
            <a:ext uri="{FF2B5EF4-FFF2-40B4-BE49-F238E27FC236}">
              <a16:creationId xmlns:a16="http://schemas.microsoft.com/office/drawing/2014/main" id="{00000000-0008-0000-2100-0000F3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2" name="Text Box 9">
          <a:extLst>
            <a:ext uri="{FF2B5EF4-FFF2-40B4-BE49-F238E27FC236}">
              <a16:creationId xmlns:a16="http://schemas.microsoft.com/office/drawing/2014/main" id="{00000000-0008-0000-2100-0000F4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3" name="Text Box 10">
          <a:extLst>
            <a:ext uri="{FF2B5EF4-FFF2-40B4-BE49-F238E27FC236}">
              <a16:creationId xmlns:a16="http://schemas.microsoft.com/office/drawing/2014/main" id="{00000000-0008-0000-2100-0000F5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4" name="Text Box 1">
          <a:extLst>
            <a:ext uri="{FF2B5EF4-FFF2-40B4-BE49-F238E27FC236}">
              <a16:creationId xmlns:a16="http://schemas.microsoft.com/office/drawing/2014/main" id="{00000000-0008-0000-2100-0000F6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5" name="Text Box 2">
          <a:extLst>
            <a:ext uri="{FF2B5EF4-FFF2-40B4-BE49-F238E27FC236}">
              <a16:creationId xmlns:a16="http://schemas.microsoft.com/office/drawing/2014/main" id="{00000000-0008-0000-2100-0000F7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6" name="Text Box 8">
          <a:extLst>
            <a:ext uri="{FF2B5EF4-FFF2-40B4-BE49-F238E27FC236}">
              <a16:creationId xmlns:a16="http://schemas.microsoft.com/office/drawing/2014/main" id="{00000000-0008-0000-2100-0000F8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7" name="Text Box 8">
          <a:extLst>
            <a:ext uri="{FF2B5EF4-FFF2-40B4-BE49-F238E27FC236}">
              <a16:creationId xmlns:a16="http://schemas.microsoft.com/office/drawing/2014/main" id="{00000000-0008-0000-2100-0000F9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8" name="Text Box 1">
          <a:extLst>
            <a:ext uri="{FF2B5EF4-FFF2-40B4-BE49-F238E27FC236}">
              <a16:creationId xmlns:a16="http://schemas.microsoft.com/office/drawing/2014/main" id="{00000000-0008-0000-2100-0000FA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79" name="Text Box 2">
          <a:extLst>
            <a:ext uri="{FF2B5EF4-FFF2-40B4-BE49-F238E27FC236}">
              <a16:creationId xmlns:a16="http://schemas.microsoft.com/office/drawing/2014/main" id="{00000000-0008-0000-2100-0000FB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0" name="Text Box 3">
          <a:extLst>
            <a:ext uri="{FF2B5EF4-FFF2-40B4-BE49-F238E27FC236}">
              <a16:creationId xmlns:a16="http://schemas.microsoft.com/office/drawing/2014/main" id="{00000000-0008-0000-2100-0000FC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1" name="Text Box 4">
          <a:extLst>
            <a:ext uri="{FF2B5EF4-FFF2-40B4-BE49-F238E27FC236}">
              <a16:creationId xmlns:a16="http://schemas.microsoft.com/office/drawing/2014/main" id="{00000000-0008-0000-2100-0000FD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2" name="Text Box 5">
          <a:extLst>
            <a:ext uri="{FF2B5EF4-FFF2-40B4-BE49-F238E27FC236}">
              <a16:creationId xmlns:a16="http://schemas.microsoft.com/office/drawing/2014/main" id="{00000000-0008-0000-2100-0000FE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3" name="Text Box 6">
          <a:extLst>
            <a:ext uri="{FF2B5EF4-FFF2-40B4-BE49-F238E27FC236}">
              <a16:creationId xmlns:a16="http://schemas.microsoft.com/office/drawing/2014/main" id="{00000000-0008-0000-2100-0000FF0D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4" name="Text Box 8">
          <a:extLst>
            <a:ext uri="{FF2B5EF4-FFF2-40B4-BE49-F238E27FC236}">
              <a16:creationId xmlns:a16="http://schemas.microsoft.com/office/drawing/2014/main" id="{00000000-0008-0000-2100-0000000E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5" name="Text Box 9">
          <a:extLst>
            <a:ext uri="{FF2B5EF4-FFF2-40B4-BE49-F238E27FC236}">
              <a16:creationId xmlns:a16="http://schemas.microsoft.com/office/drawing/2014/main" id="{00000000-0008-0000-2100-0000010E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6" name="Text Box 10">
          <a:extLst>
            <a:ext uri="{FF2B5EF4-FFF2-40B4-BE49-F238E27FC236}">
              <a16:creationId xmlns:a16="http://schemas.microsoft.com/office/drawing/2014/main" id="{00000000-0008-0000-2100-0000020E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7" name="Text Box 1">
          <a:extLst>
            <a:ext uri="{FF2B5EF4-FFF2-40B4-BE49-F238E27FC236}">
              <a16:creationId xmlns:a16="http://schemas.microsoft.com/office/drawing/2014/main" id="{00000000-0008-0000-2100-0000030E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8" name="Text Box 2">
          <a:extLst>
            <a:ext uri="{FF2B5EF4-FFF2-40B4-BE49-F238E27FC236}">
              <a16:creationId xmlns:a16="http://schemas.microsoft.com/office/drawing/2014/main" id="{00000000-0008-0000-2100-0000040E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589" name="Text Box 8">
          <a:extLst>
            <a:ext uri="{FF2B5EF4-FFF2-40B4-BE49-F238E27FC236}">
              <a16:creationId xmlns:a16="http://schemas.microsoft.com/office/drawing/2014/main" id="{00000000-0008-0000-2100-0000050E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114300" cy="285750"/>
    <xdr:sp macro="" textlink="">
      <xdr:nvSpPr>
        <xdr:cNvPr id="3590" name="Text Box 8">
          <a:extLst>
            <a:ext uri="{FF2B5EF4-FFF2-40B4-BE49-F238E27FC236}">
              <a16:creationId xmlns:a16="http://schemas.microsoft.com/office/drawing/2014/main" id="{00000000-0008-0000-2100-0000060E0000}"/>
            </a:ext>
          </a:extLst>
        </xdr:cNvPr>
        <xdr:cNvSpPr txBox="1">
          <a:spLocks noChangeArrowheads="1"/>
        </xdr:cNvSpPr>
      </xdr:nvSpPr>
      <xdr:spPr bwMode="auto">
        <a:xfrm>
          <a:off x="812292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591" name="Text Box 8">
          <a:extLst>
            <a:ext uri="{FF2B5EF4-FFF2-40B4-BE49-F238E27FC236}">
              <a16:creationId xmlns:a16="http://schemas.microsoft.com/office/drawing/2014/main" id="{00000000-0008-0000-2100-0000070E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592" name="Text Box 8">
          <a:extLst>
            <a:ext uri="{FF2B5EF4-FFF2-40B4-BE49-F238E27FC236}">
              <a16:creationId xmlns:a16="http://schemas.microsoft.com/office/drawing/2014/main" id="{00000000-0008-0000-2100-0000080E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35</xdr:row>
      <xdr:rowOff>0</xdr:rowOff>
    </xdr:from>
    <xdr:ext cx="114300" cy="285750"/>
    <xdr:sp macro="" textlink="">
      <xdr:nvSpPr>
        <xdr:cNvPr id="3593" name="Text Box 8">
          <a:extLst>
            <a:ext uri="{FF2B5EF4-FFF2-40B4-BE49-F238E27FC236}">
              <a16:creationId xmlns:a16="http://schemas.microsoft.com/office/drawing/2014/main" id="{00000000-0008-0000-2100-0000090E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594" name="Text Box 8">
          <a:extLst>
            <a:ext uri="{FF2B5EF4-FFF2-40B4-BE49-F238E27FC236}">
              <a16:creationId xmlns:a16="http://schemas.microsoft.com/office/drawing/2014/main" id="{00000000-0008-0000-2100-00000A0E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35</xdr:row>
      <xdr:rowOff>0</xdr:rowOff>
    </xdr:from>
    <xdr:ext cx="114300" cy="285750"/>
    <xdr:sp macro="" textlink="">
      <xdr:nvSpPr>
        <xdr:cNvPr id="3595" name="Text Box 8">
          <a:extLst>
            <a:ext uri="{FF2B5EF4-FFF2-40B4-BE49-F238E27FC236}">
              <a16:creationId xmlns:a16="http://schemas.microsoft.com/office/drawing/2014/main" id="{00000000-0008-0000-2100-00000B0E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596" name="Text Box 8">
          <a:extLst>
            <a:ext uri="{FF2B5EF4-FFF2-40B4-BE49-F238E27FC236}">
              <a16:creationId xmlns:a16="http://schemas.microsoft.com/office/drawing/2014/main" id="{00000000-0008-0000-2100-00000C0E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0</xdr:rowOff>
    </xdr:from>
    <xdr:ext cx="114300" cy="285750"/>
    <xdr:sp macro="" textlink="">
      <xdr:nvSpPr>
        <xdr:cNvPr id="3597" name="Text Box 8">
          <a:extLst>
            <a:ext uri="{FF2B5EF4-FFF2-40B4-BE49-F238E27FC236}">
              <a16:creationId xmlns:a16="http://schemas.microsoft.com/office/drawing/2014/main" id="{00000000-0008-0000-2100-00000D0E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0</xdr:rowOff>
    </xdr:from>
    <xdr:ext cx="114300" cy="285750"/>
    <xdr:sp macro="" textlink="">
      <xdr:nvSpPr>
        <xdr:cNvPr id="3598" name="Text Box 8">
          <a:extLst>
            <a:ext uri="{FF2B5EF4-FFF2-40B4-BE49-F238E27FC236}">
              <a16:creationId xmlns:a16="http://schemas.microsoft.com/office/drawing/2014/main" id="{00000000-0008-0000-2100-00000E0E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0</xdr:rowOff>
    </xdr:from>
    <xdr:ext cx="114300" cy="285750"/>
    <xdr:sp macro="" textlink="">
      <xdr:nvSpPr>
        <xdr:cNvPr id="3599" name="Text Box 8">
          <a:extLst>
            <a:ext uri="{FF2B5EF4-FFF2-40B4-BE49-F238E27FC236}">
              <a16:creationId xmlns:a16="http://schemas.microsoft.com/office/drawing/2014/main" id="{00000000-0008-0000-2100-00000F0E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0</xdr:rowOff>
    </xdr:from>
    <xdr:ext cx="114300" cy="285750"/>
    <xdr:sp macro="" textlink="">
      <xdr:nvSpPr>
        <xdr:cNvPr id="3600" name="Text Box 8">
          <a:extLst>
            <a:ext uri="{FF2B5EF4-FFF2-40B4-BE49-F238E27FC236}">
              <a16:creationId xmlns:a16="http://schemas.microsoft.com/office/drawing/2014/main" id="{00000000-0008-0000-2100-0000100E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01" name="Text Box 1">
          <a:extLst>
            <a:ext uri="{FF2B5EF4-FFF2-40B4-BE49-F238E27FC236}">
              <a16:creationId xmlns:a16="http://schemas.microsoft.com/office/drawing/2014/main" id="{00000000-0008-0000-2100-000011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02" name="Text Box 2">
          <a:extLst>
            <a:ext uri="{FF2B5EF4-FFF2-40B4-BE49-F238E27FC236}">
              <a16:creationId xmlns:a16="http://schemas.microsoft.com/office/drawing/2014/main" id="{00000000-0008-0000-2100-000012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03" name="Text Box 3">
          <a:extLst>
            <a:ext uri="{FF2B5EF4-FFF2-40B4-BE49-F238E27FC236}">
              <a16:creationId xmlns:a16="http://schemas.microsoft.com/office/drawing/2014/main" id="{00000000-0008-0000-2100-000013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04" name="Text Box 4">
          <a:extLst>
            <a:ext uri="{FF2B5EF4-FFF2-40B4-BE49-F238E27FC236}">
              <a16:creationId xmlns:a16="http://schemas.microsoft.com/office/drawing/2014/main" id="{00000000-0008-0000-2100-000014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05" name="Text Box 5">
          <a:extLst>
            <a:ext uri="{FF2B5EF4-FFF2-40B4-BE49-F238E27FC236}">
              <a16:creationId xmlns:a16="http://schemas.microsoft.com/office/drawing/2014/main" id="{00000000-0008-0000-2100-000015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06" name="Text Box 6">
          <a:extLst>
            <a:ext uri="{FF2B5EF4-FFF2-40B4-BE49-F238E27FC236}">
              <a16:creationId xmlns:a16="http://schemas.microsoft.com/office/drawing/2014/main" id="{00000000-0008-0000-2100-000016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07" name="Text Box 8">
          <a:extLst>
            <a:ext uri="{FF2B5EF4-FFF2-40B4-BE49-F238E27FC236}">
              <a16:creationId xmlns:a16="http://schemas.microsoft.com/office/drawing/2014/main" id="{00000000-0008-0000-2100-000017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08" name="Text Box 9">
          <a:extLst>
            <a:ext uri="{FF2B5EF4-FFF2-40B4-BE49-F238E27FC236}">
              <a16:creationId xmlns:a16="http://schemas.microsoft.com/office/drawing/2014/main" id="{00000000-0008-0000-2100-000018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09" name="Text Box 10">
          <a:extLst>
            <a:ext uri="{FF2B5EF4-FFF2-40B4-BE49-F238E27FC236}">
              <a16:creationId xmlns:a16="http://schemas.microsoft.com/office/drawing/2014/main" id="{00000000-0008-0000-2100-000019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10" name="Text Box 1">
          <a:extLst>
            <a:ext uri="{FF2B5EF4-FFF2-40B4-BE49-F238E27FC236}">
              <a16:creationId xmlns:a16="http://schemas.microsoft.com/office/drawing/2014/main" id="{00000000-0008-0000-2100-00001A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611" name="Text Box 2">
          <a:extLst>
            <a:ext uri="{FF2B5EF4-FFF2-40B4-BE49-F238E27FC236}">
              <a16:creationId xmlns:a16="http://schemas.microsoft.com/office/drawing/2014/main" id="{00000000-0008-0000-2100-00001B0E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12" name="Text Box 1">
          <a:extLst>
            <a:ext uri="{FF2B5EF4-FFF2-40B4-BE49-F238E27FC236}">
              <a16:creationId xmlns:a16="http://schemas.microsoft.com/office/drawing/2014/main" id="{00000000-0008-0000-2100-00001C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13" name="Text Box 2">
          <a:extLst>
            <a:ext uri="{FF2B5EF4-FFF2-40B4-BE49-F238E27FC236}">
              <a16:creationId xmlns:a16="http://schemas.microsoft.com/office/drawing/2014/main" id="{00000000-0008-0000-2100-00001D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14" name="Text Box 3">
          <a:extLst>
            <a:ext uri="{FF2B5EF4-FFF2-40B4-BE49-F238E27FC236}">
              <a16:creationId xmlns:a16="http://schemas.microsoft.com/office/drawing/2014/main" id="{00000000-0008-0000-2100-00001E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15" name="Text Box 4">
          <a:extLst>
            <a:ext uri="{FF2B5EF4-FFF2-40B4-BE49-F238E27FC236}">
              <a16:creationId xmlns:a16="http://schemas.microsoft.com/office/drawing/2014/main" id="{00000000-0008-0000-2100-00001F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16" name="Text Box 5">
          <a:extLst>
            <a:ext uri="{FF2B5EF4-FFF2-40B4-BE49-F238E27FC236}">
              <a16:creationId xmlns:a16="http://schemas.microsoft.com/office/drawing/2014/main" id="{00000000-0008-0000-2100-000020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17" name="Text Box 6">
          <a:extLst>
            <a:ext uri="{FF2B5EF4-FFF2-40B4-BE49-F238E27FC236}">
              <a16:creationId xmlns:a16="http://schemas.microsoft.com/office/drawing/2014/main" id="{00000000-0008-0000-2100-000021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18" name="Text Box 8">
          <a:extLst>
            <a:ext uri="{FF2B5EF4-FFF2-40B4-BE49-F238E27FC236}">
              <a16:creationId xmlns:a16="http://schemas.microsoft.com/office/drawing/2014/main" id="{00000000-0008-0000-2100-000022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19" name="Text Box 9">
          <a:extLst>
            <a:ext uri="{FF2B5EF4-FFF2-40B4-BE49-F238E27FC236}">
              <a16:creationId xmlns:a16="http://schemas.microsoft.com/office/drawing/2014/main" id="{00000000-0008-0000-2100-000023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20" name="Text Box 10">
          <a:extLst>
            <a:ext uri="{FF2B5EF4-FFF2-40B4-BE49-F238E27FC236}">
              <a16:creationId xmlns:a16="http://schemas.microsoft.com/office/drawing/2014/main" id="{00000000-0008-0000-2100-000024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21" name="Text Box 11">
          <a:extLst>
            <a:ext uri="{FF2B5EF4-FFF2-40B4-BE49-F238E27FC236}">
              <a16:creationId xmlns:a16="http://schemas.microsoft.com/office/drawing/2014/main" id="{00000000-0008-0000-2100-000025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22" name="Text Box 12">
          <a:extLst>
            <a:ext uri="{FF2B5EF4-FFF2-40B4-BE49-F238E27FC236}">
              <a16:creationId xmlns:a16="http://schemas.microsoft.com/office/drawing/2014/main" id="{00000000-0008-0000-2100-000026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23" name="Text Box 1">
          <a:extLst>
            <a:ext uri="{FF2B5EF4-FFF2-40B4-BE49-F238E27FC236}">
              <a16:creationId xmlns:a16="http://schemas.microsoft.com/office/drawing/2014/main" id="{00000000-0008-0000-2100-000027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24" name="Text Box 2">
          <a:extLst>
            <a:ext uri="{FF2B5EF4-FFF2-40B4-BE49-F238E27FC236}">
              <a16:creationId xmlns:a16="http://schemas.microsoft.com/office/drawing/2014/main" id="{00000000-0008-0000-2100-000028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25" name="Text Box 1">
          <a:extLst>
            <a:ext uri="{FF2B5EF4-FFF2-40B4-BE49-F238E27FC236}">
              <a16:creationId xmlns:a16="http://schemas.microsoft.com/office/drawing/2014/main" id="{00000000-0008-0000-2100-000029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26" name="Text Box 2">
          <a:extLst>
            <a:ext uri="{FF2B5EF4-FFF2-40B4-BE49-F238E27FC236}">
              <a16:creationId xmlns:a16="http://schemas.microsoft.com/office/drawing/2014/main" id="{00000000-0008-0000-2100-00002A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27" name="Text Box 3">
          <a:extLst>
            <a:ext uri="{FF2B5EF4-FFF2-40B4-BE49-F238E27FC236}">
              <a16:creationId xmlns:a16="http://schemas.microsoft.com/office/drawing/2014/main" id="{00000000-0008-0000-2100-00002B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28" name="Text Box 4">
          <a:extLst>
            <a:ext uri="{FF2B5EF4-FFF2-40B4-BE49-F238E27FC236}">
              <a16:creationId xmlns:a16="http://schemas.microsoft.com/office/drawing/2014/main" id="{00000000-0008-0000-2100-00002C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29" name="Text Box 5">
          <a:extLst>
            <a:ext uri="{FF2B5EF4-FFF2-40B4-BE49-F238E27FC236}">
              <a16:creationId xmlns:a16="http://schemas.microsoft.com/office/drawing/2014/main" id="{00000000-0008-0000-2100-00002D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30" name="Text Box 6">
          <a:extLst>
            <a:ext uri="{FF2B5EF4-FFF2-40B4-BE49-F238E27FC236}">
              <a16:creationId xmlns:a16="http://schemas.microsoft.com/office/drawing/2014/main" id="{00000000-0008-0000-2100-00002E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31" name="Text Box 8">
          <a:extLst>
            <a:ext uri="{FF2B5EF4-FFF2-40B4-BE49-F238E27FC236}">
              <a16:creationId xmlns:a16="http://schemas.microsoft.com/office/drawing/2014/main" id="{00000000-0008-0000-2100-00002F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32" name="Text Box 9">
          <a:extLst>
            <a:ext uri="{FF2B5EF4-FFF2-40B4-BE49-F238E27FC236}">
              <a16:creationId xmlns:a16="http://schemas.microsoft.com/office/drawing/2014/main" id="{00000000-0008-0000-2100-000030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33" name="Text Box 10">
          <a:extLst>
            <a:ext uri="{FF2B5EF4-FFF2-40B4-BE49-F238E27FC236}">
              <a16:creationId xmlns:a16="http://schemas.microsoft.com/office/drawing/2014/main" id="{00000000-0008-0000-2100-000031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34" name="Text Box 11">
          <a:extLst>
            <a:ext uri="{FF2B5EF4-FFF2-40B4-BE49-F238E27FC236}">
              <a16:creationId xmlns:a16="http://schemas.microsoft.com/office/drawing/2014/main" id="{00000000-0008-0000-2100-000032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35" name="Text Box 12">
          <a:extLst>
            <a:ext uri="{FF2B5EF4-FFF2-40B4-BE49-F238E27FC236}">
              <a16:creationId xmlns:a16="http://schemas.microsoft.com/office/drawing/2014/main" id="{00000000-0008-0000-2100-000033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36" name="Text Box 1">
          <a:extLst>
            <a:ext uri="{FF2B5EF4-FFF2-40B4-BE49-F238E27FC236}">
              <a16:creationId xmlns:a16="http://schemas.microsoft.com/office/drawing/2014/main" id="{00000000-0008-0000-2100-000034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37" name="Text Box 2">
          <a:extLst>
            <a:ext uri="{FF2B5EF4-FFF2-40B4-BE49-F238E27FC236}">
              <a16:creationId xmlns:a16="http://schemas.microsoft.com/office/drawing/2014/main" id="{00000000-0008-0000-2100-000035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38" name="Text Box 8">
          <a:extLst>
            <a:ext uri="{FF2B5EF4-FFF2-40B4-BE49-F238E27FC236}">
              <a16:creationId xmlns:a16="http://schemas.microsoft.com/office/drawing/2014/main" id="{00000000-0008-0000-2100-000036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639" name="Text Box 13">
          <a:extLst>
            <a:ext uri="{FF2B5EF4-FFF2-40B4-BE49-F238E27FC236}">
              <a16:creationId xmlns:a16="http://schemas.microsoft.com/office/drawing/2014/main" id="{00000000-0008-0000-2100-000037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640" name="Text Box 14">
          <a:extLst>
            <a:ext uri="{FF2B5EF4-FFF2-40B4-BE49-F238E27FC236}">
              <a16:creationId xmlns:a16="http://schemas.microsoft.com/office/drawing/2014/main" id="{00000000-0008-0000-2100-000038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641" name="Text Box 13">
          <a:extLst>
            <a:ext uri="{FF2B5EF4-FFF2-40B4-BE49-F238E27FC236}">
              <a16:creationId xmlns:a16="http://schemas.microsoft.com/office/drawing/2014/main" id="{00000000-0008-0000-2100-000039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642" name="Text Box 14">
          <a:extLst>
            <a:ext uri="{FF2B5EF4-FFF2-40B4-BE49-F238E27FC236}">
              <a16:creationId xmlns:a16="http://schemas.microsoft.com/office/drawing/2014/main" id="{00000000-0008-0000-2100-00003A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0</xdr:rowOff>
    </xdr:from>
    <xdr:ext cx="114300" cy="285750"/>
    <xdr:sp macro="" textlink="">
      <xdr:nvSpPr>
        <xdr:cNvPr id="3643" name="Text Box 13">
          <a:extLst>
            <a:ext uri="{FF2B5EF4-FFF2-40B4-BE49-F238E27FC236}">
              <a16:creationId xmlns:a16="http://schemas.microsoft.com/office/drawing/2014/main" id="{00000000-0008-0000-2100-00003B0E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0</xdr:rowOff>
    </xdr:from>
    <xdr:ext cx="114300" cy="285750"/>
    <xdr:sp macro="" textlink="">
      <xdr:nvSpPr>
        <xdr:cNvPr id="3644" name="Text Box 14">
          <a:extLst>
            <a:ext uri="{FF2B5EF4-FFF2-40B4-BE49-F238E27FC236}">
              <a16:creationId xmlns:a16="http://schemas.microsoft.com/office/drawing/2014/main" id="{00000000-0008-0000-2100-00003C0E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645" name="Text Box 8">
          <a:extLst>
            <a:ext uri="{FF2B5EF4-FFF2-40B4-BE49-F238E27FC236}">
              <a16:creationId xmlns:a16="http://schemas.microsoft.com/office/drawing/2014/main" id="{00000000-0008-0000-2100-00003D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646" name="Text Box 8">
          <a:extLst>
            <a:ext uri="{FF2B5EF4-FFF2-40B4-BE49-F238E27FC236}">
              <a16:creationId xmlns:a16="http://schemas.microsoft.com/office/drawing/2014/main" id="{00000000-0008-0000-2100-00003E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0</xdr:rowOff>
    </xdr:from>
    <xdr:ext cx="114300" cy="285750"/>
    <xdr:sp macro="" textlink="">
      <xdr:nvSpPr>
        <xdr:cNvPr id="3647" name="Text Box 8">
          <a:extLst>
            <a:ext uri="{FF2B5EF4-FFF2-40B4-BE49-F238E27FC236}">
              <a16:creationId xmlns:a16="http://schemas.microsoft.com/office/drawing/2014/main" id="{00000000-0008-0000-2100-00003F0E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648" name="Text Box 8">
          <a:extLst>
            <a:ext uri="{FF2B5EF4-FFF2-40B4-BE49-F238E27FC236}">
              <a16:creationId xmlns:a16="http://schemas.microsoft.com/office/drawing/2014/main" id="{00000000-0008-0000-2100-000040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0</xdr:rowOff>
    </xdr:from>
    <xdr:ext cx="114300" cy="285750"/>
    <xdr:sp macro="" textlink="">
      <xdr:nvSpPr>
        <xdr:cNvPr id="3649" name="Text Box 8">
          <a:extLst>
            <a:ext uri="{FF2B5EF4-FFF2-40B4-BE49-F238E27FC236}">
              <a16:creationId xmlns:a16="http://schemas.microsoft.com/office/drawing/2014/main" id="{00000000-0008-0000-2100-0000410E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650" name="Text Box 8">
          <a:extLst>
            <a:ext uri="{FF2B5EF4-FFF2-40B4-BE49-F238E27FC236}">
              <a16:creationId xmlns:a16="http://schemas.microsoft.com/office/drawing/2014/main" id="{00000000-0008-0000-2100-000042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51" name="Text Box 1">
          <a:extLst>
            <a:ext uri="{FF2B5EF4-FFF2-40B4-BE49-F238E27FC236}">
              <a16:creationId xmlns:a16="http://schemas.microsoft.com/office/drawing/2014/main" id="{00000000-0008-0000-2100-000043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52" name="Text Box 2">
          <a:extLst>
            <a:ext uri="{FF2B5EF4-FFF2-40B4-BE49-F238E27FC236}">
              <a16:creationId xmlns:a16="http://schemas.microsoft.com/office/drawing/2014/main" id="{00000000-0008-0000-2100-000044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53" name="Text Box 3">
          <a:extLst>
            <a:ext uri="{FF2B5EF4-FFF2-40B4-BE49-F238E27FC236}">
              <a16:creationId xmlns:a16="http://schemas.microsoft.com/office/drawing/2014/main" id="{00000000-0008-0000-2100-000045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54" name="Text Box 4">
          <a:extLst>
            <a:ext uri="{FF2B5EF4-FFF2-40B4-BE49-F238E27FC236}">
              <a16:creationId xmlns:a16="http://schemas.microsoft.com/office/drawing/2014/main" id="{00000000-0008-0000-2100-000046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55" name="Text Box 5">
          <a:extLst>
            <a:ext uri="{FF2B5EF4-FFF2-40B4-BE49-F238E27FC236}">
              <a16:creationId xmlns:a16="http://schemas.microsoft.com/office/drawing/2014/main" id="{00000000-0008-0000-2100-000047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56" name="Text Box 6">
          <a:extLst>
            <a:ext uri="{FF2B5EF4-FFF2-40B4-BE49-F238E27FC236}">
              <a16:creationId xmlns:a16="http://schemas.microsoft.com/office/drawing/2014/main" id="{00000000-0008-0000-2100-000048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57" name="Text Box 8">
          <a:extLst>
            <a:ext uri="{FF2B5EF4-FFF2-40B4-BE49-F238E27FC236}">
              <a16:creationId xmlns:a16="http://schemas.microsoft.com/office/drawing/2014/main" id="{00000000-0008-0000-2100-000049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58" name="Text Box 9">
          <a:extLst>
            <a:ext uri="{FF2B5EF4-FFF2-40B4-BE49-F238E27FC236}">
              <a16:creationId xmlns:a16="http://schemas.microsoft.com/office/drawing/2014/main" id="{00000000-0008-0000-2100-00004A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59" name="Text Box 10">
          <a:extLst>
            <a:ext uri="{FF2B5EF4-FFF2-40B4-BE49-F238E27FC236}">
              <a16:creationId xmlns:a16="http://schemas.microsoft.com/office/drawing/2014/main" id="{00000000-0008-0000-2100-00004B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46</xdr:row>
      <xdr:rowOff>0</xdr:rowOff>
    </xdr:from>
    <xdr:ext cx="114300" cy="285750"/>
    <xdr:sp macro="" textlink="">
      <xdr:nvSpPr>
        <xdr:cNvPr id="3660" name="Text Box 11">
          <a:extLst>
            <a:ext uri="{FF2B5EF4-FFF2-40B4-BE49-F238E27FC236}">
              <a16:creationId xmlns:a16="http://schemas.microsoft.com/office/drawing/2014/main" id="{00000000-0008-0000-2100-00004C0E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46</xdr:row>
      <xdr:rowOff>0</xdr:rowOff>
    </xdr:from>
    <xdr:ext cx="114300" cy="285750"/>
    <xdr:sp macro="" textlink="">
      <xdr:nvSpPr>
        <xdr:cNvPr id="3661" name="Text Box 12">
          <a:extLst>
            <a:ext uri="{FF2B5EF4-FFF2-40B4-BE49-F238E27FC236}">
              <a16:creationId xmlns:a16="http://schemas.microsoft.com/office/drawing/2014/main" id="{00000000-0008-0000-2100-00004D0E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62" name="Text Box 13">
          <a:extLst>
            <a:ext uri="{FF2B5EF4-FFF2-40B4-BE49-F238E27FC236}">
              <a16:creationId xmlns:a16="http://schemas.microsoft.com/office/drawing/2014/main" id="{00000000-0008-0000-2100-00004E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663" name="Text Box 14">
          <a:extLst>
            <a:ext uri="{FF2B5EF4-FFF2-40B4-BE49-F238E27FC236}">
              <a16:creationId xmlns:a16="http://schemas.microsoft.com/office/drawing/2014/main" id="{00000000-0008-0000-2100-00004F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64" name="Text Box 1">
          <a:extLst>
            <a:ext uri="{FF2B5EF4-FFF2-40B4-BE49-F238E27FC236}">
              <a16:creationId xmlns:a16="http://schemas.microsoft.com/office/drawing/2014/main" id="{00000000-0008-0000-2100-000050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44</xdr:row>
      <xdr:rowOff>0</xdr:rowOff>
    </xdr:from>
    <xdr:ext cx="114300" cy="285750"/>
    <xdr:sp macro="" textlink="">
      <xdr:nvSpPr>
        <xdr:cNvPr id="3665" name="Text Box 2">
          <a:extLst>
            <a:ext uri="{FF2B5EF4-FFF2-40B4-BE49-F238E27FC236}">
              <a16:creationId xmlns:a16="http://schemas.microsoft.com/office/drawing/2014/main" id="{00000000-0008-0000-2100-0000510E0000}"/>
            </a:ext>
          </a:extLst>
        </xdr:cNvPr>
        <xdr:cNvSpPr txBox="1">
          <a:spLocks noChangeArrowheads="1"/>
        </xdr:cNvSpPr>
      </xdr:nvSpPr>
      <xdr:spPr bwMode="auto">
        <a:xfrm>
          <a:off x="812292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19</xdr:row>
      <xdr:rowOff>0</xdr:rowOff>
    </xdr:from>
    <xdr:ext cx="114300" cy="285750"/>
    <xdr:sp macro="" textlink="">
      <xdr:nvSpPr>
        <xdr:cNvPr id="3666" name="Text Box 8">
          <a:extLst>
            <a:ext uri="{FF2B5EF4-FFF2-40B4-BE49-F238E27FC236}">
              <a16:creationId xmlns:a16="http://schemas.microsoft.com/office/drawing/2014/main" id="{00000000-0008-0000-2100-0000520E0000}"/>
            </a:ext>
          </a:extLst>
        </xdr:cNvPr>
        <xdr:cNvSpPr txBox="1">
          <a:spLocks noChangeArrowheads="1"/>
        </xdr:cNvSpPr>
      </xdr:nvSpPr>
      <xdr:spPr bwMode="auto">
        <a:xfrm>
          <a:off x="812292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30</xdr:row>
      <xdr:rowOff>0</xdr:rowOff>
    </xdr:from>
    <xdr:ext cx="114300" cy="285750"/>
    <xdr:sp macro="" textlink="">
      <xdr:nvSpPr>
        <xdr:cNvPr id="3667" name="Text Box 8">
          <a:extLst>
            <a:ext uri="{FF2B5EF4-FFF2-40B4-BE49-F238E27FC236}">
              <a16:creationId xmlns:a16="http://schemas.microsoft.com/office/drawing/2014/main" id="{00000000-0008-0000-2100-0000530E0000}"/>
            </a:ext>
          </a:extLst>
        </xdr:cNvPr>
        <xdr:cNvSpPr txBox="1">
          <a:spLocks noChangeArrowheads="1"/>
        </xdr:cNvSpPr>
      </xdr:nvSpPr>
      <xdr:spPr bwMode="auto">
        <a:xfrm>
          <a:off x="812292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668" name="Text Box 8">
          <a:extLst>
            <a:ext uri="{FF2B5EF4-FFF2-40B4-BE49-F238E27FC236}">
              <a16:creationId xmlns:a16="http://schemas.microsoft.com/office/drawing/2014/main" id="{00000000-0008-0000-2100-0000540E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33</xdr:row>
      <xdr:rowOff>0</xdr:rowOff>
    </xdr:from>
    <xdr:ext cx="114300" cy="285750"/>
    <xdr:sp macro="" textlink="">
      <xdr:nvSpPr>
        <xdr:cNvPr id="3669" name="Text Box 8">
          <a:extLst>
            <a:ext uri="{FF2B5EF4-FFF2-40B4-BE49-F238E27FC236}">
              <a16:creationId xmlns:a16="http://schemas.microsoft.com/office/drawing/2014/main" id="{00000000-0008-0000-2100-0000550E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33</xdr:row>
      <xdr:rowOff>0</xdr:rowOff>
    </xdr:from>
    <xdr:ext cx="114300" cy="285750"/>
    <xdr:sp macro="" textlink="">
      <xdr:nvSpPr>
        <xdr:cNvPr id="3670" name="Text Box 8">
          <a:extLst>
            <a:ext uri="{FF2B5EF4-FFF2-40B4-BE49-F238E27FC236}">
              <a16:creationId xmlns:a16="http://schemas.microsoft.com/office/drawing/2014/main" id="{00000000-0008-0000-2100-0000560E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71" name="Text Box 1">
          <a:extLst>
            <a:ext uri="{FF2B5EF4-FFF2-40B4-BE49-F238E27FC236}">
              <a16:creationId xmlns:a16="http://schemas.microsoft.com/office/drawing/2014/main" id="{00000000-0008-0000-2100-000057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72" name="Text Box 2">
          <a:extLst>
            <a:ext uri="{FF2B5EF4-FFF2-40B4-BE49-F238E27FC236}">
              <a16:creationId xmlns:a16="http://schemas.microsoft.com/office/drawing/2014/main" id="{00000000-0008-0000-2100-000058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73" name="Text Box 3">
          <a:extLst>
            <a:ext uri="{FF2B5EF4-FFF2-40B4-BE49-F238E27FC236}">
              <a16:creationId xmlns:a16="http://schemas.microsoft.com/office/drawing/2014/main" id="{00000000-0008-0000-2100-000059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74" name="Text Box 4">
          <a:extLst>
            <a:ext uri="{FF2B5EF4-FFF2-40B4-BE49-F238E27FC236}">
              <a16:creationId xmlns:a16="http://schemas.microsoft.com/office/drawing/2014/main" id="{00000000-0008-0000-2100-00005A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75" name="Text Box 5">
          <a:extLst>
            <a:ext uri="{FF2B5EF4-FFF2-40B4-BE49-F238E27FC236}">
              <a16:creationId xmlns:a16="http://schemas.microsoft.com/office/drawing/2014/main" id="{00000000-0008-0000-2100-00005B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76" name="Text Box 6">
          <a:extLst>
            <a:ext uri="{FF2B5EF4-FFF2-40B4-BE49-F238E27FC236}">
              <a16:creationId xmlns:a16="http://schemas.microsoft.com/office/drawing/2014/main" id="{00000000-0008-0000-2100-00005C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77" name="Text Box 8">
          <a:extLst>
            <a:ext uri="{FF2B5EF4-FFF2-40B4-BE49-F238E27FC236}">
              <a16:creationId xmlns:a16="http://schemas.microsoft.com/office/drawing/2014/main" id="{00000000-0008-0000-2100-00005D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78" name="Text Box 9">
          <a:extLst>
            <a:ext uri="{FF2B5EF4-FFF2-40B4-BE49-F238E27FC236}">
              <a16:creationId xmlns:a16="http://schemas.microsoft.com/office/drawing/2014/main" id="{00000000-0008-0000-2100-00005E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79" name="Text Box 10">
          <a:extLst>
            <a:ext uri="{FF2B5EF4-FFF2-40B4-BE49-F238E27FC236}">
              <a16:creationId xmlns:a16="http://schemas.microsoft.com/office/drawing/2014/main" id="{00000000-0008-0000-2100-00005F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80" name="Text Box 1">
          <a:extLst>
            <a:ext uri="{FF2B5EF4-FFF2-40B4-BE49-F238E27FC236}">
              <a16:creationId xmlns:a16="http://schemas.microsoft.com/office/drawing/2014/main" id="{00000000-0008-0000-2100-000060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681" name="Text Box 2">
          <a:extLst>
            <a:ext uri="{FF2B5EF4-FFF2-40B4-BE49-F238E27FC236}">
              <a16:creationId xmlns:a16="http://schemas.microsoft.com/office/drawing/2014/main" id="{00000000-0008-0000-2100-000061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32</xdr:row>
      <xdr:rowOff>0</xdr:rowOff>
    </xdr:from>
    <xdr:ext cx="114300" cy="285750"/>
    <xdr:sp macro="" textlink="">
      <xdr:nvSpPr>
        <xdr:cNvPr id="3682" name="Text Box 8">
          <a:extLst>
            <a:ext uri="{FF2B5EF4-FFF2-40B4-BE49-F238E27FC236}">
              <a16:creationId xmlns:a16="http://schemas.microsoft.com/office/drawing/2014/main" id="{00000000-0008-0000-2100-0000620E0000}"/>
            </a:ext>
          </a:extLst>
        </xdr:cNvPr>
        <xdr:cNvSpPr txBox="1">
          <a:spLocks noChangeArrowheads="1"/>
        </xdr:cNvSpPr>
      </xdr:nvSpPr>
      <xdr:spPr bwMode="auto">
        <a:xfrm>
          <a:off x="812292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83" name="Text Box 1">
          <a:extLst>
            <a:ext uri="{FF2B5EF4-FFF2-40B4-BE49-F238E27FC236}">
              <a16:creationId xmlns:a16="http://schemas.microsoft.com/office/drawing/2014/main" id="{00000000-0008-0000-2100-000063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84" name="Text Box 2">
          <a:extLst>
            <a:ext uri="{FF2B5EF4-FFF2-40B4-BE49-F238E27FC236}">
              <a16:creationId xmlns:a16="http://schemas.microsoft.com/office/drawing/2014/main" id="{00000000-0008-0000-2100-000064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85" name="Text Box 3">
          <a:extLst>
            <a:ext uri="{FF2B5EF4-FFF2-40B4-BE49-F238E27FC236}">
              <a16:creationId xmlns:a16="http://schemas.microsoft.com/office/drawing/2014/main" id="{00000000-0008-0000-2100-000065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86" name="Text Box 4">
          <a:extLst>
            <a:ext uri="{FF2B5EF4-FFF2-40B4-BE49-F238E27FC236}">
              <a16:creationId xmlns:a16="http://schemas.microsoft.com/office/drawing/2014/main" id="{00000000-0008-0000-2100-000066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87" name="Text Box 5">
          <a:extLst>
            <a:ext uri="{FF2B5EF4-FFF2-40B4-BE49-F238E27FC236}">
              <a16:creationId xmlns:a16="http://schemas.microsoft.com/office/drawing/2014/main" id="{00000000-0008-0000-2100-000067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88" name="Text Box 6">
          <a:extLst>
            <a:ext uri="{FF2B5EF4-FFF2-40B4-BE49-F238E27FC236}">
              <a16:creationId xmlns:a16="http://schemas.microsoft.com/office/drawing/2014/main" id="{00000000-0008-0000-2100-000068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89" name="Text Box 8">
          <a:extLst>
            <a:ext uri="{FF2B5EF4-FFF2-40B4-BE49-F238E27FC236}">
              <a16:creationId xmlns:a16="http://schemas.microsoft.com/office/drawing/2014/main" id="{00000000-0008-0000-2100-000069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90" name="Text Box 9">
          <a:extLst>
            <a:ext uri="{FF2B5EF4-FFF2-40B4-BE49-F238E27FC236}">
              <a16:creationId xmlns:a16="http://schemas.microsoft.com/office/drawing/2014/main" id="{00000000-0008-0000-2100-00006A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91" name="Text Box 10">
          <a:extLst>
            <a:ext uri="{FF2B5EF4-FFF2-40B4-BE49-F238E27FC236}">
              <a16:creationId xmlns:a16="http://schemas.microsoft.com/office/drawing/2014/main" id="{00000000-0008-0000-2100-00006B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692" name="Text Box 11">
          <a:extLst>
            <a:ext uri="{FF2B5EF4-FFF2-40B4-BE49-F238E27FC236}">
              <a16:creationId xmlns:a16="http://schemas.microsoft.com/office/drawing/2014/main" id="{00000000-0008-0000-2100-00006C0E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693" name="Text Box 12">
          <a:extLst>
            <a:ext uri="{FF2B5EF4-FFF2-40B4-BE49-F238E27FC236}">
              <a16:creationId xmlns:a16="http://schemas.microsoft.com/office/drawing/2014/main" id="{00000000-0008-0000-2100-00006D0E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694" name="Text Box 13">
          <a:extLst>
            <a:ext uri="{FF2B5EF4-FFF2-40B4-BE49-F238E27FC236}">
              <a16:creationId xmlns:a16="http://schemas.microsoft.com/office/drawing/2014/main" id="{00000000-0008-0000-2100-00006E0E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695" name="Text Box 14">
          <a:extLst>
            <a:ext uri="{FF2B5EF4-FFF2-40B4-BE49-F238E27FC236}">
              <a16:creationId xmlns:a16="http://schemas.microsoft.com/office/drawing/2014/main" id="{00000000-0008-0000-2100-00006F0E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96" name="Text Box 1">
          <a:extLst>
            <a:ext uri="{FF2B5EF4-FFF2-40B4-BE49-F238E27FC236}">
              <a16:creationId xmlns:a16="http://schemas.microsoft.com/office/drawing/2014/main" id="{00000000-0008-0000-2100-000070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697" name="Text Box 2">
          <a:extLst>
            <a:ext uri="{FF2B5EF4-FFF2-40B4-BE49-F238E27FC236}">
              <a16:creationId xmlns:a16="http://schemas.microsoft.com/office/drawing/2014/main" id="{00000000-0008-0000-2100-000071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xdr:row>
      <xdr:rowOff>0</xdr:rowOff>
    </xdr:from>
    <xdr:ext cx="114300" cy="285750"/>
    <xdr:sp macro="" textlink="">
      <xdr:nvSpPr>
        <xdr:cNvPr id="3698" name="Text Box 8">
          <a:extLst>
            <a:ext uri="{FF2B5EF4-FFF2-40B4-BE49-F238E27FC236}">
              <a16:creationId xmlns:a16="http://schemas.microsoft.com/office/drawing/2014/main" id="{00000000-0008-0000-2100-0000720E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699" name="Text Box 8">
          <a:extLst>
            <a:ext uri="{FF2B5EF4-FFF2-40B4-BE49-F238E27FC236}">
              <a16:creationId xmlns:a16="http://schemas.microsoft.com/office/drawing/2014/main" id="{00000000-0008-0000-2100-0000730E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700" name="Text Box 8">
          <a:extLst>
            <a:ext uri="{FF2B5EF4-FFF2-40B4-BE49-F238E27FC236}">
              <a16:creationId xmlns:a16="http://schemas.microsoft.com/office/drawing/2014/main" id="{00000000-0008-0000-2100-0000740E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701" name="Text Box 8">
          <a:extLst>
            <a:ext uri="{FF2B5EF4-FFF2-40B4-BE49-F238E27FC236}">
              <a16:creationId xmlns:a16="http://schemas.microsoft.com/office/drawing/2014/main" id="{00000000-0008-0000-2100-0000750E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02" name="Text Box 8">
          <a:extLst>
            <a:ext uri="{FF2B5EF4-FFF2-40B4-BE49-F238E27FC236}">
              <a16:creationId xmlns:a16="http://schemas.microsoft.com/office/drawing/2014/main" id="{00000000-0008-0000-2100-000076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03" name="Text Box 8">
          <a:extLst>
            <a:ext uri="{FF2B5EF4-FFF2-40B4-BE49-F238E27FC236}">
              <a16:creationId xmlns:a16="http://schemas.microsoft.com/office/drawing/2014/main" id="{00000000-0008-0000-2100-000077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04" name="Text Box 1">
          <a:extLst>
            <a:ext uri="{FF2B5EF4-FFF2-40B4-BE49-F238E27FC236}">
              <a16:creationId xmlns:a16="http://schemas.microsoft.com/office/drawing/2014/main" id="{00000000-0008-0000-2100-000078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05" name="Text Box 2">
          <a:extLst>
            <a:ext uri="{FF2B5EF4-FFF2-40B4-BE49-F238E27FC236}">
              <a16:creationId xmlns:a16="http://schemas.microsoft.com/office/drawing/2014/main" id="{00000000-0008-0000-2100-000079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06" name="Text Box 3">
          <a:extLst>
            <a:ext uri="{FF2B5EF4-FFF2-40B4-BE49-F238E27FC236}">
              <a16:creationId xmlns:a16="http://schemas.microsoft.com/office/drawing/2014/main" id="{00000000-0008-0000-2100-00007A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07" name="Text Box 4">
          <a:extLst>
            <a:ext uri="{FF2B5EF4-FFF2-40B4-BE49-F238E27FC236}">
              <a16:creationId xmlns:a16="http://schemas.microsoft.com/office/drawing/2014/main" id="{00000000-0008-0000-2100-00007B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08" name="Text Box 5">
          <a:extLst>
            <a:ext uri="{FF2B5EF4-FFF2-40B4-BE49-F238E27FC236}">
              <a16:creationId xmlns:a16="http://schemas.microsoft.com/office/drawing/2014/main" id="{00000000-0008-0000-2100-00007C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09" name="Text Box 6">
          <a:extLst>
            <a:ext uri="{FF2B5EF4-FFF2-40B4-BE49-F238E27FC236}">
              <a16:creationId xmlns:a16="http://schemas.microsoft.com/office/drawing/2014/main" id="{00000000-0008-0000-2100-00007D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10" name="Text Box 8">
          <a:extLst>
            <a:ext uri="{FF2B5EF4-FFF2-40B4-BE49-F238E27FC236}">
              <a16:creationId xmlns:a16="http://schemas.microsoft.com/office/drawing/2014/main" id="{00000000-0008-0000-2100-00007E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11" name="Text Box 9">
          <a:extLst>
            <a:ext uri="{FF2B5EF4-FFF2-40B4-BE49-F238E27FC236}">
              <a16:creationId xmlns:a16="http://schemas.microsoft.com/office/drawing/2014/main" id="{00000000-0008-0000-2100-00007F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12" name="Text Box 10">
          <a:extLst>
            <a:ext uri="{FF2B5EF4-FFF2-40B4-BE49-F238E27FC236}">
              <a16:creationId xmlns:a16="http://schemas.microsoft.com/office/drawing/2014/main" id="{00000000-0008-0000-2100-000080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13" name="Text Box 1">
          <a:extLst>
            <a:ext uri="{FF2B5EF4-FFF2-40B4-BE49-F238E27FC236}">
              <a16:creationId xmlns:a16="http://schemas.microsoft.com/office/drawing/2014/main" id="{00000000-0008-0000-2100-000081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14" name="Text Box 2">
          <a:extLst>
            <a:ext uri="{FF2B5EF4-FFF2-40B4-BE49-F238E27FC236}">
              <a16:creationId xmlns:a16="http://schemas.microsoft.com/office/drawing/2014/main" id="{00000000-0008-0000-2100-000082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33</xdr:row>
      <xdr:rowOff>0</xdr:rowOff>
    </xdr:from>
    <xdr:ext cx="114300" cy="285750"/>
    <xdr:sp macro="" textlink="">
      <xdr:nvSpPr>
        <xdr:cNvPr id="3715" name="Text Box 8">
          <a:extLst>
            <a:ext uri="{FF2B5EF4-FFF2-40B4-BE49-F238E27FC236}">
              <a16:creationId xmlns:a16="http://schemas.microsoft.com/office/drawing/2014/main" id="{00000000-0008-0000-2100-0000830E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16" name="Text Box 1">
          <a:extLst>
            <a:ext uri="{FF2B5EF4-FFF2-40B4-BE49-F238E27FC236}">
              <a16:creationId xmlns:a16="http://schemas.microsoft.com/office/drawing/2014/main" id="{00000000-0008-0000-2100-000084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17" name="Text Box 2">
          <a:extLst>
            <a:ext uri="{FF2B5EF4-FFF2-40B4-BE49-F238E27FC236}">
              <a16:creationId xmlns:a16="http://schemas.microsoft.com/office/drawing/2014/main" id="{00000000-0008-0000-2100-000085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18" name="Text Box 3">
          <a:extLst>
            <a:ext uri="{FF2B5EF4-FFF2-40B4-BE49-F238E27FC236}">
              <a16:creationId xmlns:a16="http://schemas.microsoft.com/office/drawing/2014/main" id="{00000000-0008-0000-2100-000086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19" name="Text Box 4">
          <a:extLst>
            <a:ext uri="{FF2B5EF4-FFF2-40B4-BE49-F238E27FC236}">
              <a16:creationId xmlns:a16="http://schemas.microsoft.com/office/drawing/2014/main" id="{00000000-0008-0000-2100-000087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20" name="Text Box 5">
          <a:extLst>
            <a:ext uri="{FF2B5EF4-FFF2-40B4-BE49-F238E27FC236}">
              <a16:creationId xmlns:a16="http://schemas.microsoft.com/office/drawing/2014/main" id="{00000000-0008-0000-2100-000088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21" name="Text Box 6">
          <a:extLst>
            <a:ext uri="{FF2B5EF4-FFF2-40B4-BE49-F238E27FC236}">
              <a16:creationId xmlns:a16="http://schemas.microsoft.com/office/drawing/2014/main" id="{00000000-0008-0000-2100-000089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22" name="Text Box 8">
          <a:extLst>
            <a:ext uri="{FF2B5EF4-FFF2-40B4-BE49-F238E27FC236}">
              <a16:creationId xmlns:a16="http://schemas.microsoft.com/office/drawing/2014/main" id="{00000000-0008-0000-2100-00008A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23" name="Text Box 9">
          <a:extLst>
            <a:ext uri="{FF2B5EF4-FFF2-40B4-BE49-F238E27FC236}">
              <a16:creationId xmlns:a16="http://schemas.microsoft.com/office/drawing/2014/main" id="{00000000-0008-0000-2100-00008B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24" name="Text Box 10">
          <a:extLst>
            <a:ext uri="{FF2B5EF4-FFF2-40B4-BE49-F238E27FC236}">
              <a16:creationId xmlns:a16="http://schemas.microsoft.com/office/drawing/2014/main" id="{00000000-0008-0000-2100-00008C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725" name="Text Box 11">
          <a:extLst>
            <a:ext uri="{FF2B5EF4-FFF2-40B4-BE49-F238E27FC236}">
              <a16:creationId xmlns:a16="http://schemas.microsoft.com/office/drawing/2014/main" id="{00000000-0008-0000-2100-00008D0E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726" name="Text Box 12">
          <a:extLst>
            <a:ext uri="{FF2B5EF4-FFF2-40B4-BE49-F238E27FC236}">
              <a16:creationId xmlns:a16="http://schemas.microsoft.com/office/drawing/2014/main" id="{00000000-0008-0000-2100-00008E0E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727" name="Text Box 13">
          <a:extLst>
            <a:ext uri="{FF2B5EF4-FFF2-40B4-BE49-F238E27FC236}">
              <a16:creationId xmlns:a16="http://schemas.microsoft.com/office/drawing/2014/main" id="{00000000-0008-0000-2100-00008F0E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728" name="Text Box 14">
          <a:extLst>
            <a:ext uri="{FF2B5EF4-FFF2-40B4-BE49-F238E27FC236}">
              <a16:creationId xmlns:a16="http://schemas.microsoft.com/office/drawing/2014/main" id="{00000000-0008-0000-2100-0000900E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29" name="Text Box 1">
          <a:extLst>
            <a:ext uri="{FF2B5EF4-FFF2-40B4-BE49-F238E27FC236}">
              <a16:creationId xmlns:a16="http://schemas.microsoft.com/office/drawing/2014/main" id="{00000000-0008-0000-2100-000091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730" name="Text Box 2">
          <a:extLst>
            <a:ext uri="{FF2B5EF4-FFF2-40B4-BE49-F238E27FC236}">
              <a16:creationId xmlns:a16="http://schemas.microsoft.com/office/drawing/2014/main" id="{00000000-0008-0000-2100-0000920E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20</xdr:row>
      <xdr:rowOff>0</xdr:rowOff>
    </xdr:from>
    <xdr:ext cx="114300" cy="285750"/>
    <xdr:sp macro="" textlink="">
      <xdr:nvSpPr>
        <xdr:cNvPr id="3731" name="Text Box 8">
          <a:extLst>
            <a:ext uri="{FF2B5EF4-FFF2-40B4-BE49-F238E27FC236}">
              <a16:creationId xmlns:a16="http://schemas.microsoft.com/office/drawing/2014/main" id="{00000000-0008-0000-2100-0000930E0000}"/>
            </a:ext>
          </a:extLst>
        </xdr:cNvPr>
        <xdr:cNvSpPr txBox="1">
          <a:spLocks noChangeArrowheads="1"/>
        </xdr:cNvSpPr>
      </xdr:nvSpPr>
      <xdr:spPr bwMode="auto">
        <a:xfrm>
          <a:off x="812292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732" name="Text Box 8">
          <a:extLst>
            <a:ext uri="{FF2B5EF4-FFF2-40B4-BE49-F238E27FC236}">
              <a16:creationId xmlns:a16="http://schemas.microsoft.com/office/drawing/2014/main" id="{00000000-0008-0000-2100-0000940E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733" name="Text Box 8">
          <a:extLst>
            <a:ext uri="{FF2B5EF4-FFF2-40B4-BE49-F238E27FC236}">
              <a16:creationId xmlns:a16="http://schemas.microsoft.com/office/drawing/2014/main" id="{00000000-0008-0000-2100-0000950E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34" name="Text Box 8">
          <a:extLst>
            <a:ext uri="{FF2B5EF4-FFF2-40B4-BE49-F238E27FC236}">
              <a16:creationId xmlns:a16="http://schemas.microsoft.com/office/drawing/2014/main" id="{00000000-0008-0000-2100-000096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35" name="Text Box 8">
          <a:extLst>
            <a:ext uri="{FF2B5EF4-FFF2-40B4-BE49-F238E27FC236}">
              <a16:creationId xmlns:a16="http://schemas.microsoft.com/office/drawing/2014/main" id="{00000000-0008-0000-2100-000097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36" name="Text Box 1">
          <a:extLst>
            <a:ext uri="{FF2B5EF4-FFF2-40B4-BE49-F238E27FC236}">
              <a16:creationId xmlns:a16="http://schemas.microsoft.com/office/drawing/2014/main" id="{00000000-0008-0000-2100-000098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37" name="Text Box 2">
          <a:extLst>
            <a:ext uri="{FF2B5EF4-FFF2-40B4-BE49-F238E27FC236}">
              <a16:creationId xmlns:a16="http://schemas.microsoft.com/office/drawing/2014/main" id="{00000000-0008-0000-2100-000099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38" name="Text Box 3">
          <a:extLst>
            <a:ext uri="{FF2B5EF4-FFF2-40B4-BE49-F238E27FC236}">
              <a16:creationId xmlns:a16="http://schemas.microsoft.com/office/drawing/2014/main" id="{00000000-0008-0000-2100-00009A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39" name="Text Box 4">
          <a:extLst>
            <a:ext uri="{FF2B5EF4-FFF2-40B4-BE49-F238E27FC236}">
              <a16:creationId xmlns:a16="http://schemas.microsoft.com/office/drawing/2014/main" id="{00000000-0008-0000-2100-00009B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40" name="Text Box 5">
          <a:extLst>
            <a:ext uri="{FF2B5EF4-FFF2-40B4-BE49-F238E27FC236}">
              <a16:creationId xmlns:a16="http://schemas.microsoft.com/office/drawing/2014/main" id="{00000000-0008-0000-2100-00009C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41" name="Text Box 6">
          <a:extLst>
            <a:ext uri="{FF2B5EF4-FFF2-40B4-BE49-F238E27FC236}">
              <a16:creationId xmlns:a16="http://schemas.microsoft.com/office/drawing/2014/main" id="{00000000-0008-0000-2100-00009D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42" name="Text Box 8">
          <a:extLst>
            <a:ext uri="{FF2B5EF4-FFF2-40B4-BE49-F238E27FC236}">
              <a16:creationId xmlns:a16="http://schemas.microsoft.com/office/drawing/2014/main" id="{00000000-0008-0000-2100-00009E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43" name="Text Box 9">
          <a:extLst>
            <a:ext uri="{FF2B5EF4-FFF2-40B4-BE49-F238E27FC236}">
              <a16:creationId xmlns:a16="http://schemas.microsoft.com/office/drawing/2014/main" id="{00000000-0008-0000-2100-00009F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44" name="Text Box 10">
          <a:extLst>
            <a:ext uri="{FF2B5EF4-FFF2-40B4-BE49-F238E27FC236}">
              <a16:creationId xmlns:a16="http://schemas.microsoft.com/office/drawing/2014/main" id="{00000000-0008-0000-2100-0000A0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45" name="Text Box 1">
          <a:extLst>
            <a:ext uri="{FF2B5EF4-FFF2-40B4-BE49-F238E27FC236}">
              <a16:creationId xmlns:a16="http://schemas.microsoft.com/office/drawing/2014/main" id="{00000000-0008-0000-2100-0000A1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46" name="Text Box 2">
          <a:extLst>
            <a:ext uri="{FF2B5EF4-FFF2-40B4-BE49-F238E27FC236}">
              <a16:creationId xmlns:a16="http://schemas.microsoft.com/office/drawing/2014/main" id="{00000000-0008-0000-2100-0000A2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33</xdr:row>
      <xdr:rowOff>0</xdr:rowOff>
    </xdr:from>
    <xdr:ext cx="114300" cy="285750"/>
    <xdr:sp macro="" textlink="">
      <xdr:nvSpPr>
        <xdr:cNvPr id="3747" name="Text Box 8">
          <a:extLst>
            <a:ext uri="{FF2B5EF4-FFF2-40B4-BE49-F238E27FC236}">
              <a16:creationId xmlns:a16="http://schemas.microsoft.com/office/drawing/2014/main" id="{00000000-0008-0000-2100-0000A30E0000}"/>
            </a:ext>
          </a:extLst>
        </xdr:cNvPr>
        <xdr:cNvSpPr txBox="1">
          <a:spLocks noChangeArrowheads="1"/>
        </xdr:cNvSpPr>
      </xdr:nvSpPr>
      <xdr:spPr bwMode="auto">
        <a:xfrm>
          <a:off x="812292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748" name="Text Box 13">
          <a:extLst>
            <a:ext uri="{FF2B5EF4-FFF2-40B4-BE49-F238E27FC236}">
              <a16:creationId xmlns:a16="http://schemas.microsoft.com/office/drawing/2014/main" id="{00000000-0008-0000-2100-0000A4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749" name="Text Box 14">
          <a:extLst>
            <a:ext uri="{FF2B5EF4-FFF2-40B4-BE49-F238E27FC236}">
              <a16:creationId xmlns:a16="http://schemas.microsoft.com/office/drawing/2014/main" id="{00000000-0008-0000-2100-0000A5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56</xdr:row>
      <xdr:rowOff>179917</xdr:rowOff>
    </xdr:from>
    <xdr:ext cx="114300" cy="285750"/>
    <xdr:sp macro="" textlink="">
      <xdr:nvSpPr>
        <xdr:cNvPr id="3750" name="Text Box 13">
          <a:extLst>
            <a:ext uri="{FF2B5EF4-FFF2-40B4-BE49-F238E27FC236}">
              <a16:creationId xmlns:a16="http://schemas.microsoft.com/office/drawing/2014/main" id="{00000000-0008-0000-2100-0000A60E0000}"/>
            </a:ext>
          </a:extLst>
        </xdr:cNvPr>
        <xdr:cNvSpPr txBox="1">
          <a:spLocks noChangeArrowheads="1"/>
        </xdr:cNvSpPr>
      </xdr:nvSpPr>
      <xdr:spPr bwMode="auto">
        <a:xfrm>
          <a:off x="812292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52918</xdr:rowOff>
    </xdr:from>
    <xdr:ext cx="114300" cy="285750"/>
    <xdr:sp macro="" textlink="">
      <xdr:nvSpPr>
        <xdr:cNvPr id="3751" name="Text Box 10">
          <a:extLst>
            <a:ext uri="{FF2B5EF4-FFF2-40B4-BE49-F238E27FC236}">
              <a16:creationId xmlns:a16="http://schemas.microsoft.com/office/drawing/2014/main" id="{00000000-0008-0000-2100-0000A70E0000}"/>
            </a:ext>
          </a:extLst>
        </xdr:cNvPr>
        <xdr:cNvSpPr txBox="1">
          <a:spLocks noChangeArrowheads="1"/>
        </xdr:cNvSpPr>
      </xdr:nvSpPr>
      <xdr:spPr bwMode="auto">
        <a:xfrm>
          <a:off x="812292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752" name="Text Box 8">
          <a:extLst>
            <a:ext uri="{FF2B5EF4-FFF2-40B4-BE49-F238E27FC236}">
              <a16:creationId xmlns:a16="http://schemas.microsoft.com/office/drawing/2014/main" id="{00000000-0008-0000-2100-0000A80E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753" name="Text Box 8">
          <a:extLst>
            <a:ext uri="{FF2B5EF4-FFF2-40B4-BE49-F238E27FC236}">
              <a16:creationId xmlns:a16="http://schemas.microsoft.com/office/drawing/2014/main" id="{00000000-0008-0000-2100-0000A90E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754" name="Text Box 8">
          <a:extLst>
            <a:ext uri="{FF2B5EF4-FFF2-40B4-BE49-F238E27FC236}">
              <a16:creationId xmlns:a16="http://schemas.microsoft.com/office/drawing/2014/main" id="{00000000-0008-0000-2100-0000AA0E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13</xdr:col>
      <xdr:colOff>0</xdr:colOff>
      <xdr:row>21</xdr:row>
      <xdr:rowOff>0</xdr:rowOff>
    </xdr:from>
    <xdr:ext cx="114300" cy="285750"/>
    <xdr:sp macro="" textlink="">
      <xdr:nvSpPr>
        <xdr:cNvPr id="3755" name="Text Box 8">
          <a:extLst>
            <a:ext uri="{FF2B5EF4-FFF2-40B4-BE49-F238E27FC236}">
              <a16:creationId xmlns:a16="http://schemas.microsoft.com/office/drawing/2014/main" id="{00000000-0008-0000-2100-0000AB0E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0</xdr:rowOff>
    </xdr:from>
    <xdr:ext cx="114300" cy="285750"/>
    <xdr:sp macro="" textlink="">
      <xdr:nvSpPr>
        <xdr:cNvPr id="3756" name="Text Box 8">
          <a:extLst>
            <a:ext uri="{FF2B5EF4-FFF2-40B4-BE49-F238E27FC236}">
              <a16:creationId xmlns:a16="http://schemas.microsoft.com/office/drawing/2014/main" id="{00000000-0008-0000-2100-0000AC0E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0</xdr:rowOff>
    </xdr:from>
    <xdr:ext cx="114300" cy="285750"/>
    <xdr:sp macro="" textlink="">
      <xdr:nvSpPr>
        <xdr:cNvPr id="3757" name="Text Box 8">
          <a:extLst>
            <a:ext uri="{FF2B5EF4-FFF2-40B4-BE49-F238E27FC236}">
              <a16:creationId xmlns:a16="http://schemas.microsoft.com/office/drawing/2014/main" id="{00000000-0008-0000-2100-0000AD0E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0</xdr:rowOff>
    </xdr:from>
    <xdr:ext cx="114300" cy="285750"/>
    <xdr:sp macro="" textlink="">
      <xdr:nvSpPr>
        <xdr:cNvPr id="3758" name="Text Box 8">
          <a:extLst>
            <a:ext uri="{FF2B5EF4-FFF2-40B4-BE49-F238E27FC236}">
              <a16:creationId xmlns:a16="http://schemas.microsoft.com/office/drawing/2014/main" id="{00000000-0008-0000-2100-0000AE0E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0</xdr:rowOff>
    </xdr:from>
    <xdr:ext cx="114300" cy="285750"/>
    <xdr:sp macro="" textlink="">
      <xdr:nvSpPr>
        <xdr:cNvPr id="3759" name="Text Box 8">
          <a:extLst>
            <a:ext uri="{FF2B5EF4-FFF2-40B4-BE49-F238E27FC236}">
              <a16:creationId xmlns:a16="http://schemas.microsoft.com/office/drawing/2014/main" id="{00000000-0008-0000-2100-0000AF0E0000}"/>
            </a:ext>
          </a:extLst>
        </xdr:cNvPr>
        <xdr:cNvSpPr txBox="1">
          <a:spLocks noChangeArrowheads="1"/>
        </xdr:cNvSpPr>
      </xdr:nvSpPr>
      <xdr:spPr bwMode="auto">
        <a:xfrm>
          <a:off x="812292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760" name="Text Box 8">
          <a:extLst>
            <a:ext uri="{FF2B5EF4-FFF2-40B4-BE49-F238E27FC236}">
              <a16:creationId xmlns:a16="http://schemas.microsoft.com/office/drawing/2014/main" id="{00000000-0008-0000-2100-0000B00E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114300" cy="285750"/>
    <xdr:sp macro="" textlink="">
      <xdr:nvSpPr>
        <xdr:cNvPr id="3761" name="Text Box 8">
          <a:extLst>
            <a:ext uri="{FF2B5EF4-FFF2-40B4-BE49-F238E27FC236}">
              <a16:creationId xmlns:a16="http://schemas.microsoft.com/office/drawing/2014/main" id="{00000000-0008-0000-2100-0000B10E0000}"/>
            </a:ext>
          </a:extLst>
        </xdr:cNvPr>
        <xdr:cNvSpPr txBox="1">
          <a:spLocks noChangeArrowheads="1"/>
        </xdr:cNvSpPr>
      </xdr:nvSpPr>
      <xdr:spPr bwMode="auto">
        <a:xfrm>
          <a:off x="812292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xdr:row>
      <xdr:rowOff>0</xdr:rowOff>
    </xdr:from>
    <xdr:ext cx="114300" cy="285750"/>
    <xdr:sp macro="" textlink="">
      <xdr:nvSpPr>
        <xdr:cNvPr id="3762" name="Text Box 8">
          <a:extLst>
            <a:ext uri="{FF2B5EF4-FFF2-40B4-BE49-F238E27FC236}">
              <a16:creationId xmlns:a16="http://schemas.microsoft.com/office/drawing/2014/main" id="{00000000-0008-0000-2100-0000B20E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22</xdr:row>
      <xdr:rowOff>0</xdr:rowOff>
    </xdr:from>
    <xdr:ext cx="114300" cy="285750"/>
    <xdr:sp macro="" textlink="">
      <xdr:nvSpPr>
        <xdr:cNvPr id="3763" name="Text Box 8">
          <a:extLst>
            <a:ext uri="{FF2B5EF4-FFF2-40B4-BE49-F238E27FC236}">
              <a16:creationId xmlns:a16="http://schemas.microsoft.com/office/drawing/2014/main" id="{00000000-0008-0000-2100-0000B30E0000}"/>
            </a:ext>
          </a:extLst>
        </xdr:cNvPr>
        <xdr:cNvSpPr txBox="1">
          <a:spLocks noChangeArrowheads="1"/>
        </xdr:cNvSpPr>
      </xdr:nvSpPr>
      <xdr:spPr bwMode="auto">
        <a:xfrm>
          <a:off x="812292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23</xdr:row>
      <xdr:rowOff>0</xdr:rowOff>
    </xdr:from>
    <xdr:ext cx="114300" cy="285750"/>
    <xdr:sp macro="" textlink="">
      <xdr:nvSpPr>
        <xdr:cNvPr id="3764" name="Text Box 8">
          <a:extLst>
            <a:ext uri="{FF2B5EF4-FFF2-40B4-BE49-F238E27FC236}">
              <a16:creationId xmlns:a16="http://schemas.microsoft.com/office/drawing/2014/main" id="{00000000-0008-0000-2100-0000B40E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23</xdr:row>
      <xdr:rowOff>0</xdr:rowOff>
    </xdr:from>
    <xdr:ext cx="114300" cy="285750"/>
    <xdr:sp macro="" textlink="">
      <xdr:nvSpPr>
        <xdr:cNvPr id="3765" name="Text Box 8">
          <a:extLst>
            <a:ext uri="{FF2B5EF4-FFF2-40B4-BE49-F238E27FC236}">
              <a16:creationId xmlns:a16="http://schemas.microsoft.com/office/drawing/2014/main" id="{00000000-0008-0000-2100-0000B50E0000}"/>
            </a:ext>
          </a:extLst>
        </xdr:cNvPr>
        <xdr:cNvSpPr txBox="1">
          <a:spLocks noChangeArrowheads="1"/>
        </xdr:cNvSpPr>
      </xdr:nvSpPr>
      <xdr:spPr bwMode="auto">
        <a:xfrm>
          <a:off x="812292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46</xdr:row>
      <xdr:rowOff>0</xdr:rowOff>
    </xdr:from>
    <xdr:ext cx="114300" cy="285750"/>
    <xdr:sp macro="" textlink="">
      <xdr:nvSpPr>
        <xdr:cNvPr id="3766" name="Text Box 8">
          <a:extLst>
            <a:ext uri="{FF2B5EF4-FFF2-40B4-BE49-F238E27FC236}">
              <a16:creationId xmlns:a16="http://schemas.microsoft.com/office/drawing/2014/main" id="{00000000-0008-0000-2100-0000B60E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46</xdr:row>
      <xdr:rowOff>0</xdr:rowOff>
    </xdr:from>
    <xdr:ext cx="114300" cy="285750"/>
    <xdr:sp macro="" textlink="">
      <xdr:nvSpPr>
        <xdr:cNvPr id="3767" name="Text Box 8">
          <a:extLst>
            <a:ext uri="{FF2B5EF4-FFF2-40B4-BE49-F238E27FC236}">
              <a16:creationId xmlns:a16="http://schemas.microsoft.com/office/drawing/2014/main" id="{00000000-0008-0000-2100-0000B70E0000}"/>
            </a:ext>
          </a:extLst>
        </xdr:cNvPr>
        <xdr:cNvSpPr txBox="1">
          <a:spLocks noChangeArrowheads="1"/>
        </xdr:cNvSpPr>
      </xdr:nvSpPr>
      <xdr:spPr bwMode="auto">
        <a:xfrm>
          <a:off x="812292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36</xdr:row>
      <xdr:rowOff>0</xdr:rowOff>
    </xdr:from>
    <xdr:ext cx="114300" cy="285750"/>
    <xdr:sp macro="" textlink="">
      <xdr:nvSpPr>
        <xdr:cNvPr id="3768" name="Text Box 8">
          <a:extLst>
            <a:ext uri="{FF2B5EF4-FFF2-40B4-BE49-F238E27FC236}">
              <a16:creationId xmlns:a16="http://schemas.microsoft.com/office/drawing/2014/main" id="{00000000-0008-0000-2100-0000B80E0000}"/>
            </a:ext>
          </a:extLst>
        </xdr:cNvPr>
        <xdr:cNvSpPr txBox="1">
          <a:spLocks noChangeArrowheads="1"/>
        </xdr:cNvSpPr>
      </xdr:nvSpPr>
      <xdr:spPr bwMode="auto">
        <a:xfrm>
          <a:off x="812292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769" name="Text Box 8">
          <a:extLst>
            <a:ext uri="{FF2B5EF4-FFF2-40B4-BE49-F238E27FC236}">
              <a16:creationId xmlns:a16="http://schemas.microsoft.com/office/drawing/2014/main" id="{00000000-0008-0000-2100-0000B9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770" name="Text Box 8">
          <a:extLst>
            <a:ext uri="{FF2B5EF4-FFF2-40B4-BE49-F238E27FC236}">
              <a16:creationId xmlns:a16="http://schemas.microsoft.com/office/drawing/2014/main" id="{00000000-0008-0000-2100-0000BA0E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771" name="Text Box 8">
          <a:extLst>
            <a:ext uri="{FF2B5EF4-FFF2-40B4-BE49-F238E27FC236}">
              <a16:creationId xmlns:a16="http://schemas.microsoft.com/office/drawing/2014/main" id="{00000000-0008-0000-2100-0000BB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772" name="Text Box 8">
          <a:extLst>
            <a:ext uri="{FF2B5EF4-FFF2-40B4-BE49-F238E27FC236}">
              <a16:creationId xmlns:a16="http://schemas.microsoft.com/office/drawing/2014/main" id="{00000000-0008-0000-2100-0000BC0E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773" name="Text Box 8">
          <a:extLst>
            <a:ext uri="{FF2B5EF4-FFF2-40B4-BE49-F238E27FC236}">
              <a16:creationId xmlns:a16="http://schemas.microsoft.com/office/drawing/2014/main" id="{00000000-0008-0000-2100-0000BD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774" name="Text Box 8">
          <a:extLst>
            <a:ext uri="{FF2B5EF4-FFF2-40B4-BE49-F238E27FC236}">
              <a16:creationId xmlns:a16="http://schemas.microsoft.com/office/drawing/2014/main" id="{00000000-0008-0000-2100-0000BE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775" name="Text Box 8">
          <a:extLst>
            <a:ext uri="{FF2B5EF4-FFF2-40B4-BE49-F238E27FC236}">
              <a16:creationId xmlns:a16="http://schemas.microsoft.com/office/drawing/2014/main" id="{00000000-0008-0000-2100-0000BF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776" name="Text Box 8">
          <a:extLst>
            <a:ext uri="{FF2B5EF4-FFF2-40B4-BE49-F238E27FC236}">
              <a16:creationId xmlns:a16="http://schemas.microsoft.com/office/drawing/2014/main" id="{00000000-0008-0000-2100-0000C0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13</xdr:col>
      <xdr:colOff>0</xdr:colOff>
      <xdr:row>38</xdr:row>
      <xdr:rowOff>0</xdr:rowOff>
    </xdr:from>
    <xdr:ext cx="114300" cy="285750"/>
    <xdr:sp macro="" textlink="">
      <xdr:nvSpPr>
        <xdr:cNvPr id="3777" name="Text Box 8">
          <a:extLst>
            <a:ext uri="{FF2B5EF4-FFF2-40B4-BE49-F238E27FC236}">
              <a16:creationId xmlns:a16="http://schemas.microsoft.com/office/drawing/2014/main" id="{00000000-0008-0000-2100-0000C1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778" name="Text Box 8">
          <a:extLst>
            <a:ext uri="{FF2B5EF4-FFF2-40B4-BE49-F238E27FC236}">
              <a16:creationId xmlns:a16="http://schemas.microsoft.com/office/drawing/2014/main" id="{00000000-0008-0000-2100-0000C2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779" name="Text Box 8">
          <a:extLst>
            <a:ext uri="{FF2B5EF4-FFF2-40B4-BE49-F238E27FC236}">
              <a16:creationId xmlns:a16="http://schemas.microsoft.com/office/drawing/2014/main" id="{00000000-0008-0000-2100-0000C3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39</xdr:row>
      <xdr:rowOff>0</xdr:rowOff>
    </xdr:from>
    <xdr:ext cx="114300" cy="285750"/>
    <xdr:sp macro="" textlink="">
      <xdr:nvSpPr>
        <xdr:cNvPr id="3780" name="Text Box 8">
          <a:extLst>
            <a:ext uri="{FF2B5EF4-FFF2-40B4-BE49-F238E27FC236}">
              <a16:creationId xmlns:a16="http://schemas.microsoft.com/office/drawing/2014/main" id="{00000000-0008-0000-2100-0000C40E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39</xdr:row>
      <xdr:rowOff>0</xdr:rowOff>
    </xdr:from>
    <xdr:ext cx="114300" cy="285750"/>
    <xdr:sp macro="" textlink="">
      <xdr:nvSpPr>
        <xdr:cNvPr id="3781" name="Text Box 8">
          <a:extLst>
            <a:ext uri="{FF2B5EF4-FFF2-40B4-BE49-F238E27FC236}">
              <a16:creationId xmlns:a16="http://schemas.microsoft.com/office/drawing/2014/main" id="{00000000-0008-0000-2100-0000C50E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40</xdr:row>
      <xdr:rowOff>0</xdr:rowOff>
    </xdr:from>
    <xdr:ext cx="114300" cy="285750"/>
    <xdr:sp macro="" textlink="">
      <xdr:nvSpPr>
        <xdr:cNvPr id="3782" name="Text Box 8">
          <a:extLst>
            <a:ext uri="{FF2B5EF4-FFF2-40B4-BE49-F238E27FC236}">
              <a16:creationId xmlns:a16="http://schemas.microsoft.com/office/drawing/2014/main" id="{00000000-0008-0000-2100-0000C60E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40</xdr:row>
      <xdr:rowOff>0</xdr:rowOff>
    </xdr:from>
    <xdr:ext cx="114300" cy="285750"/>
    <xdr:sp macro="" textlink="">
      <xdr:nvSpPr>
        <xdr:cNvPr id="3783" name="Text Box 8">
          <a:extLst>
            <a:ext uri="{FF2B5EF4-FFF2-40B4-BE49-F238E27FC236}">
              <a16:creationId xmlns:a16="http://schemas.microsoft.com/office/drawing/2014/main" id="{00000000-0008-0000-2100-0000C70E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47</xdr:row>
      <xdr:rowOff>0</xdr:rowOff>
    </xdr:from>
    <xdr:ext cx="114300" cy="285750"/>
    <xdr:sp macro="" textlink="">
      <xdr:nvSpPr>
        <xdr:cNvPr id="3784" name="Text Box 8">
          <a:extLst>
            <a:ext uri="{FF2B5EF4-FFF2-40B4-BE49-F238E27FC236}">
              <a16:creationId xmlns:a16="http://schemas.microsoft.com/office/drawing/2014/main" id="{00000000-0008-0000-2100-0000C80E0000}"/>
            </a:ext>
          </a:extLst>
        </xdr:cNvPr>
        <xdr:cNvSpPr txBox="1">
          <a:spLocks noChangeArrowheads="1"/>
        </xdr:cNvSpPr>
      </xdr:nvSpPr>
      <xdr:spPr bwMode="auto">
        <a:xfrm>
          <a:off x="812292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785" name="Text Box 8">
          <a:extLst>
            <a:ext uri="{FF2B5EF4-FFF2-40B4-BE49-F238E27FC236}">
              <a16:creationId xmlns:a16="http://schemas.microsoft.com/office/drawing/2014/main" id="{00000000-0008-0000-2100-0000C9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786" name="Text Box 8">
          <a:extLst>
            <a:ext uri="{FF2B5EF4-FFF2-40B4-BE49-F238E27FC236}">
              <a16:creationId xmlns:a16="http://schemas.microsoft.com/office/drawing/2014/main" id="{00000000-0008-0000-2100-0000CA0E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787" name="Text Box 8">
          <a:extLst>
            <a:ext uri="{FF2B5EF4-FFF2-40B4-BE49-F238E27FC236}">
              <a16:creationId xmlns:a16="http://schemas.microsoft.com/office/drawing/2014/main" id="{00000000-0008-0000-2100-0000CB0E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88" name="Text Box 1">
          <a:extLst>
            <a:ext uri="{FF2B5EF4-FFF2-40B4-BE49-F238E27FC236}">
              <a16:creationId xmlns:a16="http://schemas.microsoft.com/office/drawing/2014/main" id="{00000000-0008-0000-2100-0000CC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89" name="Text Box 2">
          <a:extLst>
            <a:ext uri="{FF2B5EF4-FFF2-40B4-BE49-F238E27FC236}">
              <a16:creationId xmlns:a16="http://schemas.microsoft.com/office/drawing/2014/main" id="{00000000-0008-0000-2100-0000CD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90" name="Text Box 3">
          <a:extLst>
            <a:ext uri="{FF2B5EF4-FFF2-40B4-BE49-F238E27FC236}">
              <a16:creationId xmlns:a16="http://schemas.microsoft.com/office/drawing/2014/main" id="{00000000-0008-0000-2100-0000CE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91" name="Text Box 4">
          <a:extLst>
            <a:ext uri="{FF2B5EF4-FFF2-40B4-BE49-F238E27FC236}">
              <a16:creationId xmlns:a16="http://schemas.microsoft.com/office/drawing/2014/main" id="{00000000-0008-0000-2100-0000CF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92" name="Text Box 5">
          <a:extLst>
            <a:ext uri="{FF2B5EF4-FFF2-40B4-BE49-F238E27FC236}">
              <a16:creationId xmlns:a16="http://schemas.microsoft.com/office/drawing/2014/main" id="{00000000-0008-0000-2100-0000D0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93" name="Text Box 6">
          <a:extLst>
            <a:ext uri="{FF2B5EF4-FFF2-40B4-BE49-F238E27FC236}">
              <a16:creationId xmlns:a16="http://schemas.microsoft.com/office/drawing/2014/main" id="{00000000-0008-0000-2100-0000D1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94" name="Text Box 8">
          <a:extLst>
            <a:ext uri="{FF2B5EF4-FFF2-40B4-BE49-F238E27FC236}">
              <a16:creationId xmlns:a16="http://schemas.microsoft.com/office/drawing/2014/main" id="{00000000-0008-0000-2100-0000D2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95" name="Text Box 9">
          <a:extLst>
            <a:ext uri="{FF2B5EF4-FFF2-40B4-BE49-F238E27FC236}">
              <a16:creationId xmlns:a16="http://schemas.microsoft.com/office/drawing/2014/main" id="{00000000-0008-0000-2100-0000D3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96" name="Text Box 10">
          <a:extLst>
            <a:ext uri="{FF2B5EF4-FFF2-40B4-BE49-F238E27FC236}">
              <a16:creationId xmlns:a16="http://schemas.microsoft.com/office/drawing/2014/main" id="{00000000-0008-0000-2100-0000D4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97" name="Text Box 1">
          <a:extLst>
            <a:ext uri="{FF2B5EF4-FFF2-40B4-BE49-F238E27FC236}">
              <a16:creationId xmlns:a16="http://schemas.microsoft.com/office/drawing/2014/main" id="{00000000-0008-0000-2100-0000D5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798" name="Text Box 2">
          <a:extLst>
            <a:ext uri="{FF2B5EF4-FFF2-40B4-BE49-F238E27FC236}">
              <a16:creationId xmlns:a16="http://schemas.microsoft.com/office/drawing/2014/main" id="{00000000-0008-0000-2100-0000D6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799" name="Text Box 8">
          <a:extLst>
            <a:ext uri="{FF2B5EF4-FFF2-40B4-BE49-F238E27FC236}">
              <a16:creationId xmlns:a16="http://schemas.microsoft.com/office/drawing/2014/main" id="{00000000-0008-0000-2100-0000D70E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800" name="Text Box 8">
          <a:extLst>
            <a:ext uri="{FF2B5EF4-FFF2-40B4-BE49-F238E27FC236}">
              <a16:creationId xmlns:a16="http://schemas.microsoft.com/office/drawing/2014/main" id="{00000000-0008-0000-2100-0000D80E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801" name="Text Box 8">
          <a:extLst>
            <a:ext uri="{FF2B5EF4-FFF2-40B4-BE49-F238E27FC236}">
              <a16:creationId xmlns:a16="http://schemas.microsoft.com/office/drawing/2014/main" id="{00000000-0008-0000-2100-0000D9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802" name="Text Box 8">
          <a:extLst>
            <a:ext uri="{FF2B5EF4-FFF2-40B4-BE49-F238E27FC236}">
              <a16:creationId xmlns:a16="http://schemas.microsoft.com/office/drawing/2014/main" id="{00000000-0008-0000-2100-0000DA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03" name="Text Box 8">
          <a:extLst>
            <a:ext uri="{FF2B5EF4-FFF2-40B4-BE49-F238E27FC236}">
              <a16:creationId xmlns:a16="http://schemas.microsoft.com/office/drawing/2014/main" id="{00000000-0008-0000-2100-0000DB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04" name="Text Box 8">
          <a:extLst>
            <a:ext uri="{FF2B5EF4-FFF2-40B4-BE49-F238E27FC236}">
              <a16:creationId xmlns:a16="http://schemas.microsoft.com/office/drawing/2014/main" id="{00000000-0008-0000-2100-0000DC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05" name="Text Box 1">
          <a:extLst>
            <a:ext uri="{FF2B5EF4-FFF2-40B4-BE49-F238E27FC236}">
              <a16:creationId xmlns:a16="http://schemas.microsoft.com/office/drawing/2014/main" id="{00000000-0008-0000-2100-0000DD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06" name="Text Box 2">
          <a:extLst>
            <a:ext uri="{FF2B5EF4-FFF2-40B4-BE49-F238E27FC236}">
              <a16:creationId xmlns:a16="http://schemas.microsoft.com/office/drawing/2014/main" id="{00000000-0008-0000-2100-0000DE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07" name="Text Box 3">
          <a:extLst>
            <a:ext uri="{FF2B5EF4-FFF2-40B4-BE49-F238E27FC236}">
              <a16:creationId xmlns:a16="http://schemas.microsoft.com/office/drawing/2014/main" id="{00000000-0008-0000-2100-0000DF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08" name="Text Box 4">
          <a:extLst>
            <a:ext uri="{FF2B5EF4-FFF2-40B4-BE49-F238E27FC236}">
              <a16:creationId xmlns:a16="http://schemas.microsoft.com/office/drawing/2014/main" id="{00000000-0008-0000-2100-0000E0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09" name="Text Box 5">
          <a:extLst>
            <a:ext uri="{FF2B5EF4-FFF2-40B4-BE49-F238E27FC236}">
              <a16:creationId xmlns:a16="http://schemas.microsoft.com/office/drawing/2014/main" id="{00000000-0008-0000-2100-0000E1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10" name="Text Box 6">
          <a:extLst>
            <a:ext uri="{FF2B5EF4-FFF2-40B4-BE49-F238E27FC236}">
              <a16:creationId xmlns:a16="http://schemas.microsoft.com/office/drawing/2014/main" id="{00000000-0008-0000-2100-0000E2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11" name="Text Box 8">
          <a:extLst>
            <a:ext uri="{FF2B5EF4-FFF2-40B4-BE49-F238E27FC236}">
              <a16:creationId xmlns:a16="http://schemas.microsoft.com/office/drawing/2014/main" id="{00000000-0008-0000-2100-0000E3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12" name="Text Box 9">
          <a:extLst>
            <a:ext uri="{FF2B5EF4-FFF2-40B4-BE49-F238E27FC236}">
              <a16:creationId xmlns:a16="http://schemas.microsoft.com/office/drawing/2014/main" id="{00000000-0008-0000-2100-0000E4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13" name="Text Box 10">
          <a:extLst>
            <a:ext uri="{FF2B5EF4-FFF2-40B4-BE49-F238E27FC236}">
              <a16:creationId xmlns:a16="http://schemas.microsoft.com/office/drawing/2014/main" id="{00000000-0008-0000-2100-0000E5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14" name="Text Box 1">
          <a:extLst>
            <a:ext uri="{FF2B5EF4-FFF2-40B4-BE49-F238E27FC236}">
              <a16:creationId xmlns:a16="http://schemas.microsoft.com/office/drawing/2014/main" id="{00000000-0008-0000-2100-0000E6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15" name="Text Box 2">
          <a:extLst>
            <a:ext uri="{FF2B5EF4-FFF2-40B4-BE49-F238E27FC236}">
              <a16:creationId xmlns:a16="http://schemas.microsoft.com/office/drawing/2014/main" id="{00000000-0008-0000-2100-0000E7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816" name="Text Box 8">
          <a:extLst>
            <a:ext uri="{FF2B5EF4-FFF2-40B4-BE49-F238E27FC236}">
              <a16:creationId xmlns:a16="http://schemas.microsoft.com/office/drawing/2014/main" id="{00000000-0008-0000-2100-0000E80E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37</xdr:row>
      <xdr:rowOff>0</xdr:rowOff>
    </xdr:from>
    <xdr:ext cx="114300" cy="285750"/>
    <xdr:sp macro="" textlink="">
      <xdr:nvSpPr>
        <xdr:cNvPr id="3817" name="Text Box 8">
          <a:extLst>
            <a:ext uri="{FF2B5EF4-FFF2-40B4-BE49-F238E27FC236}">
              <a16:creationId xmlns:a16="http://schemas.microsoft.com/office/drawing/2014/main" id="{00000000-0008-0000-2100-0000E90E0000}"/>
            </a:ext>
          </a:extLst>
        </xdr:cNvPr>
        <xdr:cNvSpPr txBox="1">
          <a:spLocks noChangeArrowheads="1"/>
        </xdr:cNvSpPr>
      </xdr:nvSpPr>
      <xdr:spPr bwMode="auto">
        <a:xfrm>
          <a:off x="812292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818" name="Text Box 8">
          <a:extLst>
            <a:ext uri="{FF2B5EF4-FFF2-40B4-BE49-F238E27FC236}">
              <a16:creationId xmlns:a16="http://schemas.microsoft.com/office/drawing/2014/main" id="{00000000-0008-0000-2100-0000EA0E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819" name="Text Box 8">
          <a:extLst>
            <a:ext uri="{FF2B5EF4-FFF2-40B4-BE49-F238E27FC236}">
              <a16:creationId xmlns:a16="http://schemas.microsoft.com/office/drawing/2014/main" id="{00000000-0008-0000-2100-0000EB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0" name="Text Box 8">
          <a:extLst>
            <a:ext uri="{FF2B5EF4-FFF2-40B4-BE49-F238E27FC236}">
              <a16:creationId xmlns:a16="http://schemas.microsoft.com/office/drawing/2014/main" id="{00000000-0008-0000-2100-0000EC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1" name="Text Box 8">
          <a:extLst>
            <a:ext uri="{FF2B5EF4-FFF2-40B4-BE49-F238E27FC236}">
              <a16:creationId xmlns:a16="http://schemas.microsoft.com/office/drawing/2014/main" id="{00000000-0008-0000-2100-0000ED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2" name="Text Box 1">
          <a:extLst>
            <a:ext uri="{FF2B5EF4-FFF2-40B4-BE49-F238E27FC236}">
              <a16:creationId xmlns:a16="http://schemas.microsoft.com/office/drawing/2014/main" id="{00000000-0008-0000-2100-0000EE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3" name="Text Box 2">
          <a:extLst>
            <a:ext uri="{FF2B5EF4-FFF2-40B4-BE49-F238E27FC236}">
              <a16:creationId xmlns:a16="http://schemas.microsoft.com/office/drawing/2014/main" id="{00000000-0008-0000-2100-0000EF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4" name="Text Box 3">
          <a:extLst>
            <a:ext uri="{FF2B5EF4-FFF2-40B4-BE49-F238E27FC236}">
              <a16:creationId xmlns:a16="http://schemas.microsoft.com/office/drawing/2014/main" id="{00000000-0008-0000-2100-0000F0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5" name="Text Box 4">
          <a:extLst>
            <a:ext uri="{FF2B5EF4-FFF2-40B4-BE49-F238E27FC236}">
              <a16:creationId xmlns:a16="http://schemas.microsoft.com/office/drawing/2014/main" id="{00000000-0008-0000-2100-0000F1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6" name="Text Box 5">
          <a:extLst>
            <a:ext uri="{FF2B5EF4-FFF2-40B4-BE49-F238E27FC236}">
              <a16:creationId xmlns:a16="http://schemas.microsoft.com/office/drawing/2014/main" id="{00000000-0008-0000-2100-0000F2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7" name="Text Box 6">
          <a:extLst>
            <a:ext uri="{FF2B5EF4-FFF2-40B4-BE49-F238E27FC236}">
              <a16:creationId xmlns:a16="http://schemas.microsoft.com/office/drawing/2014/main" id="{00000000-0008-0000-2100-0000F3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8" name="Text Box 8">
          <a:extLst>
            <a:ext uri="{FF2B5EF4-FFF2-40B4-BE49-F238E27FC236}">
              <a16:creationId xmlns:a16="http://schemas.microsoft.com/office/drawing/2014/main" id="{00000000-0008-0000-2100-0000F4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29" name="Text Box 9">
          <a:extLst>
            <a:ext uri="{FF2B5EF4-FFF2-40B4-BE49-F238E27FC236}">
              <a16:creationId xmlns:a16="http://schemas.microsoft.com/office/drawing/2014/main" id="{00000000-0008-0000-2100-0000F5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30" name="Text Box 10">
          <a:extLst>
            <a:ext uri="{FF2B5EF4-FFF2-40B4-BE49-F238E27FC236}">
              <a16:creationId xmlns:a16="http://schemas.microsoft.com/office/drawing/2014/main" id="{00000000-0008-0000-2100-0000F6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31" name="Text Box 1">
          <a:extLst>
            <a:ext uri="{FF2B5EF4-FFF2-40B4-BE49-F238E27FC236}">
              <a16:creationId xmlns:a16="http://schemas.microsoft.com/office/drawing/2014/main" id="{00000000-0008-0000-2100-0000F7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32" name="Text Box 2">
          <a:extLst>
            <a:ext uri="{FF2B5EF4-FFF2-40B4-BE49-F238E27FC236}">
              <a16:creationId xmlns:a16="http://schemas.microsoft.com/office/drawing/2014/main" id="{00000000-0008-0000-2100-0000F80E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50</xdr:row>
      <xdr:rowOff>0</xdr:rowOff>
    </xdr:from>
    <xdr:ext cx="114300" cy="285750"/>
    <xdr:sp macro="" textlink="">
      <xdr:nvSpPr>
        <xdr:cNvPr id="3833" name="Text Box 8">
          <a:extLst>
            <a:ext uri="{FF2B5EF4-FFF2-40B4-BE49-F238E27FC236}">
              <a16:creationId xmlns:a16="http://schemas.microsoft.com/office/drawing/2014/main" id="{00000000-0008-0000-2100-0000F90E0000}"/>
            </a:ext>
          </a:extLst>
        </xdr:cNvPr>
        <xdr:cNvSpPr txBox="1">
          <a:spLocks noChangeArrowheads="1"/>
        </xdr:cNvSpPr>
      </xdr:nvSpPr>
      <xdr:spPr bwMode="auto">
        <a:xfrm>
          <a:off x="812292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834" name="Text Box 8">
          <a:extLst>
            <a:ext uri="{FF2B5EF4-FFF2-40B4-BE49-F238E27FC236}">
              <a16:creationId xmlns:a16="http://schemas.microsoft.com/office/drawing/2014/main" id="{00000000-0008-0000-2100-0000FA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835" name="Text Box 8">
          <a:extLst>
            <a:ext uri="{FF2B5EF4-FFF2-40B4-BE49-F238E27FC236}">
              <a16:creationId xmlns:a16="http://schemas.microsoft.com/office/drawing/2014/main" id="{00000000-0008-0000-2100-0000FB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836" name="Text Box 8">
          <a:extLst>
            <a:ext uri="{FF2B5EF4-FFF2-40B4-BE49-F238E27FC236}">
              <a16:creationId xmlns:a16="http://schemas.microsoft.com/office/drawing/2014/main" id="{00000000-0008-0000-2100-0000FC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13</xdr:col>
      <xdr:colOff>0</xdr:colOff>
      <xdr:row>38</xdr:row>
      <xdr:rowOff>0</xdr:rowOff>
    </xdr:from>
    <xdr:ext cx="114300" cy="285750"/>
    <xdr:sp macro="" textlink="">
      <xdr:nvSpPr>
        <xdr:cNvPr id="3837" name="Text Box 8">
          <a:extLst>
            <a:ext uri="{FF2B5EF4-FFF2-40B4-BE49-F238E27FC236}">
              <a16:creationId xmlns:a16="http://schemas.microsoft.com/office/drawing/2014/main" id="{00000000-0008-0000-2100-0000FD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38</xdr:row>
      <xdr:rowOff>0</xdr:rowOff>
    </xdr:from>
    <xdr:ext cx="114300" cy="285750"/>
    <xdr:sp macro="" textlink="">
      <xdr:nvSpPr>
        <xdr:cNvPr id="3838" name="Text Box 8">
          <a:extLst>
            <a:ext uri="{FF2B5EF4-FFF2-40B4-BE49-F238E27FC236}">
              <a16:creationId xmlns:a16="http://schemas.microsoft.com/office/drawing/2014/main" id="{00000000-0008-0000-2100-0000FE0E0000}"/>
            </a:ext>
          </a:extLst>
        </xdr:cNvPr>
        <xdr:cNvSpPr txBox="1">
          <a:spLocks noChangeArrowheads="1"/>
        </xdr:cNvSpPr>
      </xdr:nvSpPr>
      <xdr:spPr bwMode="auto">
        <a:xfrm>
          <a:off x="812292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39</xdr:row>
      <xdr:rowOff>0</xdr:rowOff>
    </xdr:from>
    <xdr:ext cx="114300" cy="285750"/>
    <xdr:sp macro="" textlink="">
      <xdr:nvSpPr>
        <xdr:cNvPr id="3839" name="Text Box 8">
          <a:extLst>
            <a:ext uri="{FF2B5EF4-FFF2-40B4-BE49-F238E27FC236}">
              <a16:creationId xmlns:a16="http://schemas.microsoft.com/office/drawing/2014/main" id="{00000000-0008-0000-2100-0000FF0E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39</xdr:row>
      <xdr:rowOff>0</xdr:rowOff>
    </xdr:from>
    <xdr:ext cx="114300" cy="285750"/>
    <xdr:sp macro="" textlink="">
      <xdr:nvSpPr>
        <xdr:cNvPr id="3840" name="Text Box 8">
          <a:extLst>
            <a:ext uri="{FF2B5EF4-FFF2-40B4-BE49-F238E27FC236}">
              <a16:creationId xmlns:a16="http://schemas.microsoft.com/office/drawing/2014/main" id="{00000000-0008-0000-2100-0000000F0000}"/>
            </a:ext>
          </a:extLst>
        </xdr:cNvPr>
        <xdr:cNvSpPr txBox="1">
          <a:spLocks noChangeArrowheads="1"/>
        </xdr:cNvSpPr>
      </xdr:nvSpPr>
      <xdr:spPr bwMode="auto">
        <a:xfrm>
          <a:off x="812292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40</xdr:row>
      <xdr:rowOff>0</xdr:rowOff>
    </xdr:from>
    <xdr:ext cx="114300" cy="285750"/>
    <xdr:sp macro="" textlink="">
      <xdr:nvSpPr>
        <xdr:cNvPr id="3841" name="Text Box 8">
          <a:extLst>
            <a:ext uri="{FF2B5EF4-FFF2-40B4-BE49-F238E27FC236}">
              <a16:creationId xmlns:a16="http://schemas.microsoft.com/office/drawing/2014/main" id="{00000000-0008-0000-2100-0000010F0000}"/>
            </a:ext>
          </a:extLst>
        </xdr:cNvPr>
        <xdr:cNvSpPr txBox="1">
          <a:spLocks noChangeArrowheads="1"/>
        </xdr:cNvSpPr>
      </xdr:nvSpPr>
      <xdr:spPr bwMode="auto">
        <a:xfrm>
          <a:off x="812292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42</xdr:row>
      <xdr:rowOff>95250</xdr:rowOff>
    </xdr:from>
    <xdr:ext cx="114300" cy="285750"/>
    <xdr:sp macro="" textlink="">
      <xdr:nvSpPr>
        <xdr:cNvPr id="3842" name="Text Box 8">
          <a:extLst>
            <a:ext uri="{FF2B5EF4-FFF2-40B4-BE49-F238E27FC236}">
              <a16:creationId xmlns:a16="http://schemas.microsoft.com/office/drawing/2014/main" id="{00000000-0008-0000-2100-0000020F0000}"/>
            </a:ext>
          </a:extLst>
        </xdr:cNvPr>
        <xdr:cNvSpPr txBox="1">
          <a:spLocks noChangeArrowheads="1"/>
        </xdr:cNvSpPr>
      </xdr:nvSpPr>
      <xdr:spPr bwMode="auto">
        <a:xfrm>
          <a:off x="812292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53</xdr:row>
      <xdr:rowOff>0</xdr:rowOff>
    </xdr:from>
    <xdr:ext cx="114300" cy="285750"/>
    <xdr:sp macro="" textlink="">
      <xdr:nvSpPr>
        <xdr:cNvPr id="3843" name="Text Box 8">
          <a:extLst>
            <a:ext uri="{FF2B5EF4-FFF2-40B4-BE49-F238E27FC236}">
              <a16:creationId xmlns:a16="http://schemas.microsoft.com/office/drawing/2014/main" id="{00000000-0008-0000-2100-0000030F0000}"/>
            </a:ext>
          </a:extLst>
        </xdr:cNvPr>
        <xdr:cNvSpPr txBox="1">
          <a:spLocks noChangeArrowheads="1"/>
        </xdr:cNvSpPr>
      </xdr:nvSpPr>
      <xdr:spPr bwMode="auto">
        <a:xfrm>
          <a:off x="81229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44" name="Text Box 1">
          <a:extLst>
            <a:ext uri="{FF2B5EF4-FFF2-40B4-BE49-F238E27FC236}">
              <a16:creationId xmlns:a16="http://schemas.microsoft.com/office/drawing/2014/main" id="{00000000-0008-0000-2100-000004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45" name="Text Box 2">
          <a:extLst>
            <a:ext uri="{FF2B5EF4-FFF2-40B4-BE49-F238E27FC236}">
              <a16:creationId xmlns:a16="http://schemas.microsoft.com/office/drawing/2014/main" id="{00000000-0008-0000-2100-000005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46" name="Text Box 3">
          <a:extLst>
            <a:ext uri="{FF2B5EF4-FFF2-40B4-BE49-F238E27FC236}">
              <a16:creationId xmlns:a16="http://schemas.microsoft.com/office/drawing/2014/main" id="{00000000-0008-0000-2100-000006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47" name="Text Box 4">
          <a:extLst>
            <a:ext uri="{FF2B5EF4-FFF2-40B4-BE49-F238E27FC236}">
              <a16:creationId xmlns:a16="http://schemas.microsoft.com/office/drawing/2014/main" id="{00000000-0008-0000-2100-000007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48" name="Text Box 5">
          <a:extLst>
            <a:ext uri="{FF2B5EF4-FFF2-40B4-BE49-F238E27FC236}">
              <a16:creationId xmlns:a16="http://schemas.microsoft.com/office/drawing/2014/main" id="{00000000-0008-0000-2100-000008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49" name="Text Box 6">
          <a:extLst>
            <a:ext uri="{FF2B5EF4-FFF2-40B4-BE49-F238E27FC236}">
              <a16:creationId xmlns:a16="http://schemas.microsoft.com/office/drawing/2014/main" id="{00000000-0008-0000-2100-000009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0" name="Text Box 8">
          <a:extLst>
            <a:ext uri="{FF2B5EF4-FFF2-40B4-BE49-F238E27FC236}">
              <a16:creationId xmlns:a16="http://schemas.microsoft.com/office/drawing/2014/main" id="{00000000-0008-0000-2100-00000A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1" name="Text Box 9">
          <a:extLst>
            <a:ext uri="{FF2B5EF4-FFF2-40B4-BE49-F238E27FC236}">
              <a16:creationId xmlns:a16="http://schemas.microsoft.com/office/drawing/2014/main" id="{00000000-0008-0000-2100-00000B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2" name="Text Box 10">
          <a:extLst>
            <a:ext uri="{FF2B5EF4-FFF2-40B4-BE49-F238E27FC236}">
              <a16:creationId xmlns:a16="http://schemas.microsoft.com/office/drawing/2014/main" id="{00000000-0008-0000-2100-00000C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3" name="Text Box 1">
          <a:extLst>
            <a:ext uri="{FF2B5EF4-FFF2-40B4-BE49-F238E27FC236}">
              <a16:creationId xmlns:a16="http://schemas.microsoft.com/office/drawing/2014/main" id="{00000000-0008-0000-2100-00000D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4" name="Text Box 2">
          <a:extLst>
            <a:ext uri="{FF2B5EF4-FFF2-40B4-BE49-F238E27FC236}">
              <a16:creationId xmlns:a16="http://schemas.microsoft.com/office/drawing/2014/main" id="{00000000-0008-0000-2100-00000E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5" name="Text Box 8">
          <a:extLst>
            <a:ext uri="{FF2B5EF4-FFF2-40B4-BE49-F238E27FC236}">
              <a16:creationId xmlns:a16="http://schemas.microsoft.com/office/drawing/2014/main" id="{00000000-0008-0000-2100-00000F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6" name="Text Box 8">
          <a:extLst>
            <a:ext uri="{FF2B5EF4-FFF2-40B4-BE49-F238E27FC236}">
              <a16:creationId xmlns:a16="http://schemas.microsoft.com/office/drawing/2014/main" id="{00000000-0008-0000-2100-000010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7" name="Text Box 1">
          <a:extLst>
            <a:ext uri="{FF2B5EF4-FFF2-40B4-BE49-F238E27FC236}">
              <a16:creationId xmlns:a16="http://schemas.microsoft.com/office/drawing/2014/main" id="{00000000-0008-0000-2100-000011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8" name="Text Box 2">
          <a:extLst>
            <a:ext uri="{FF2B5EF4-FFF2-40B4-BE49-F238E27FC236}">
              <a16:creationId xmlns:a16="http://schemas.microsoft.com/office/drawing/2014/main" id="{00000000-0008-0000-2100-000012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59" name="Text Box 3">
          <a:extLst>
            <a:ext uri="{FF2B5EF4-FFF2-40B4-BE49-F238E27FC236}">
              <a16:creationId xmlns:a16="http://schemas.microsoft.com/office/drawing/2014/main" id="{00000000-0008-0000-2100-000013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0" name="Text Box 4">
          <a:extLst>
            <a:ext uri="{FF2B5EF4-FFF2-40B4-BE49-F238E27FC236}">
              <a16:creationId xmlns:a16="http://schemas.microsoft.com/office/drawing/2014/main" id="{00000000-0008-0000-2100-000014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1" name="Text Box 5">
          <a:extLst>
            <a:ext uri="{FF2B5EF4-FFF2-40B4-BE49-F238E27FC236}">
              <a16:creationId xmlns:a16="http://schemas.microsoft.com/office/drawing/2014/main" id="{00000000-0008-0000-2100-000015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2" name="Text Box 6">
          <a:extLst>
            <a:ext uri="{FF2B5EF4-FFF2-40B4-BE49-F238E27FC236}">
              <a16:creationId xmlns:a16="http://schemas.microsoft.com/office/drawing/2014/main" id="{00000000-0008-0000-2100-000016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3" name="Text Box 8">
          <a:extLst>
            <a:ext uri="{FF2B5EF4-FFF2-40B4-BE49-F238E27FC236}">
              <a16:creationId xmlns:a16="http://schemas.microsoft.com/office/drawing/2014/main" id="{00000000-0008-0000-2100-000017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4" name="Text Box 9">
          <a:extLst>
            <a:ext uri="{FF2B5EF4-FFF2-40B4-BE49-F238E27FC236}">
              <a16:creationId xmlns:a16="http://schemas.microsoft.com/office/drawing/2014/main" id="{00000000-0008-0000-2100-000018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5" name="Text Box 10">
          <a:extLst>
            <a:ext uri="{FF2B5EF4-FFF2-40B4-BE49-F238E27FC236}">
              <a16:creationId xmlns:a16="http://schemas.microsoft.com/office/drawing/2014/main" id="{00000000-0008-0000-2100-000019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6" name="Text Box 1">
          <a:extLst>
            <a:ext uri="{FF2B5EF4-FFF2-40B4-BE49-F238E27FC236}">
              <a16:creationId xmlns:a16="http://schemas.microsoft.com/office/drawing/2014/main" id="{00000000-0008-0000-2100-00001A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7" name="Text Box 2">
          <a:extLst>
            <a:ext uri="{FF2B5EF4-FFF2-40B4-BE49-F238E27FC236}">
              <a16:creationId xmlns:a16="http://schemas.microsoft.com/office/drawing/2014/main" id="{00000000-0008-0000-2100-00001B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8" name="Text Box 8">
          <a:extLst>
            <a:ext uri="{FF2B5EF4-FFF2-40B4-BE49-F238E27FC236}">
              <a16:creationId xmlns:a16="http://schemas.microsoft.com/office/drawing/2014/main" id="{00000000-0008-0000-2100-00001C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69" name="Text Box 8">
          <a:extLst>
            <a:ext uri="{FF2B5EF4-FFF2-40B4-BE49-F238E27FC236}">
              <a16:creationId xmlns:a16="http://schemas.microsoft.com/office/drawing/2014/main" id="{00000000-0008-0000-2100-00001D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0" name="Text Box 1">
          <a:extLst>
            <a:ext uri="{FF2B5EF4-FFF2-40B4-BE49-F238E27FC236}">
              <a16:creationId xmlns:a16="http://schemas.microsoft.com/office/drawing/2014/main" id="{00000000-0008-0000-2100-00001E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1" name="Text Box 2">
          <a:extLst>
            <a:ext uri="{FF2B5EF4-FFF2-40B4-BE49-F238E27FC236}">
              <a16:creationId xmlns:a16="http://schemas.microsoft.com/office/drawing/2014/main" id="{00000000-0008-0000-2100-00001F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2" name="Text Box 3">
          <a:extLst>
            <a:ext uri="{FF2B5EF4-FFF2-40B4-BE49-F238E27FC236}">
              <a16:creationId xmlns:a16="http://schemas.microsoft.com/office/drawing/2014/main" id="{00000000-0008-0000-2100-000020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3" name="Text Box 4">
          <a:extLst>
            <a:ext uri="{FF2B5EF4-FFF2-40B4-BE49-F238E27FC236}">
              <a16:creationId xmlns:a16="http://schemas.microsoft.com/office/drawing/2014/main" id="{00000000-0008-0000-2100-000021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4" name="Text Box 5">
          <a:extLst>
            <a:ext uri="{FF2B5EF4-FFF2-40B4-BE49-F238E27FC236}">
              <a16:creationId xmlns:a16="http://schemas.microsoft.com/office/drawing/2014/main" id="{00000000-0008-0000-2100-000022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5" name="Text Box 6">
          <a:extLst>
            <a:ext uri="{FF2B5EF4-FFF2-40B4-BE49-F238E27FC236}">
              <a16:creationId xmlns:a16="http://schemas.microsoft.com/office/drawing/2014/main" id="{00000000-0008-0000-2100-000023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6" name="Text Box 8">
          <a:extLst>
            <a:ext uri="{FF2B5EF4-FFF2-40B4-BE49-F238E27FC236}">
              <a16:creationId xmlns:a16="http://schemas.microsoft.com/office/drawing/2014/main" id="{00000000-0008-0000-2100-000024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7" name="Text Box 9">
          <a:extLst>
            <a:ext uri="{FF2B5EF4-FFF2-40B4-BE49-F238E27FC236}">
              <a16:creationId xmlns:a16="http://schemas.microsoft.com/office/drawing/2014/main" id="{00000000-0008-0000-2100-000025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8" name="Text Box 10">
          <a:extLst>
            <a:ext uri="{FF2B5EF4-FFF2-40B4-BE49-F238E27FC236}">
              <a16:creationId xmlns:a16="http://schemas.microsoft.com/office/drawing/2014/main" id="{00000000-0008-0000-2100-000026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79" name="Text Box 1">
          <a:extLst>
            <a:ext uri="{FF2B5EF4-FFF2-40B4-BE49-F238E27FC236}">
              <a16:creationId xmlns:a16="http://schemas.microsoft.com/office/drawing/2014/main" id="{00000000-0008-0000-2100-000027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80" name="Text Box 2">
          <a:extLst>
            <a:ext uri="{FF2B5EF4-FFF2-40B4-BE49-F238E27FC236}">
              <a16:creationId xmlns:a16="http://schemas.microsoft.com/office/drawing/2014/main" id="{00000000-0008-0000-2100-000028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55</xdr:row>
      <xdr:rowOff>0</xdr:rowOff>
    </xdr:from>
    <xdr:ext cx="114300" cy="285750"/>
    <xdr:sp macro="" textlink="">
      <xdr:nvSpPr>
        <xdr:cNvPr id="3881" name="Text Box 8">
          <a:extLst>
            <a:ext uri="{FF2B5EF4-FFF2-40B4-BE49-F238E27FC236}">
              <a16:creationId xmlns:a16="http://schemas.microsoft.com/office/drawing/2014/main" id="{00000000-0008-0000-2100-0000290F0000}"/>
            </a:ext>
          </a:extLst>
        </xdr:cNvPr>
        <xdr:cNvSpPr txBox="1">
          <a:spLocks noChangeArrowheads="1"/>
        </xdr:cNvSpPr>
      </xdr:nvSpPr>
      <xdr:spPr bwMode="auto">
        <a:xfrm>
          <a:off x="812292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31</xdr:row>
      <xdr:rowOff>0</xdr:rowOff>
    </xdr:from>
    <xdr:ext cx="114300" cy="285750"/>
    <xdr:sp macro="" textlink="">
      <xdr:nvSpPr>
        <xdr:cNvPr id="3882" name="Text Box 8">
          <a:extLst>
            <a:ext uri="{FF2B5EF4-FFF2-40B4-BE49-F238E27FC236}">
              <a16:creationId xmlns:a16="http://schemas.microsoft.com/office/drawing/2014/main" id="{00000000-0008-0000-2100-00002A0F0000}"/>
            </a:ext>
          </a:extLst>
        </xdr:cNvPr>
        <xdr:cNvSpPr txBox="1">
          <a:spLocks noChangeArrowheads="1"/>
        </xdr:cNvSpPr>
      </xdr:nvSpPr>
      <xdr:spPr bwMode="auto">
        <a:xfrm>
          <a:off x="812292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883" name="Text Box 8">
          <a:extLst>
            <a:ext uri="{FF2B5EF4-FFF2-40B4-BE49-F238E27FC236}">
              <a16:creationId xmlns:a16="http://schemas.microsoft.com/office/drawing/2014/main" id="{00000000-0008-0000-2100-00002B0F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884" name="Text Box 8">
          <a:extLst>
            <a:ext uri="{FF2B5EF4-FFF2-40B4-BE49-F238E27FC236}">
              <a16:creationId xmlns:a16="http://schemas.microsoft.com/office/drawing/2014/main" id="{00000000-0008-0000-2100-00002C0F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35</xdr:row>
      <xdr:rowOff>0</xdr:rowOff>
    </xdr:from>
    <xdr:ext cx="114300" cy="285750"/>
    <xdr:sp macro="" textlink="">
      <xdr:nvSpPr>
        <xdr:cNvPr id="3885" name="Text Box 8">
          <a:extLst>
            <a:ext uri="{FF2B5EF4-FFF2-40B4-BE49-F238E27FC236}">
              <a16:creationId xmlns:a16="http://schemas.microsoft.com/office/drawing/2014/main" id="{00000000-0008-0000-2100-00002D0F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886" name="Text Box 8">
          <a:extLst>
            <a:ext uri="{FF2B5EF4-FFF2-40B4-BE49-F238E27FC236}">
              <a16:creationId xmlns:a16="http://schemas.microsoft.com/office/drawing/2014/main" id="{00000000-0008-0000-2100-00002E0F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35</xdr:row>
      <xdr:rowOff>0</xdr:rowOff>
    </xdr:from>
    <xdr:ext cx="114300" cy="285750"/>
    <xdr:sp macro="" textlink="">
      <xdr:nvSpPr>
        <xdr:cNvPr id="3887" name="Text Box 8">
          <a:extLst>
            <a:ext uri="{FF2B5EF4-FFF2-40B4-BE49-F238E27FC236}">
              <a16:creationId xmlns:a16="http://schemas.microsoft.com/office/drawing/2014/main" id="{00000000-0008-0000-2100-00002F0F0000}"/>
            </a:ext>
          </a:extLst>
        </xdr:cNvPr>
        <xdr:cNvSpPr txBox="1">
          <a:spLocks noChangeArrowheads="1"/>
        </xdr:cNvSpPr>
      </xdr:nvSpPr>
      <xdr:spPr bwMode="auto">
        <a:xfrm>
          <a:off x="812292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34</xdr:row>
      <xdr:rowOff>0</xdr:rowOff>
    </xdr:from>
    <xdr:ext cx="114300" cy="285750"/>
    <xdr:sp macro="" textlink="">
      <xdr:nvSpPr>
        <xdr:cNvPr id="3888" name="Text Box 8">
          <a:extLst>
            <a:ext uri="{FF2B5EF4-FFF2-40B4-BE49-F238E27FC236}">
              <a16:creationId xmlns:a16="http://schemas.microsoft.com/office/drawing/2014/main" id="{00000000-0008-0000-2100-0000300F0000}"/>
            </a:ext>
          </a:extLst>
        </xdr:cNvPr>
        <xdr:cNvSpPr txBox="1">
          <a:spLocks noChangeArrowheads="1"/>
        </xdr:cNvSpPr>
      </xdr:nvSpPr>
      <xdr:spPr bwMode="auto">
        <a:xfrm>
          <a:off x="812292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0</xdr:rowOff>
    </xdr:from>
    <xdr:ext cx="114300" cy="285750"/>
    <xdr:sp macro="" textlink="">
      <xdr:nvSpPr>
        <xdr:cNvPr id="3889" name="Text Box 8">
          <a:extLst>
            <a:ext uri="{FF2B5EF4-FFF2-40B4-BE49-F238E27FC236}">
              <a16:creationId xmlns:a16="http://schemas.microsoft.com/office/drawing/2014/main" id="{00000000-0008-0000-2100-0000310F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0</xdr:rowOff>
    </xdr:from>
    <xdr:ext cx="114300" cy="285750"/>
    <xdr:sp macro="" textlink="">
      <xdr:nvSpPr>
        <xdr:cNvPr id="3890" name="Text Box 8">
          <a:extLst>
            <a:ext uri="{FF2B5EF4-FFF2-40B4-BE49-F238E27FC236}">
              <a16:creationId xmlns:a16="http://schemas.microsoft.com/office/drawing/2014/main" id="{00000000-0008-0000-2100-0000320F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0</xdr:rowOff>
    </xdr:from>
    <xdr:ext cx="114300" cy="285750"/>
    <xdr:sp macro="" textlink="">
      <xdr:nvSpPr>
        <xdr:cNvPr id="3891" name="Text Box 8">
          <a:extLst>
            <a:ext uri="{FF2B5EF4-FFF2-40B4-BE49-F238E27FC236}">
              <a16:creationId xmlns:a16="http://schemas.microsoft.com/office/drawing/2014/main" id="{00000000-0008-0000-2100-0000330F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43</xdr:row>
      <xdr:rowOff>0</xdr:rowOff>
    </xdr:from>
    <xdr:ext cx="114300" cy="285750"/>
    <xdr:sp macro="" textlink="">
      <xdr:nvSpPr>
        <xdr:cNvPr id="3892" name="Text Box 8">
          <a:extLst>
            <a:ext uri="{FF2B5EF4-FFF2-40B4-BE49-F238E27FC236}">
              <a16:creationId xmlns:a16="http://schemas.microsoft.com/office/drawing/2014/main" id="{00000000-0008-0000-2100-0000340F0000}"/>
            </a:ext>
          </a:extLst>
        </xdr:cNvPr>
        <xdr:cNvSpPr txBox="1">
          <a:spLocks noChangeArrowheads="1"/>
        </xdr:cNvSpPr>
      </xdr:nvSpPr>
      <xdr:spPr bwMode="auto">
        <a:xfrm>
          <a:off x="812292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893" name="Text Box 1">
          <a:extLst>
            <a:ext uri="{FF2B5EF4-FFF2-40B4-BE49-F238E27FC236}">
              <a16:creationId xmlns:a16="http://schemas.microsoft.com/office/drawing/2014/main" id="{00000000-0008-0000-2100-000035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894" name="Text Box 2">
          <a:extLst>
            <a:ext uri="{FF2B5EF4-FFF2-40B4-BE49-F238E27FC236}">
              <a16:creationId xmlns:a16="http://schemas.microsoft.com/office/drawing/2014/main" id="{00000000-0008-0000-2100-000036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895" name="Text Box 3">
          <a:extLst>
            <a:ext uri="{FF2B5EF4-FFF2-40B4-BE49-F238E27FC236}">
              <a16:creationId xmlns:a16="http://schemas.microsoft.com/office/drawing/2014/main" id="{00000000-0008-0000-2100-000037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896" name="Text Box 4">
          <a:extLst>
            <a:ext uri="{FF2B5EF4-FFF2-40B4-BE49-F238E27FC236}">
              <a16:creationId xmlns:a16="http://schemas.microsoft.com/office/drawing/2014/main" id="{00000000-0008-0000-2100-000038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897" name="Text Box 5">
          <a:extLst>
            <a:ext uri="{FF2B5EF4-FFF2-40B4-BE49-F238E27FC236}">
              <a16:creationId xmlns:a16="http://schemas.microsoft.com/office/drawing/2014/main" id="{00000000-0008-0000-2100-000039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898" name="Text Box 6">
          <a:extLst>
            <a:ext uri="{FF2B5EF4-FFF2-40B4-BE49-F238E27FC236}">
              <a16:creationId xmlns:a16="http://schemas.microsoft.com/office/drawing/2014/main" id="{00000000-0008-0000-2100-00003A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899" name="Text Box 8">
          <a:extLst>
            <a:ext uri="{FF2B5EF4-FFF2-40B4-BE49-F238E27FC236}">
              <a16:creationId xmlns:a16="http://schemas.microsoft.com/office/drawing/2014/main" id="{00000000-0008-0000-2100-00003B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900" name="Text Box 9">
          <a:extLst>
            <a:ext uri="{FF2B5EF4-FFF2-40B4-BE49-F238E27FC236}">
              <a16:creationId xmlns:a16="http://schemas.microsoft.com/office/drawing/2014/main" id="{00000000-0008-0000-2100-00003C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901" name="Text Box 10">
          <a:extLst>
            <a:ext uri="{FF2B5EF4-FFF2-40B4-BE49-F238E27FC236}">
              <a16:creationId xmlns:a16="http://schemas.microsoft.com/office/drawing/2014/main" id="{00000000-0008-0000-2100-00003D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902" name="Text Box 1">
          <a:extLst>
            <a:ext uri="{FF2B5EF4-FFF2-40B4-BE49-F238E27FC236}">
              <a16:creationId xmlns:a16="http://schemas.microsoft.com/office/drawing/2014/main" id="{00000000-0008-0000-2100-00003E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45</xdr:row>
      <xdr:rowOff>0</xdr:rowOff>
    </xdr:from>
    <xdr:ext cx="114300" cy="285750"/>
    <xdr:sp macro="" textlink="">
      <xdr:nvSpPr>
        <xdr:cNvPr id="3903" name="Text Box 2">
          <a:extLst>
            <a:ext uri="{FF2B5EF4-FFF2-40B4-BE49-F238E27FC236}">
              <a16:creationId xmlns:a16="http://schemas.microsoft.com/office/drawing/2014/main" id="{00000000-0008-0000-2100-00003F0F0000}"/>
            </a:ext>
          </a:extLst>
        </xdr:cNvPr>
        <xdr:cNvSpPr txBox="1">
          <a:spLocks noChangeArrowheads="1"/>
        </xdr:cNvSpPr>
      </xdr:nvSpPr>
      <xdr:spPr bwMode="auto">
        <a:xfrm>
          <a:off x="812292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04" name="Text Box 1">
          <a:extLst>
            <a:ext uri="{FF2B5EF4-FFF2-40B4-BE49-F238E27FC236}">
              <a16:creationId xmlns:a16="http://schemas.microsoft.com/office/drawing/2014/main" id="{00000000-0008-0000-2100-000040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05" name="Text Box 2">
          <a:extLst>
            <a:ext uri="{FF2B5EF4-FFF2-40B4-BE49-F238E27FC236}">
              <a16:creationId xmlns:a16="http://schemas.microsoft.com/office/drawing/2014/main" id="{00000000-0008-0000-2100-000041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06" name="Text Box 3">
          <a:extLst>
            <a:ext uri="{FF2B5EF4-FFF2-40B4-BE49-F238E27FC236}">
              <a16:creationId xmlns:a16="http://schemas.microsoft.com/office/drawing/2014/main" id="{00000000-0008-0000-2100-000042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07" name="Text Box 4">
          <a:extLst>
            <a:ext uri="{FF2B5EF4-FFF2-40B4-BE49-F238E27FC236}">
              <a16:creationId xmlns:a16="http://schemas.microsoft.com/office/drawing/2014/main" id="{00000000-0008-0000-2100-000043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08" name="Text Box 5">
          <a:extLst>
            <a:ext uri="{FF2B5EF4-FFF2-40B4-BE49-F238E27FC236}">
              <a16:creationId xmlns:a16="http://schemas.microsoft.com/office/drawing/2014/main" id="{00000000-0008-0000-2100-000044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09" name="Text Box 6">
          <a:extLst>
            <a:ext uri="{FF2B5EF4-FFF2-40B4-BE49-F238E27FC236}">
              <a16:creationId xmlns:a16="http://schemas.microsoft.com/office/drawing/2014/main" id="{00000000-0008-0000-2100-000045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10" name="Text Box 8">
          <a:extLst>
            <a:ext uri="{FF2B5EF4-FFF2-40B4-BE49-F238E27FC236}">
              <a16:creationId xmlns:a16="http://schemas.microsoft.com/office/drawing/2014/main" id="{00000000-0008-0000-2100-000046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11" name="Text Box 9">
          <a:extLst>
            <a:ext uri="{FF2B5EF4-FFF2-40B4-BE49-F238E27FC236}">
              <a16:creationId xmlns:a16="http://schemas.microsoft.com/office/drawing/2014/main" id="{00000000-0008-0000-2100-000047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12" name="Text Box 10">
          <a:extLst>
            <a:ext uri="{FF2B5EF4-FFF2-40B4-BE49-F238E27FC236}">
              <a16:creationId xmlns:a16="http://schemas.microsoft.com/office/drawing/2014/main" id="{00000000-0008-0000-2100-000048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913" name="Text Box 11">
          <a:extLst>
            <a:ext uri="{FF2B5EF4-FFF2-40B4-BE49-F238E27FC236}">
              <a16:creationId xmlns:a16="http://schemas.microsoft.com/office/drawing/2014/main" id="{00000000-0008-0000-2100-0000490F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914" name="Text Box 12">
          <a:extLst>
            <a:ext uri="{FF2B5EF4-FFF2-40B4-BE49-F238E27FC236}">
              <a16:creationId xmlns:a16="http://schemas.microsoft.com/office/drawing/2014/main" id="{00000000-0008-0000-2100-00004A0F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15" name="Text Box 1">
          <a:extLst>
            <a:ext uri="{FF2B5EF4-FFF2-40B4-BE49-F238E27FC236}">
              <a16:creationId xmlns:a16="http://schemas.microsoft.com/office/drawing/2014/main" id="{00000000-0008-0000-2100-00004B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16" name="Text Box 2">
          <a:extLst>
            <a:ext uri="{FF2B5EF4-FFF2-40B4-BE49-F238E27FC236}">
              <a16:creationId xmlns:a16="http://schemas.microsoft.com/office/drawing/2014/main" id="{00000000-0008-0000-2100-00004C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17" name="Text Box 1">
          <a:extLst>
            <a:ext uri="{FF2B5EF4-FFF2-40B4-BE49-F238E27FC236}">
              <a16:creationId xmlns:a16="http://schemas.microsoft.com/office/drawing/2014/main" id="{00000000-0008-0000-2100-00004D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18" name="Text Box 2">
          <a:extLst>
            <a:ext uri="{FF2B5EF4-FFF2-40B4-BE49-F238E27FC236}">
              <a16:creationId xmlns:a16="http://schemas.microsoft.com/office/drawing/2014/main" id="{00000000-0008-0000-2100-00004E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19" name="Text Box 3">
          <a:extLst>
            <a:ext uri="{FF2B5EF4-FFF2-40B4-BE49-F238E27FC236}">
              <a16:creationId xmlns:a16="http://schemas.microsoft.com/office/drawing/2014/main" id="{00000000-0008-0000-2100-00004F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20" name="Text Box 4">
          <a:extLst>
            <a:ext uri="{FF2B5EF4-FFF2-40B4-BE49-F238E27FC236}">
              <a16:creationId xmlns:a16="http://schemas.microsoft.com/office/drawing/2014/main" id="{00000000-0008-0000-2100-000050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21" name="Text Box 5">
          <a:extLst>
            <a:ext uri="{FF2B5EF4-FFF2-40B4-BE49-F238E27FC236}">
              <a16:creationId xmlns:a16="http://schemas.microsoft.com/office/drawing/2014/main" id="{00000000-0008-0000-2100-000051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22" name="Text Box 6">
          <a:extLst>
            <a:ext uri="{FF2B5EF4-FFF2-40B4-BE49-F238E27FC236}">
              <a16:creationId xmlns:a16="http://schemas.microsoft.com/office/drawing/2014/main" id="{00000000-0008-0000-2100-000052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23" name="Text Box 8">
          <a:extLst>
            <a:ext uri="{FF2B5EF4-FFF2-40B4-BE49-F238E27FC236}">
              <a16:creationId xmlns:a16="http://schemas.microsoft.com/office/drawing/2014/main" id="{00000000-0008-0000-2100-000053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24" name="Text Box 9">
          <a:extLst>
            <a:ext uri="{FF2B5EF4-FFF2-40B4-BE49-F238E27FC236}">
              <a16:creationId xmlns:a16="http://schemas.microsoft.com/office/drawing/2014/main" id="{00000000-0008-0000-2100-000054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25" name="Text Box 10">
          <a:extLst>
            <a:ext uri="{FF2B5EF4-FFF2-40B4-BE49-F238E27FC236}">
              <a16:creationId xmlns:a16="http://schemas.microsoft.com/office/drawing/2014/main" id="{00000000-0008-0000-2100-000055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926" name="Text Box 11">
          <a:extLst>
            <a:ext uri="{FF2B5EF4-FFF2-40B4-BE49-F238E27FC236}">
              <a16:creationId xmlns:a16="http://schemas.microsoft.com/office/drawing/2014/main" id="{00000000-0008-0000-2100-0000560F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927" name="Text Box 12">
          <a:extLst>
            <a:ext uri="{FF2B5EF4-FFF2-40B4-BE49-F238E27FC236}">
              <a16:creationId xmlns:a16="http://schemas.microsoft.com/office/drawing/2014/main" id="{00000000-0008-0000-2100-0000570F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28" name="Text Box 1">
          <a:extLst>
            <a:ext uri="{FF2B5EF4-FFF2-40B4-BE49-F238E27FC236}">
              <a16:creationId xmlns:a16="http://schemas.microsoft.com/office/drawing/2014/main" id="{00000000-0008-0000-2100-000058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49</xdr:row>
      <xdr:rowOff>0</xdr:rowOff>
    </xdr:from>
    <xdr:ext cx="114300" cy="285750"/>
    <xdr:sp macro="" textlink="">
      <xdr:nvSpPr>
        <xdr:cNvPr id="3929" name="Text Box 2">
          <a:extLst>
            <a:ext uri="{FF2B5EF4-FFF2-40B4-BE49-F238E27FC236}">
              <a16:creationId xmlns:a16="http://schemas.microsoft.com/office/drawing/2014/main" id="{00000000-0008-0000-2100-0000590F0000}"/>
            </a:ext>
          </a:extLst>
        </xdr:cNvPr>
        <xdr:cNvSpPr txBox="1">
          <a:spLocks noChangeArrowheads="1"/>
        </xdr:cNvSpPr>
      </xdr:nvSpPr>
      <xdr:spPr bwMode="auto">
        <a:xfrm>
          <a:off x="812292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48</xdr:row>
      <xdr:rowOff>0</xdr:rowOff>
    </xdr:from>
    <xdr:ext cx="114300" cy="285750"/>
    <xdr:sp macro="" textlink="">
      <xdr:nvSpPr>
        <xdr:cNvPr id="3930" name="Text Box 8">
          <a:extLst>
            <a:ext uri="{FF2B5EF4-FFF2-40B4-BE49-F238E27FC236}">
              <a16:creationId xmlns:a16="http://schemas.microsoft.com/office/drawing/2014/main" id="{00000000-0008-0000-2100-00005A0F0000}"/>
            </a:ext>
          </a:extLst>
        </xdr:cNvPr>
        <xdr:cNvSpPr txBox="1">
          <a:spLocks noChangeArrowheads="1"/>
        </xdr:cNvSpPr>
      </xdr:nvSpPr>
      <xdr:spPr bwMode="auto">
        <a:xfrm>
          <a:off x="812292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931" name="Text Box 13">
          <a:extLst>
            <a:ext uri="{FF2B5EF4-FFF2-40B4-BE49-F238E27FC236}">
              <a16:creationId xmlns:a16="http://schemas.microsoft.com/office/drawing/2014/main" id="{00000000-0008-0000-2100-00005B0F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932" name="Text Box 14">
          <a:extLst>
            <a:ext uri="{FF2B5EF4-FFF2-40B4-BE49-F238E27FC236}">
              <a16:creationId xmlns:a16="http://schemas.microsoft.com/office/drawing/2014/main" id="{00000000-0008-0000-2100-00005C0F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933" name="Text Box 13">
          <a:extLst>
            <a:ext uri="{FF2B5EF4-FFF2-40B4-BE49-F238E27FC236}">
              <a16:creationId xmlns:a16="http://schemas.microsoft.com/office/drawing/2014/main" id="{00000000-0008-0000-2100-00005D0F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934" name="Text Box 14">
          <a:extLst>
            <a:ext uri="{FF2B5EF4-FFF2-40B4-BE49-F238E27FC236}">
              <a16:creationId xmlns:a16="http://schemas.microsoft.com/office/drawing/2014/main" id="{00000000-0008-0000-2100-00005E0F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0</xdr:rowOff>
    </xdr:from>
    <xdr:ext cx="114300" cy="285750"/>
    <xdr:sp macro="" textlink="">
      <xdr:nvSpPr>
        <xdr:cNvPr id="3935" name="Text Box 13">
          <a:extLst>
            <a:ext uri="{FF2B5EF4-FFF2-40B4-BE49-F238E27FC236}">
              <a16:creationId xmlns:a16="http://schemas.microsoft.com/office/drawing/2014/main" id="{00000000-0008-0000-2100-00005F0F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0</xdr:rowOff>
    </xdr:from>
    <xdr:ext cx="114300" cy="285750"/>
    <xdr:sp macro="" textlink="">
      <xdr:nvSpPr>
        <xdr:cNvPr id="3936" name="Text Box 14">
          <a:extLst>
            <a:ext uri="{FF2B5EF4-FFF2-40B4-BE49-F238E27FC236}">
              <a16:creationId xmlns:a16="http://schemas.microsoft.com/office/drawing/2014/main" id="{00000000-0008-0000-2100-0000600F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937" name="Text Box 8">
          <a:extLst>
            <a:ext uri="{FF2B5EF4-FFF2-40B4-BE49-F238E27FC236}">
              <a16:creationId xmlns:a16="http://schemas.microsoft.com/office/drawing/2014/main" id="{00000000-0008-0000-2100-0000610F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938" name="Text Box 8">
          <a:extLst>
            <a:ext uri="{FF2B5EF4-FFF2-40B4-BE49-F238E27FC236}">
              <a16:creationId xmlns:a16="http://schemas.microsoft.com/office/drawing/2014/main" id="{00000000-0008-0000-2100-0000620F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0</xdr:rowOff>
    </xdr:from>
    <xdr:ext cx="114300" cy="285750"/>
    <xdr:sp macro="" textlink="">
      <xdr:nvSpPr>
        <xdr:cNvPr id="3939" name="Text Box 8">
          <a:extLst>
            <a:ext uri="{FF2B5EF4-FFF2-40B4-BE49-F238E27FC236}">
              <a16:creationId xmlns:a16="http://schemas.microsoft.com/office/drawing/2014/main" id="{00000000-0008-0000-2100-0000630F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940" name="Text Box 8">
          <a:extLst>
            <a:ext uri="{FF2B5EF4-FFF2-40B4-BE49-F238E27FC236}">
              <a16:creationId xmlns:a16="http://schemas.microsoft.com/office/drawing/2014/main" id="{00000000-0008-0000-2100-0000640F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52</xdr:row>
      <xdr:rowOff>0</xdr:rowOff>
    </xdr:from>
    <xdr:ext cx="114300" cy="285750"/>
    <xdr:sp macro="" textlink="">
      <xdr:nvSpPr>
        <xdr:cNvPr id="3941" name="Text Box 8">
          <a:extLst>
            <a:ext uri="{FF2B5EF4-FFF2-40B4-BE49-F238E27FC236}">
              <a16:creationId xmlns:a16="http://schemas.microsoft.com/office/drawing/2014/main" id="{00000000-0008-0000-2100-0000650F0000}"/>
            </a:ext>
          </a:extLst>
        </xdr:cNvPr>
        <xdr:cNvSpPr txBox="1">
          <a:spLocks noChangeArrowheads="1"/>
        </xdr:cNvSpPr>
      </xdr:nvSpPr>
      <xdr:spPr bwMode="auto">
        <a:xfrm>
          <a:off x="812292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51</xdr:row>
      <xdr:rowOff>0</xdr:rowOff>
    </xdr:from>
    <xdr:ext cx="114300" cy="285750"/>
    <xdr:sp macro="" textlink="">
      <xdr:nvSpPr>
        <xdr:cNvPr id="3942" name="Text Box 8">
          <a:extLst>
            <a:ext uri="{FF2B5EF4-FFF2-40B4-BE49-F238E27FC236}">
              <a16:creationId xmlns:a16="http://schemas.microsoft.com/office/drawing/2014/main" id="{00000000-0008-0000-2100-0000660F0000}"/>
            </a:ext>
          </a:extLst>
        </xdr:cNvPr>
        <xdr:cNvSpPr txBox="1">
          <a:spLocks noChangeArrowheads="1"/>
        </xdr:cNvSpPr>
      </xdr:nvSpPr>
      <xdr:spPr bwMode="auto">
        <a:xfrm>
          <a:off x="812292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25</xdr:row>
      <xdr:rowOff>0</xdr:rowOff>
    </xdr:from>
    <xdr:ext cx="114300" cy="285750"/>
    <xdr:sp macro="" textlink="">
      <xdr:nvSpPr>
        <xdr:cNvPr id="3943" name="Text Box 8">
          <a:extLst>
            <a:ext uri="{FF2B5EF4-FFF2-40B4-BE49-F238E27FC236}">
              <a16:creationId xmlns:a16="http://schemas.microsoft.com/office/drawing/2014/main" id="{00000000-0008-0000-2100-0000670F0000}"/>
            </a:ext>
          </a:extLst>
        </xdr:cNvPr>
        <xdr:cNvSpPr txBox="1">
          <a:spLocks noChangeArrowheads="1"/>
        </xdr:cNvSpPr>
      </xdr:nvSpPr>
      <xdr:spPr bwMode="auto">
        <a:xfrm>
          <a:off x="812292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25</xdr:row>
      <xdr:rowOff>0</xdr:rowOff>
    </xdr:from>
    <xdr:ext cx="114300" cy="285750"/>
    <xdr:sp macro="" textlink="">
      <xdr:nvSpPr>
        <xdr:cNvPr id="3944" name="Text Box 8">
          <a:extLst>
            <a:ext uri="{FF2B5EF4-FFF2-40B4-BE49-F238E27FC236}">
              <a16:creationId xmlns:a16="http://schemas.microsoft.com/office/drawing/2014/main" id="{00000000-0008-0000-2100-0000680F0000}"/>
            </a:ext>
          </a:extLst>
        </xdr:cNvPr>
        <xdr:cNvSpPr txBox="1">
          <a:spLocks noChangeArrowheads="1"/>
        </xdr:cNvSpPr>
      </xdr:nvSpPr>
      <xdr:spPr bwMode="auto">
        <a:xfrm>
          <a:off x="812292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26</xdr:row>
      <xdr:rowOff>0</xdr:rowOff>
    </xdr:from>
    <xdr:ext cx="114300" cy="285750"/>
    <xdr:sp macro="" textlink="">
      <xdr:nvSpPr>
        <xdr:cNvPr id="3945" name="Text Box 8">
          <a:extLst>
            <a:ext uri="{FF2B5EF4-FFF2-40B4-BE49-F238E27FC236}">
              <a16:creationId xmlns:a16="http://schemas.microsoft.com/office/drawing/2014/main" id="{00000000-0008-0000-2100-0000690F0000}"/>
            </a:ext>
          </a:extLst>
        </xdr:cNvPr>
        <xdr:cNvSpPr txBox="1">
          <a:spLocks noChangeArrowheads="1"/>
        </xdr:cNvSpPr>
      </xdr:nvSpPr>
      <xdr:spPr bwMode="auto">
        <a:xfrm>
          <a:off x="812292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26</xdr:row>
      <xdr:rowOff>0</xdr:rowOff>
    </xdr:from>
    <xdr:ext cx="114300" cy="285750"/>
    <xdr:sp macro="" textlink="">
      <xdr:nvSpPr>
        <xdr:cNvPr id="3946" name="Text Box 8">
          <a:extLst>
            <a:ext uri="{FF2B5EF4-FFF2-40B4-BE49-F238E27FC236}">
              <a16:creationId xmlns:a16="http://schemas.microsoft.com/office/drawing/2014/main" id="{00000000-0008-0000-2100-00006A0F0000}"/>
            </a:ext>
          </a:extLst>
        </xdr:cNvPr>
        <xdr:cNvSpPr txBox="1">
          <a:spLocks noChangeArrowheads="1"/>
        </xdr:cNvSpPr>
      </xdr:nvSpPr>
      <xdr:spPr bwMode="auto">
        <a:xfrm>
          <a:off x="812292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47" name="Text Box 1">
          <a:extLst>
            <a:ext uri="{FF2B5EF4-FFF2-40B4-BE49-F238E27FC236}">
              <a16:creationId xmlns:a16="http://schemas.microsoft.com/office/drawing/2014/main" id="{00000000-0008-0000-2100-00006B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48" name="Text Box 2">
          <a:extLst>
            <a:ext uri="{FF2B5EF4-FFF2-40B4-BE49-F238E27FC236}">
              <a16:creationId xmlns:a16="http://schemas.microsoft.com/office/drawing/2014/main" id="{00000000-0008-0000-2100-00006C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49" name="Text Box 3">
          <a:extLst>
            <a:ext uri="{FF2B5EF4-FFF2-40B4-BE49-F238E27FC236}">
              <a16:creationId xmlns:a16="http://schemas.microsoft.com/office/drawing/2014/main" id="{00000000-0008-0000-2100-00006D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50" name="Text Box 4">
          <a:extLst>
            <a:ext uri="{FF2B5EF4-FFF2-40B4-BE49-F238E27FC236}">
              <a16:creationId xmlns:a16="http://schemas.microsoft.com/office/drawing/2014/main" id="{00000000-0008-0000-2100-00006E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51" name="Text Box 5">
          <a:extLst>
            <a:ext uri="{FF2B5EF4-FFF2-40B4-BE49-F238E27FC236}">
              <a16:creationId xmlns:a16="http://schemas.microsoft.com/office/drawing/2014/main" id="{00000000-0008-0000-2100-00006F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52" name="Text Box 6">
          <a:extLst>
            <a:ext uri="{FF2B5EF4-FFF2-40B4-BE49-F238E27FC236}">
              <a16:creationId xmlns:a16="http://schemas.microsoft.com/office/drawing/2014/main" id="{00000000-0008-0000-2100-000070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53" name="Text Box 8">
          <a:extLst>
            <a:ext uri="{FF2B5EF4-FFF2-40B4-BE49-F238E27FC236}">
              <a16:creationId xmlns:a16="http://schemas.microsoft.com/office/drawing/2014/main" id="{00000000-0008-0000-2100-000071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54" name="Text Box 9">
          <a:extLst>
            <a:ext uri="{FF2B5EF4-FFF2-40B4-BE49-F238E27FC236}">
              <a16:creationId xmlns:a16="http://schemas.microsoft.com/office/drawing/2014/main" id="{00000000-0008-0000-2100-000072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55" name="Text Box 10">
          <a:extLst>
            <a:ext uri="{FF2B5EF4-FFF2-40B4-BE49-F238E27FC236}">
              <a16:creationId xmlns:a16="http://schemas.microsoft.com/office/drawing/2014/main" id="{00000000-0008-0000-2100-000073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46</xdr:row>
      <xdr:rowOff>0</xdr:rowOff>
    </xdr:from>
    <xdr:ext cx="114300" cy="285750"/>
    <xdr:sp macro="" textlink="">
      <xdr:nvSpPr>
        <xdr:cNvPr id="3956" name="Text Box 11">
          <a:extLst>
            <a:ext uri="{FF2B5EF4-FFF2-40B4-BE49-F238E27FC236}">
              <a16:creationId xmlns:a16="http://schemas.microsoft.com/office/drawing/2014/main" id="{00000000-0008-0000-2100-0000740F0000}"/>
            </a:ext>
          </a:extLst>
        </xdr:cNvPr>
        <xdr:cNvSpPr txBox="1">
          <a:spLocks noChangeArrowheads="1"/>
        </xdr:cNvSpPr>
      </xdr:nvSpPr>
      <xdr:spPr bwMode="auto">
        <a:xfrm>
          <a:off x="87477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46</xdr:row>
      <xdr:rowOff>0</xdr:rowOff>
    </xdr:from>
    <xdr:ext cx="114300" cy="285750"/>
    <xdr:sp macro="" textlink="">
      <xdr:nvSpPr>
        <xdr:cNvPr id="3957" name="Text Box 12">
          <a:extLst>
            <a:ext uri="{FF2B5EF4-FFF2-40B4-BE49-F238E27FC236}">
              <a16:creationId xmlns:a16="http://schemas.microsoft.com/office/drawing/2014/main" id="{00000000-0008-0000-2100-0000750F0000}"/>
            </a:ext>
          </a:extLst>
        </xdr:cNvPr>
        <xdr:cNvSpPr txBox="1">
          <a:spLocks noChangeArrowheads="1"/>
        </xdr:cNvSpPr>
      </xdr:nvSpPr>
      <xdr:spPr bwMode="auto">
        <a:xfrm>
          <a:off x="87477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3958" name="Text Box 13">
          <a:extLst>
            <a:ext uri="{FF2B5EF4-FFF2-40B4-BE49-F238E27FC236}">
              <a16:creationId xmlns:a16="http://schemas.microsoft.com/office/drawing/2014/main" id="{00000000-0008-0000-2100-0000760F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3959" name="Text Box 14">
          <a:extLst>
            <a:ext uri="{FF2B5EF4-FFF2-40B4-BE49-F238E27FC236}">
              <a16:creationId xmlns:a16="http://schemas.microsoft.com/office/drawing/2014/main" id="{00000000-0008-0000-2100-0000770F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60" name="Text Box 1">
          <a:extLst>
            <a:ext uri="{FF2B5EF4-FFF2-40B4-BE49-F238E27FC236}">
              <a16:creationId xmlns:a16="http://schemas.microsoft.com/office/drawing/2014/main" id="{00000000-0008-0000-2100-000078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3961" name="Text Box 2">
          <a:extLst>
            <a:ext uri="{FF2B5EF4-FFF2-40B4-BE49-F238E27FC236}">
              <a16:creationId xmlns:a16="http://schemas.microsoft.com/office/drawing/2014/main" id="{00000000-0008-0000-2100-0000790F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19</xdr:row>
      <xdr:rowOff>0</xdr:rowOff>
    </xdr:from>
    <xdr:ext cx="114300" cy="285750"/>
    <xdr:sp macro="" textlink="">
      <xdr:nvSpPr>
        <xdr:cNvPr id="3962" name="Text Box 8">
          <a:extLst>
            <a:ext uri="{FF2B5EF4-FFF2-40B4-BE49-F238E27FC236}">
              <a16:creationId xmlns:a16="http://schemas.microsoft.com/office/drawing/2014/main" id="{00000000-0008-0000-2100-00007A0F0000}"/>
            </a:ext>
          </a:extLst>
        </xdr:cNvPr>
        <xdr:cNvSpPr txBox="1">
          <a:spLocks noChangeArrowheads="1"/>
        </xdr:cNvSpPr>
      </xdr:nvSpPr>
      <xdr:spPr bwMode="auto">
        <a:xfrm>
          <a:off x="874776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30</xdr:row>
      <xdr:rowOff>0</xdr:rowOff>
    </xdr:from>
    <xdr:ext cx="114300" cy="285750"/>
    <xdr:sp macro="" textlink="">
      <xdr:nvSpPr>
        <xdr:cNvPr id="3963" name="Text Box 8">
          <a:extLst>
            <a:ext uri="{FF2B5EF4-FFF2-40B4-BE49-F238E27FC236}">
              <a16:creationId xmlns:a16="http://schemas.microsoft.com/office/drawing/2014/main" id="{00000000-0008-0000-2100-00007B0F0000}"/>
            </a:ext>
          </a:extLst>
        </xdr:cNvPr>
        <xdr:cNvSpPr txBox="1">
          <a:spLocks noChangeArrowheads="1"/>
        </xdr:cNvSpPr>
      </xdr:nvSpPr>
      <xdr:spPr bwMode="auto">
        <a:xfrm>
          <a:off x="874776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3964" name="Text Box 8">
          <a:extLst>
            <a:ext uri="{FF2B5EF4-FFF2-40B4-BE49-F238E27FC236}">
              <a16:creationId xmlns:a16="http://schemas.microsoft.com/office/drawing/2014/main" id="{00000000-0008-0000-2100-00007C0F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33</xdr:row>
      <xdr:rowOff>0</xdr:rowOff>
    </xdr:from>
    <xdr:ext cx="114300" cy="285750"/>
    <xdr:sp macro="" textlink="">
      <xdr:nvSpPr>
        <xdr:cNvPr id="3965" name="Text Box 8">
          <a:extLst>
            <a:ext uri="{FF2B5EF4-FFF2-40B4-BE49-F238E27FC236}">
              <a16:creationId xmlns:a16="http://schemas.microsoft.com/office/drawing/2014/main" id="{00000000-0008-0000-2100-00007D0F0000}"/>
            </a:ext>
          </a:extLst>
        </xdr:cNvPr>
        <xdr:cNvSpPr txBox="1">
          <a:spLocks noChangeArrowheads="1"/>
        </xdr:cNvSpPr>
      </xdr:nvSpPr>
      <xdr:spPr bwMode="auto">
        <a:xfrm>
          <a:off x="87477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33</xdr:row>
      <xdr:rowOff>0</xdr:rowOff>
    </xdr:from>
    <xdr:ext cx="114300" cy="285750"/>
    <xdr:sp macro="" textlink="">
      <xdr:nvSpPr>
        <xdr:cNvPr id="3966" name="Text Box 8">
          <a:extLst>
            <a:ext uri="{FF2B5EF4-FFF2-40B4-BE49-F238E27FC236}">
              <a16:creationId xmlns:a16="http://schemas.microsoft.com/office/drawing/2014/main" id="{00000000-0008-0000-2100-00007E0F0000}"/>
            </a:ext>
          </a:extLst>
        </xdr:cNvPr>
        <xdr:cNvSpPr txBox="1">
          <a:spLocks noChangeArrowheads="1"/>
        </xdr:cNvSpPr>
      </xdr:nvSpPr>
      <xdr:spPr bwMode="auto">
        <a:xfrm>
          <a:off x="87477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67" name="Text Box 1">
          <a:extLst>
            <a:ext uri="{FF2B5EF4-FFF2-40B4-BE49-F238E27FC236}">
              <a16:creationId xmlns:a16="http://schemas.microsoft.com/office/drawing/2014/main" id="{00000000-0008-0000-2100-00007F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68" name="Text Box 2">
          <a:extLst>
            <a:ext uri="{FF2B5EF4-FFF2-40B4-BE49-F238E27FC236}">
              <a16:creationId xmlns:a16="http://schemas.microsoft.com/office/drawing/2014/main" id="{00000000-0008-0000-2100-000080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69" name="Text Box 3">
          <a:extLst>
            <a:ext uri="{FF2B5EF4-FFF2-40B4-BE49-F238E27FC236}">
              <a16:creationId xmlns:a16="http://schemas.microsoft.com/office/drawing/2014/main" id="{00000000-0008-0000-2100-000081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70" name="Text Box 4">
          <a:extLst>
            <a:ext uri="{FF2B5EF4-FFF2-40B4-BE49-F238E27FC236}">
              <a16:creationId xmlns:a16="http://schemas.microsoft.com/office/drawing/2014/main" id="{00000000-0008-0000-2100-000082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71" name="Text Box 5">
          <a:extLst>
            <a:ext uri="{FF2B5EF4-FFF2-40B4-BE49-F238E27FC236}">
              <a16:creationId xmlns:a16="http://schemas.microsoft.com/office/drawing/2014/main" id="{00000000-0008-0000-2100-000083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72" name="Text Box 6">
          <a:extLst>
            <a:ext uri="{FF2B5EF4-FFF2-40B4-BE49-F238E27FC236}">
              <a16:creationId xmlns:a16="http://schemas.microsoft.com/office/drawing/2014/main" id="{00000000-0008-0000-2100-000084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73" name="Text Box 8">
          <a:extLst>
            <a:ext uri="{FF2B5EF4-FFF2-40B4-BE49-F238E27FC236}">
              <a16:creationId xmlns:a16="http://schemas.microsoft.com/office/drawing/2014/main" id="{00000000-0008-0000-2100-000085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74" name="Text Box 9">
          <a:extLst>
            <a:ext uri="{FF2B5EF4-FFF2-40B4-BE49-F238E27FC236}">
              <a16:creationId xmlns:a16="http://schemas.microsoft.com/office/drawing/2014/main" id="{00000000-0008-0000-2100-000086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75" name="Text Box 10">
          <a:extLst>
            <a:ext uri="{FF2B5EF4-FFF2-40B4-BE49-F238E27FC236}">
              <a16:creationId xmlns:a16="http://schemas.microsoft.com/office/drawing/2014/main" id="{00000000-0008-0000-2100-000087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76" name="Text Box 1">
          <a:extLst>
            <a:ext uri="{FF2B5EF4-FFF2-40B4-BE49-F238E27FC236}">
              <a16:creationId xmlns:a16="http://schemas.microsoft.com/office/drawing/2014/main" id="{00000000-0008-0000-2100-000088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77" name="Text Box 2">
          <a:extLst>
            <a:ext uri="{FF2B5EF4-FFF2-40B4-BE49-F238E27FC236}">
              <a16:creationId xmlns:a16="http://schemas.microsoft.com/office/drawing/2014/main" id="{00000000-0008-0000-2100-000089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32</xdr:row>
      <xdr:rowOff>0</xdr:rowOff>
    </xdr:from>
    <xdr:ext cx="114300" cy="285750"/>
    <xdr:sp macro="" textlink="">
      <xdr:nvSpPr>
        <xdr:cNvPr id="3978" name="Text Box 8">
          <a:extLst>
            <a:ext uri="{FF2B5EF4-FFF2-40B4-BE49-F238E27FC236}">
              <a16:creationId xmlns:a16="http://schemas.microsoft.com/office/drawing/2014/main" id="{00000000-0008-0000-2100-00008A0F0000}"/>
            </a:ext>
          </a:extLst>
        </xdr:cNvPr>
        <xdr:cNvSpPr txBox="1">
          <a:spLocks noChangeArrowheads="1"/>
        </xdr:cNvSpPr>
      </xdr:nvSpPr>
      <xdr:spPr bwMode="auto">
        <a:xfrm>
          <a:off x="87477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79" name="Text Box 1">
          <a:extLst>
            <a:ext uri="{FF2B5EF4-FFF2-40B4-BE49-F238E27FC236}">
              <a16:creationId xmlns:a16="http://schemas.microsoft.com/office/drawing/2014/main" id="{00000000-0008-0000-2100-00008B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80" name="Text Box 2">
          <a:extLst>
            <a:ext uri="{FF2B5EF4-FFF2-40B4-BE49-F238E27FC236}">
              <a16:creationId xmlns:a16="http://schemas.microsoft.com/office/drawing/2014/main" id="{00000000-0008-0000-2100-00008C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81" name="Text Box 3">
          <a:extLst>
            <a:ext uri="{FF2B5EF4-FFF2-40B4-BE49-F238E27FC236}">
              <a16:creationId xmlns:a16="http://schemas.microsoft.com/office/drawing/2014/main" id="{00000000-0008-0000-2100-00008D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82" name="Text Box 4">
          <a:extLst>
            <a:ext uri="{FF2B5EF4-FFF2-40B4-BE49-F238E27FC236}">
              <a16:creationId xmlns:a16="http://schemas.microsoft.com/office/drawing/2014/main" id="{00000000-0008-0000-2100-00008E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83" name="Text Box 5">
          <a:extLst>
            <a:ext uri="{FF2B5EF4-FFF2-40B4-BE49-F238E27FC236}">
              <a16:creationId xmlns:a16="http://schemas.microsoft.com/office/drawing/2014/main" id="{00000000-0008-0000-2100-00008F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84" name="Text Box 6">
          <a:extLst>
            <a:ext uri="{FF2B5EF4-FFF2-40B4-BE49-F238E27FC236}">
              <a16:creationId xmlns:a16="http://schemas.microsoft.com/office/drawing/2014/main" id="{00000000-0008-0000-2100-000090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85" name="Text Box 8">
          <a:extLst>
            <a:ext uri="{FF2B5EF4-FFF2-40B4-BE49-F238E27FC236}">
              <a16:creationId xmlns:a16="http://schemas.microsoft.com/office/drawing/2014/main" id="{00000000-0008-0000-2100-000091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86" name="Text Box 9">
          <a:extLst>
            <a:ext uri="{FF2B5EF4-FFF2-40B4-BE49-F238E27FC236}">
              <a16:creationId xmlns:a16="http://schemas.microsoft.com/office/drawing/2014/main" id="{00000000-0008-0000-2100-000092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87" name="Text Box 10">
          <a:extLst>
            <a:ext uri="{FF2B5EF4-FFF2-40B4-BE49-F238E27FC236}">
              <a16:creationId xmlns:a16="http://schemas.microsoft.com/office/drawing/2014/main" id="{00000000-0008-0000-2100-000093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3988" name="Text Box 11">
          <a:extLst>
            <a:ext uri="{FF2B5EF4-FFF2-40B4-BE49-F238E27FC236}">
              <a16:creationId xmlns:a16="http://schemas.microsoft.com/office/drawing/2014/main" id="{00000000-0008-0000-2100-0000940F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3989" name="Text Box 12">
          <a:extLst>
            <a:ext uri="{FF2B5EF4-FFF2-40B4-BE49-F238E27FC236}">
              <a16:creationId xmlns:a16="http://schemas.microsoft.com/office/drawing/2014/main" id="{00000000-0008-0000-2100-0000950F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3990" name="Text Box 13">
          <a:extLst>
            <a:ext uri="{FF2B5EF4-FFF2-40B4-BE49-F238E27FC236}">
              <a16:creationId xmlns:a16="http://schemas.microsoft.com/office/drawing/2014/main" id="{00000000-0008-0000-2100-0000960F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3991" name="Text Box 14">
          <a:extLst>
            <a:ext uri="{FF2B5EF4-FFF2-40B4-BE49-F238E27FC236}">
              <a16:creationId xmlns:a16="http://schemas.microsoft.com/office/drawing/2014/main" id="{00000000-0008-0000-2100-0000970F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92" name="Text Box 1">
          <a:extLst>
            <a:ext uri="{FF2B5EF4-FFF2-40B4-BE49-F238E27FC236}">
              <a16:creationId xmlns:a16="http://schemas.microsoft.com/office/drawing/2014/main" id="{00000000-0008-0000-2100-000098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3993" name="Text Box 2">
          <a:extLst>
            <a:ext uri="{FF2B5EF4-FFF2-40B4-BE49-F238E27FC236}">
              <a16:creationId xmlns:a16="http://schemas.microsoft.com/office/drawing/2014/main" id="{00000000-0008-0000-2100-000099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20</xdr:row>
      <xdr:rowOff>0</xdr:rowOff>
    </xdr:from>
    <xdr:ext cx="114300" cy="285750"/>
    <xdr:sp macro="" textlink="">
      <xdr:nvSpPr>
        <xdr:cNvPr id="3994" name="Text Box 8">
          <a:extLst>
            <a:ext uri="{FF2B5EF4-FFF2-40B4-BE49-F238E27FC236}">
              <a16:creationId xmlns:a16="http://schemas.microsoft.com/office/drawing/2014/main" id="{00000000-0008-0000-2100-00009A0F0000}"/>
            </a:ext>
          </a:extLst>
        </xdr:cNvPr>
        <xdr:cNvSpPr txBox="1">
          <a:spLocks noChangeArrowheads="1"/>
        </xdr:cNvSpPr>
      </xdr:nvSpPr>
      <xdr:spPr bwMode="auto">
        <a:xfrm>
          <a:off x="87477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3995" name="Text Box 8">
          <a:extLst>
            <a:ext uri="{FF2B5EF4-FFF2-40B4-BE49-F238E27FC236}">
              <a16:creationId xmlns:a16="http://schemas.microsoft.com/office/drawing/2014/main" id="{00000000-0008-0000-2100-00009B0F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3996" name="Text Box 8">
          <a:extLst>
            <a:ext uri="{FF2B5EF4-FFF2-40B4-BE49-F238E27FC236}">
              <a16:creationId xmlns:a16="http://schemas.microsoft.com/office/drawing/2014/main" id="{00000000-0008-0000-2100-00009C0F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3997" name="Text Box 8">
          <a:extLst>
            <a:ext uri="{FF2B5EF4-FFF2-40B4-BE49-F238E27FC236}">
              <a16:creationId xmlns:a16="http://schemas.microsoft.com/office/drawing/2014/main" id="{00000000-0008-0000-2100-00009D0F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98" name="Text Box 8">
          <a:extLst>
            <a:ext uri="{FF2B5EF4-FFF2-40B4-BE49-F238E27FC236}">
              <a16:creationId xmlns:a16="http://schemas.microsoft.com/office/drawing/2014/main" id="{00000000-0008-0000-2100-00009E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3999" name="Text Box 8">
          <a:extLst>
            <a:ext uri="{FF2B5EF4-FFF2-40B4-BE49-F238E27FC236}">
              <a16:creationId xmlns:a16="http://schemas.microsoft.com/office/drawing/2014/main" id="{00000000-0008-0000-2100-00009F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0" name="Text Box 1">
          <a:extLst>
            <a:ext uri="{FF2B5EF4-FFF2-40B4-BE49-F238E27FC236}">
              <a16:creationId xmlns:a16="http://schemas.microsoft.com/office/drawing/2014/main" id="{00000000-0008-0000-2100-0000A0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1" name="Text Box 2">
          <a:extLst>
            <a:ext uri="{FF2B5EF4-FFF2-40B4-BE49-F238E27FC236}">
              <a16:creationId xmlns:a16="http://schemas.microsoft.com/office/drawing/2014/main" id="{00000000-0008-0000-2100-0000A1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2" name="Text Box 3">
          <a:extLst>
            <a:ext uri="{FF2B5EF4-FFF2-40B4-BE49-F238E27FC236}">
              <a16:creationId xmlns:a16="http://schemas.microsoft.com/office/drawing/2014/main" id="{00000000-0008-0000-2100-0000A2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3" name="Text Box 4">
          <a:extLst>
            <a:ext uri="{FF2B5EF4-FFF2-40B4-BE49-F238E27FC236}">
              <a16:creationId xmlns:a16="http://schemas.microsoft.com/office/drawing/2014/main" id="{00000000-0008-0000-2100-0000A3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4" name="Text Box 5">
          <a:extLst>
            <a:ext uri="{FF2B5EF4-FFF2-40B4-BE49-F238E27FC236}">
              <a16:creationId xmlns:a16="http://schemas.microsoft.com/office/drawing/2014/main" id="{00000000-0008-0000-2100-0000A4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5" name="Text Box 6">
          <a:extLst>
            <a:ext uri="{FF2B5EF4-FFF2-40B4-BE49-F238E27FC236}">
              <a16:creationId xmlns:a16="http://schemas.microsoft.com/office/drawing/2014/main" id="{00000000-0008-0000-2100-0000A5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6" name="Text Box 8">
          <a:extLst>
            <a:ext uri="{FF2B5EF4-FFF2-40B4-BE49-F238E27FC236}">
              <a16:creationId xmlns:a16="http://schemas.microsoft.com/office/drawing/2014/main" id="{00000000-0008-0000-2100-0000A6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7" name="Text Box 9">
          <a:extLst>
            <a:ext uri="{FF2B5EF4-FFF2-40B4-BE49-F238E27FC236}">
              <a16:creationId xmlns:a16="http://schemas.microsoft.com/office/drawing/2014/main" id="{00000000-0008-0000-2100-0000A7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8" name="Text Box 10">
          <a:extLst>
            <a:ext uri="{FF2B5EF4-FFF2-40B4-BE49-F238E27FC236}">
              <a16:creationId xmlns:a16="http://schemas.microsoft.com/office/drawing/2014/main" id="{00000000-0008-0000-2100-0000A8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09" name="Text Box 1">
          <a:extLst>
            <a:ext uri="{FF2B5EF4-FFF2-40B4-BE49-F238E27FC236}">
              <a16:creationId xmlns:a16="http://schemas.microsoft.com/office/drawing/2014/main" id="{00000000-0008-0000-2100-0000A9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10" name="Text Box 2">
          <a:extLst>
            <a:ext uri="{FF2B5EF4-FFF2-40B4-BE49-F238E27FC236}">
              <a16:creationId xmlns:a16="http://schemas.microsoft.com/office/drawing/2014/main" id="{00000000-0008-0000-2100-0000AA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33</xdr:row>
      <xdr:rowOff>0</xdr:rowOff>
    </xdr:from>
    <xdr:ext cx="114300" cy="285750"/>
    <xdr:sp macro="" textlink="">
      <xdr:nvSpPr>
        <xdr:cNvPr id="4011" name="Text Box 8">
          <a:extLst>
            <a:ext uri="{FF2B5EF4-FFF2-40B4-BE49-F238E27FC236}">
              <a16:creationId xmlns:a16="http://schemas.microsoft.com/office/drawing/2014/main" id="{00000000-0008-0000-2100-0000AB0F0000}"/>
            </a:ext>
          </a:extLst>
        </xdr:cNvPr>
        <xdr:cNvSpPr txBox="1">
          <a:spLocks noChangeArrowheads="1"/>
        </xdr:cNvSpPr>
      </xdr:nvSpPr>
      <xdr:spPr bwMode="auto">
        <a:xfrm>
          <a:off x="87477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12" name="Text Box 1">
          <a:extLst>
            <a:ext uri="{FF2B5EF4-FFF2-40B4-BE49-F238E27FC236}">
              <a16:creationId xmlns:a16="http://schemas.microsoft.com/office/drawing/2014/main" id="{00000000-0008-0000-2100-0000AC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13" name="Text Box 2">
          <a:extLst>
            <a:ext uri="{FF2B5EF4-FFF2-40B4-BE49-F238E27FC236}">
              <a16:creationId xmlns:a16="http://schemas.microsoft.com/office/drawing/2014/main" id="{00000000-0008-0000-2100-0000AD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14" name="Text Box 3">
          <a:extLst>
            <a:ext uri="{FF2B5EF4-FFF2-40B4-BE49-F238E27FC236}">
              <a16:creationId xmlns:a16="http://schemas.microsoft.com/office/drawing/2014/main" id="{00000000-0008-0000-2100-0000AE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15" name="Text Box 4">
          <a:extLst>
            <a:ext uri="{FF2B5EF4-FFF2-40B4-BE49-F238E27FC236}">
              <a16:creationId xmlns:a16="http://schemas.microsoft.com/office/drawing/2014/main" id="{00000000-0008-0000-2100-0000AF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16" name="Text Box 5">
          <a:extLst>
            <a:ext uri="{FF2B5EF4-FFF2-40B4-BE49-F238E27FC236}">
              <a16:creationId xmlns:a16="http://schemas.microsoft.com/office/drawing/2014/main" id="{00000000-0008-0000-2100-0000B0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17" name="Text Box 6">
          <a:extLst>
            <a:ext uri="{FF2B5EF4-FFF2-40B4-BE49-F238E27FC236}">
              <a16:creationId xmlns:a16="http://schemas.microsoft.com/office/drawing/2014/main" id="{00000000-0008-0000-2100-0000B1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18" name="Text Box 8">
          <a:extLst>
            <a:ext uri="{FF2B5EF4-FFF2-40B4-BE49-F238E27FC236}">
              <a16:creationId xmlns:a16="http://schemas.microsoft.com/office/drawing/2014/main" id="{00000000-0008-0000-2100-0000B2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19" name="Text Box 9">
          <a:extLst>
            <a:ext uri="{FF2B5EF4-FFF2-40B4-BE49-F238E27FC236}">
              <a16:creationId xmlns:a16="http://schemas.microsoft.com/office/drawing/2014/main" id="{00000000-0008-0000-2100-0000B3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20" name="Text Box 10">
          <a:extLst>
            <a:ext uri="{FF2B5EF4-FFF2-40B4-BE49-F238E27FC236}">
              <a16:creationId xmlns:a16="http://schemas.microsoft.com/office/drawing/2014/main" id="{00000000-0008-0000-2100-0000B4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4021" name="Text Box 11">
          <a:extLst>
            <a:ext uri="{FF2B5EF4-FFF2-40B4-BE49-F238E27FC236}">
              <a16:creationId xmlns:a16="http://schemas.microsoft.com/office/drawing/2014/main" id="{00000000-0008-0000-2100-0000B50F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4022" name="Text Box 12">
          <a:extLst>
            <a:ext uri="{FF2B5EF4-FFF2-40B4-BE49-F238E27FC236}">
              <a16:creationId xmlns:a16="http://schemas.microsoft.com/office/drawing/2014/main" id="{00000000-0008-0000-2100-0000B60F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023" name="Text Box 13">
          <a:extLst>
            <a:ext uri="{FF2B5EF4-FFF2-40B4-BE49-F238E27FC236}">
              <a16:creationId xmlns:a16="http://schemas.microsoft.com/office/drawing/2014/main" id="{00000000-0008-0000-2100-0000B70F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024" name="Text Box 14">
          <a:extLst>
            <a:ext uri="{FF2B5EF4-FFF2-40B4-BE49-F238E27FC236}">
              <a16:creationId xmlns:a16="http://schemas.microsoft.com/office/drawing/2014/main" id="{00000000-0008-0000-2100-0000B80F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25" name="Text Box 1">
          <a:extLst>
            <a:ext uri="{FF2B5EF4-FFF2-40B4-BE49-F238E27FC236}">
              <a16:creationId xmlns:a16="http://schemas.microsoft.com/office/drawing/2014/main" id="{00000000-0008-0000-2100-0000B9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026" name="Text Box 2">
          <a:extLst>
            <a:ext uri="{FF2B5EF4-FFF2-40B4-BE49-F238E27FC236}">
              <a16:creationId xmlns:a16="http://schemas.microsoft.com/office/drawing/2014/main" id="{00000000-0008-0000-2100-0000BA0F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20</xdr:row>
      <xdr:rowOff>0</xdr:rowOff>
    </xdr:from>
    <xdr:ext cx="114300" cy="285750"/>
    <xdr:sp macro="" textlink="">
      <xdr:nvSpPr>
        <xdr:cNvPr id="4027" name="Text Box 8">
          <a:extLst>
            <a:ext uri="{FF2B5EF4-FFF2-40B4-BE49-F238E27FC236}">
              <a16:creationId xmlns:a16="http://schemas.microsoft.com/office/drawing/2014/main" id="{00000000-0008-0000-2100-0000BB0F0000}"/>
            </a:ext>
          </a:extLst>
        </xdr:cNvPr>
        <xdr:cNvSpPr txBox="1">
          <a:spLocks noChangeArrowheads="1"/>
        </xdr:cNvSpPr>
      </xdr:nvSpPr>
      <xdr:spPr bwMode="auto">
        <a:xfrm>
          <a:off x="87477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028" name="Text Box 8">
          <a:extLst>
            <a:ext uri="{FF2B5EF4-FFF2-40B4-BE49-F238E27FC236}">
              <a16:creationId xmlns:a16="http://schemas.microsoft.com/office/drawing/2014/main" id="{00000000-0008-0000-2100-0000BC0F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029" name="Text Box 8">
          <a:extLst>
            <a:ext uri="{FF2B5EF4-FFF2-40B4-BE49-F238E27FC236}">
              <a16:creationId xmlns:a16="http://schemas.microsoft.com/office/drawing/2014/main" id="{00000000-0008-0000-2100-0000BD0F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0" name="Text Box 8">
          <a:extLst>
            <a:ext uri="{FF2B5EF4-FFF2-40B4-BE49-F238E27FC236}">
              <a16:creationId xmlns:a16="http://schemas.microsoft.com/office/drawing/2014/main" id="{00000000-0008-0000-2100-0000BE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1" name="Text Box 8">
          <a:extLst>
            <a:ext uri="{FF2B5EF4-FFF2-40B4-BE49-F238E27FC236}">
              <a16:creationId xmlns:a16="http://schemas.microsoft.com/office/drawing/2014/main" id="{00000000-0008-0000-2100-0000BF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2" name="Text Box 1">
          <a:extLst>
            <a:ext uri="{FF2B5EF4-FFF2-40B4-BE49-F238E27FC236}">
              <a16:creationId xmlns:a16="http://schemas.microsoft.com/office/drawing/2014/main" id="{00000000-0008-0000-2100-0000C0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3" name="Text Box 2">
          <a:extLst>
            <a:ext uri="{FF2B5EF4-FFF2-40B4-BE49-F238E27FC236}">
              <a16:creationId xmlns:a16="http://schemas.microsoft.com/office/drawing/2014/main" id="{00000000-0008-0000-2100-0000C1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4" name="Text Box 3">
          <a:extLst>
            <a:ext uri="{FF2B5EF4-FFF2-40B4-BE49-F238E27FC236}">
              <a16:creationId xmlns:a16="http://schemas.microsoft.com/office/drawing/2014/main" id="{00000000-0008-0000-2100-0000C2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5" name="Text Box 4">
          <a:extLst>
            <a:ext uri="{FF2B5EF4-FFF2-40B4-BE49-F238E27FC236}">
              <a16:creationId xmlns:a16="http://schemas.microsoft.com/office/drawing/2014/main" id="{00000000-0008-0000-2100-0000C3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6" name="Text Box 5">
          <a:extLst>
            <a:ext uri="{FF2B5EF4-FFF2-40B4-BE49-F238E27FC236}">
              <a16:creationId xmlns:a16="http://schemas.microsoft.com/office/drawing/2014/main" id="{00000000-0008-0000-2100-0000C4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7" name="Text Box 6">
          <a:extLst>
            <a:ext uri="{FF2B5EF4-FFF2-40B4-BE49-F238E27FC236}">
              <a16:creationId xmlns:a16="http://schemas.microsoft.com/office/drawing/2014/main" id="{00000000-0008-0000-2100-0000C5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8" name="Text Box 8">
          <a:extLst>
            <a:ext uri="{FF2B5EF4-FFF2-40B4-BE49-F238E27FC236}">
              <a16:creationId xmlns:a16="http://schemas.microsoft.com/office/drawing/2014/main" id="{00000000-0008-0000-2100-0000C6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39" name="Text Box 9">
          <a:extLst>
            <a:ext uri="{FF2B5EF4-FFF2-40B4-BE49-F238E27FC236}">
              <a16:creationId xmlns:a16="http://schemas.microsoft.com/office/drawing/2014/main" id="{00000000-0008-0000-2100-0000C7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40" name="Text Box 10">
          <a:extLst>
            <a:ext uri="{FF2B5EF4-FFF2-40B4-BE49-F238E27FC236}">
              <a16:creationId xmlns:a16="http://schemas.microsoft.com/office/drawing/2014/main" id="{00000000-0008-0000-2100-0000C8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41" name="Text Box 1">
          <a:extLst>
            <a:ext uri="{FF2B5EF4-FFF2-40B4-BE49-F238E27FC236}">
              <a16:creationId xmlns:a16="http://schemas.microsoft.com/office/drawing/2014/main" id="{00000000-0008-0000-2100-0000C9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42" name="Text Box 2">
          <a:extLst>
            <a:ext uri="{FF2B5EF4-FFF2-40B4-BE49-F238E27FC236}">
              <a16:creationId xmlns:a16="http://schemas.microsoft.com/office/drawing/2014/main" id="{00000000-0008-0000-2100-0000CA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33</xdr:row>
      <xdr:rowOff>0</xdr:rowOff>
    </xdr:from>
    <xdr:ext cx="114300" cy="285750"/>
    <xdr:sp macro="" textlink="">
      <xdr:nvSpPr>
        <xdr:cNvPr id="4043" name="Text Box 8">
          <a:extLst>
            <a:ext uri="{FF2B5EF4-FFF2-40B4-BE49-F238E27FC236}">
              <a16:creationId xmlns:a16="http://schemas.microsoft.com/office/drawing/2014/main" id="{00000000-0008-0000-2100-0000CB0F0000}"/>
            </a:ext>
          </a:extLst>
        </xdr:cNvPr>
        <xdr:cNvSpPr txBox="1">
          <a:spLocks noChangeArrowheads="1"/>
        </xdr:cNvSpPr>
      </xdr:nvSpPr>
      <xdr:spPr bwMode="auto">
        <a:xfrm>
          <a:off x="87477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044" name="Text Box 13">
          <a:extLst>
            <a:ext uri="{FF2B5EF4-FFF2-40B4-BE49-F238E27FC236}">
              <a16:creationId xmlns:a16="http://schemas.microsoft.com/office/drawing/2014/main" id="{00000000-0008-0000-2100-0000CC0F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045" name="Text Box 14">
          <a:extLst>
            <a:ext uri="{FF2B5EF4-FFF2-40B4-BE49-F238E27FC236}">
              <a16:creationId xmlns:a16="http://schemas.microsoft.com/office/drawing/2014/main" id="{00000000-0008-0000-2100-0000CD0F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56</xdr:row>
      <xdr:rowOff>179917</xdr:rowOff>
    </xdr:from>
    <xdr:ext cx="114300" cy="285750"/>
    <xdr:sp macro="" textlink="">
      <xdr:nvSpPr>
        <xdr:cNvPr id="4046" name="Text Box 13">
          <a:extLst>
            <a:ext uri="{FF2B5EF4-FFF2-40B4-BE49-F238E27FC236}">
              <a16:creationId xmlns:a16="http://schemas.microsoft.com/office/drawing/2014/main" id="{00000000-0008-0000-2100-0000CE0F0000}"/>
            </a:ext>
          </a:extLst>
        </xdr:cNvPr>
        <xdr:cNvSpPr txBox="1">
          <a:spLocks noChangeArrowheads="1"/>
        </xdr:cNvSpPr>
      </xdr:nvSpPr>
      <xdr:spPr bwMode="auto">
        <a:xfrm>
          <a:off x="874776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52918</xdr:rowOff>
    </xdr:from>
    <xdr:ext cx="114300" cy="285750"/>
    <xdr:sp macro="" textlink="">
      <xdr:nvSpPr>
        <xdr:cNvPr id="4047" name="Text Box 10">
          <a:extLst>
            <a:ext uri="{FF2B5EF4-FFF2-40B4-BE49-F238E27FC236}">
              <a16:creationId xmlns:a16="http://schemas.microsoft.com/office/drawing/2014/main" id="{00000000-0008-0000-2100-0000CF0F0000}"/>
            </a:ext>
          </a:extLst>
        </xdr:cNvPr>
        <xdr:cNvSpPr txBox="1">
          <a:spLocks noChangeArrowheads="1"/>
        </xdr:cNvSpPr>
      </xdr:nvSpPr>
      <xdr:spPr bwMode="auto">
        <a:xfrm>
          <a:off x="874776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048" name="Text Box 8">
          <a:extLst>
            <a:ext uri="{FF2B5EF4-FFF2-40B4-BE49-F238E27FC236}">
              <a16:creationId xmlns:a16="http://schemas.microsoft.com/office/drawing/2014/main" id="{00000000-0008-0000-2100-0000D00F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049" name="Text Box 8">
          <a:extLst>
            <a:ext uri="{FF2B5EF4-FFF2-40B4-BE49-F238E27FC236}">
              <a16:creationId xmlns:a16="http://schemas.microsoft.com/office/drawing/2014/main" id="{00000000-0008-0000-2100-0000D10F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050" name="Text Box 8">
          <a:extLst>
            <a:ext uri="{FF2B5EF4-FFF2-40B4-BE49-F238E27FC236}">
              <a16:creationId xmlns:a16="http://schemas.microsoft.com/office/drawing/2014/main" id="{00000000-0008-0000-2100-0000D20F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14</xdr:col>
      <xdr:colOff>0</xdr:colOff>
      <xdr:row>21</xdr:row>
      <xdr:rowOff>0</xdr:rowOff>
    </xdr:from>
    <xdr:ext cx="114300" cy="285750"/>
    <xdr:sp macro="" textlink="">
      <xdr:nvSpPr>
        <xdr:cNvPr id="4051" name="Text Box 8">
          <a:extLst>
            <a:ext uri="{FF2B5EF4-FFF2-40B4-BE49-F238E27FC236}">
              <a16:creationId xmlns:a16="http://schemas.microsoft.com/office/drawing/2014/main" id="{00000000-0008-0000-2100-0000D30F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0</xdr:rowOff>
    </xdr:from>
    <xdr:ext cx="114300" cy="285750"/>
    <xdr:sp macro="" textlink="">
      <xdr:nvSpPr>
        <xdr:cNvPr id="4052" name="Text Box 8">
          <a:extLst>
            <a:ext uri="{FF2B5EF4-FFF2-40B4-BE49-F238E27FC236}">
              <a16:creationId xmlns:a16="http://schemas.microsoft.com/office/drawing/2014/main" id="{00000000-0008-0000-2100-0000D40F0000}"/>
            </a:ext>
          </a:extLst>
        </xdr:cNvPr>
        <xdr:cNvSpPr txBox="1">
          <a:spLocks noChangeArrowheads="1"/>
        </xdr:cNvSpPr>
      </xdr:nvSpPr>
      <xdr:spPr bwMode="auto">
        <a:xfrm>
          <a:off x="87477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0</xdr:rowOff>
    </xdr:from>
    <xdr:ext cx="114300" cy="285750"/>
    <xdr:sp macro="" textlink="">
      <xdr:nvSpPr>
        <xdr:cNvPr id="4053" name="Text Box 8">
          <a:extLst>
            <a:ext uri="{FF2B5EF4-FFF2-40B4-BE49-F238E27FC236}">
              <a16:creationId xmlns:a16="http://schemas.microsoft.com/office/drawing/2014/main" id="{00000000-0008-0000-2100-0000D50F0000}"/>
            </a:ext>
          </a:extLst>
        </xdr:cNvPr>
        <xdr:cNvSpPr txBox="1">
          <a:spLocks noChangeArrowheads="1"/>
        </xdr:cNvSpPr>
      </xdr:nvSpPr>
      <xdr:spPr bwMode="auto">
        <a:xfrm>
          <a:off x="87477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0</xdr:rowOff>
    </xdr:from>
    <xdr:ext cx="114300" cy="285750"/>
    <xdr:sp macro="" textlink="">
      <xdr:nvSpPr>
        <xdr:cNvPr id="4054" name="Text Box 8">
          <a:extLst>
            <a:ext uri="{FF2B5EF4-FFF2-40B4-BE49-F238E27FC236}">
              <a16:creationId xmlns:a16="http://schemas.microsoft.com/office/drawing/2014/main" id="{00000000-0008-0000-2100-0000D60F0000}"/>
            </a:ext>
          </a:extLst>
        </xdr:cNvPr>
        <xdr:cNvSpPr txBox="1">
          <a:spLocks noChangeArrowheads="1"/>
        </xdr:cNvSpPr>
      </xdr:nvSpPr>
      <xdr:spPr bwMode="auto">
        <a:xfrm>
          <a:off x="87477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0</xdr:rowOff>
    </xdr:from>
    <xdr:ext cx="114300" cy="285750"/>
    <xdr:sp macro="" textlink="">
      <xdr:nvSpPr>
        <xdr:cNvPr id="4055" name="Text Box 8">
          <a:extLst>
            <a:ext uri="{FF2B5EF4-FFF2-40B4-BE49-F238E27FC236}">
              <a16:creationId xmlns:a16="http://schemas.microsoft.com/office/drawing/2014/main" id="{00000000-0008-0000-2100-0000D70F0000}"/>
            </a:ext>
          </a:extLst>
        </xdr:cNvPr>
        <xdr:cNvSpPr txBox="1">
          <a:spLocks noChangeArrowheads="1"/>
        </xdr:cNvSpPr>
      </xdr:nvSpPr>
      <xdr:spPr bwMode="auto">
        <a:xfrm>
          <a:off x="87477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056" name="Text Box 8">
          <a:extLst>
            <a:ext uri="{FF2B5EF4-FFF2-40B4-BE49-F238E27FC236}">
              <a16:creationId xmlns:a16="http://schemas.microsoft.com/office/drawing/2014/main" id="{00000000-0008-0000-2100-0000D80F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057" name="Text Box 8">
          <a:extLst>
            <a:ext uri="{FF2B5EF4-FFF2-40B4-BE49-F238E27FC236}">
              <a16:creationId xmlns:a16="http://schemas.microsoft.com/office/drawing/2014/main" id="{00000000-0008-0000-2100-0000D90F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22</xdr:row>
      <xdr:rowOff>0</xdr:rowOff>
    </xdr:from>
    <xdr:ext cx="114300" cy="285750"/>
    <xdr:sp macro="" textlink="">
      <xdr:nvSpPr>
        <xdr:cNvPr id="4058" name="Text Box 8">
          <a:extLst>
            <a:ext uri="{FF2B5EF4-FFF2-40B4-BE49-F238E27FC236}">
              <a16:creationId xmlns:a16="http://schemas.microsoft.com/office/drawing/2014/main" id="{00000000-0008-0000-2100-0000DA0F0000}"/>
            </a:ext>
          </a:extLst>
        </xdr:cNvPr>
        <xdr:cNvSpPr txBox="1">
          <a:spLocks noChangeArrowheads="1"/>
        </xdr:cNvSpPr>
      </xdr:nvSpPr>
      <xdr:spPr bwMode="auto">
        <a:xfrm>
          <a:off x="87477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22</xdr:row>
      <xdr:rowOff>0</xdr:rowOff>
    </xdr:from>
    <xdr:ext cx="114300" cy="285750"/>
    <xdr:sp macro="" textlink="">
      <xdr:nvSpPr>
        <xdr:cNvPr id="4059" name="Text Box 8">
          <a:extLst>
            <a:ext uri="{FF2B5EF4-FFF2-40B4-BE49-F238E27FC236}">
              <a16:creationId xmlns:a16="http://schemas.microsoft.com/office/drawing/2014/main" id="{00000000-0008-0000-2100-0000DB0F0000}"/>
            </a:ext>
          </a:extLst>
        </xdr:cNvPr>
        <xdr:cNvSpPr txBox="1">
          <a:spLocks noChangeArrowheads="1"/>
        </xdr:cNvSpPr>
      </xdr:nvSpPr>
      <xdr:spPr bwMode="auto">
        <a:xfrm>
          <a:off x="87477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23</xdr:row>
      <xdr:rowOff>0</xdr:rowOff>
    </xdr:from>
    <xdr:ext cx="114300" cy="285750"/>
    <xdr:sp macro="" textlink="">
      <xdr:nvSpPr>
        <xdr:cNvPr id="4060" name="Text Box 8">
          <a:extLst>
            <a:ext uri="{FF2B5EF4-FFF2-40B4-BE49-F238E27FC236}">
              <a16:creationId xmlns:a16="http://schemas.microsoft.com/office/drawing/2014/main" id="{00000000-0008-0000-2100-0000DC0F0000}"/>
            </a:ext>
          </a:extLst>
        </xdr:cNvPr>
        <xdr:cNvSpPr txBox="1">
          <a:spLocks noChangeArrowheads="1"/>
        </xdr:cNvSpPr>
      </xdr:nvSpPr>
      <xdr:spPr bwMode="auto">
        <a:xfrm>
          <a:off x="874776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23</xdr:row>
      <xdr:rowOff>0</xdr:rowOff>
    </xdr:from>
    <xdr:ext cx="114300" cy="285750"/>
    <xdr:sp macro="" textlink="">
      <xdr:nvSpPr>
        <xdr:cNvPr id="4061" name="Text Box 8">
          <a:extLst>
            <a:ext uri="{FF2B5EF4-FFF2-40B4-BE49-F238E27FC236}">
              <a16:creationId xmlns:a16="http://schemas.microsoft.com/office/drawing/2014/main" id="{00000000-0008-0000-2100-0000DD0F0000}"/>
            </a:ext>
          </a:extLst>
        </xdr:cNvPr>
        <xdr:cNvSpPr txBox="1">
          <a:spLocks noChangeArrowheads="1"/>
        </xdr:cNvSpPr>
      </xdr:nvSpPr>
      <xdr:spPr bwMode="auto">
        <a:xfrm>
          <a:off x="874776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54</xdr:row>
      <xdr:rowOff>0</xdr:rowOff>
    </xdr:from>
    <xdr:ext cx="114300" cy="285750"/>
    <xdr:sp macro="" textlink="">
      <xdr:nvSpPr>
        <xdr:cNvPr id="4062" name="Text Box 8">
          <a:extLst>
            <a:ext uri="{FF2B5EF4-FFF2-40B4-BE49-F238E27FC236}">
              <a16:creationId xmlns:a16="http://schemas.microsoft.com/office/drawing/2014/main" id="{00000000-0008-0000-2100-0000DE0F0000}"/>
            </a:ext>
          </a:extLst>
        </xdr:cNvPr>
        <xdr:cNvSpPr txBox="1">
          <a:spLocks noChangeArrowheads="1"/>
        </xdr:cNvSpPr>
      </xdr:nvSpPr>
      <xdr:spPr bwMode="auto">
        <a:xfrm>
          <a:off x="87477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52</xdr:row>
      <xdr:rowOff>169334</xdr:rowOff>
    </xdr:from>
    <xdr:ext cx="114300" cy="285750"/>
    <xdr:sp macro="" textlink="">
      <xdr:nvSpPr>
        <xdr:cNvPr id="4063" name="Text Box 8">
          <a:extLst>
            <a:ext uri="{FF2B5EF4-FFF2-40B4-BE49-F238E27FC236}">
              <a16:creationId xmlns:a16="http://schemas.microsoft.com/office/drawing/2014/main" id="{00000000-0008-0000-2100-0000DF0F0000}"/>
            </a:ext>
          </a:extLst>
        </xdr:cNvPr>
        <xdr:cNvSpPr txBox="1">
          <a:spLocks noChangeArrowheads="1"/>
        </xdr:cNvSpPr>
      </xdr:nvSpPr>
      <xdr:spPr bwMode="auto">
        <a:xfrm>
          <a:off x="8747760"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152400</xdr:rowOff>
    </xdr:from>
    <xdr:ext cx="114300" cy="285750"/>
    <xdr:sp macro="" textlink="">
      <xdr:nvSpPr>
        <xdr:cNvPr id="4064" name="Text Box 8">
          <a:extLst>
            <a:ext uri="{FF2B5EF4-FFF2-40B4-BE49-F238E27FC236}">
              <a16:creationId xmlns:a16="http://schemas.microsoft.com/office/drawing/2014/main" id="{00000000-0008-0000-2100-0000E00F0000}"/>
            </a:ext>
          </a:extLst>
        </xdr:cNvPr>
        <xdr:cNvSpPr txBox="1">
          <a:spLocks noChangeArrowheads="1"/>
        </xdr:cNvSpPr>
      </xdr:nvSpPr>
      <xdr:spPr bwMode="auto">
        <a:xfrm>
          <a:off x="874776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46</xdr:row>
      <xdr:rowOff>0</xdr:rowOff>
    </xdr:from>
    <xdr:ext cx="114300" cy="285750"/>
    <xdr:sp macro="" textlink="">
      <xdr:nvSpPr>
        <xdr:cNvPr id="4065" name="Text Box 8">
          <a:extLst>
            <a:ext uri="{FF2B5EF4-FFF2-40B4-BE49-F238E27FC236}">
              <a16:creationId xmlns:a16="http://schemas.microsoft.com/office/drawing/2014/main" id="{00000000-0008-0000-2100-0000E10F0000}"/>
            </a:ext>
          </a:extLst>
        </xdr:cNvPr>
        <xdr:cNvSpPr txBox="1">
          <a:spLocks noChangeArrowheads="1"/>
        </xdr:cNvSpPr>
      </xdr:nvSpPr>
      <xdr:spPr bwMode="auto">
        <a:xfrm>
          <a:off x="87477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46</xdr:row>
      <xdr:rowOff>0</xdr:rowOff>
    </xdr:from>
    <xdr:ext cx="114300" cy="285750"/>
    <xdr:sp macro="" textlink="">
      <xdr:nvSpPr>
        <xdr:cNvPr id="4066" name="Text Box 8">
          <a:extLst>
            <a:ext uri="{FF2B5EF4-FFF2-40B4-BE49-F238E27FC236}">
              <a16:creationId xmlns:a16="http://schemas.microsoft.com/office/drawing/2014/main" id="{00000000-0008-0000-2100-0000E20F0000}"/>
            </a:ext>
          </a:extLst>
        </xdr:cNvPr>
        <xdr:cNvSpPr txBox="1">
          <a:spLocks noChangeArrowheads="1"/>
        </xdr:cNvSpPr>
      </xdr:nvSpPr>
      <xdr:spPr bwMode="auto">
        <a:xfrm>
          <a:off x="87477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067" name="Text Box 8">
          <a:extLst>
            <a:ext uri="{FF2B5EF4-FFF2-40B4-BE49-F238E27FC236}">
              <a16:creationId xmlns:a16="http://schemas.microsoft.com/office/drawing/2014/main" id="{00000000-0008-0000-2100-0000E30F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068" name="Text Box 8">
          <a:extLst>
            <a:ext uri="{FF2B5EF4-FFF2-40B4-BE49-F238E27FC236}">
              <a16:creationId xmlns:a16="http://schemas.microsoft.com/office/drawing/2014/main" id="{00000000-0008-0000-2100-0000E4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4069" name="Text Box 8">
          <a:extLst>
            <a:ext uri="{FF2B5EF4-FFF2-40B4-BE49-F238E27FC236}">
              <a16:creationId xmlns:a16="http://schemas.microsoft.com/office/drawing/2014/main" id="{00000000-0008-0000-2100-0000E50F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070" name="Text Box 8">
          <a:extLst>
            <a:ext uri="{FF2B5EF4-FFF2-40B4-BE49-F238E27FC236}">
              <a16:creationId xmlns:a16="http://schemas.microsoft.com/office/drawing/2014/main" id="{00000000-0008-0000-2100-0000E6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4071" name="Text Box 8">
          <a:extLst>
            <a:ext uri="{FF2B5EF4-FFF2-40B4-BE49-F238E27FC236}">
              <a16:creationId xmlns:a16="http://schemas.microsoft.com/office/drawing/2014/main" id="{00000000-0008-0000-2100-0000E70F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072" name="Text Box 8">
          <a:extLst>
            <a:ext uri="{FF2B5EF4-FFF2-40B4-BE49-F238E27FC236}">
              <a16:creationId xmlns:a16="http://schemas.microsoft.com/office/drawing/2014/main" id="{00000000-0008-0000-2100-0000E8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073" name="Text Box 8">
          <a:extLst>
            <a:ext uri="{FF2B5EF4-FFF2-40B4-BE49-F238E27FC236}">
              <a16:creationId xmlns:a16="http://schemas.microsoft.com/office/drawing/2014/main" id="{00000000-0008-0000-2100-0000E9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074" name="Text Box 8">
          <a:extLst>
            <a:ext uri="{FF2B5EF4-FFF2-40B4-BE49-F238E27FC236}">
              <a16:creationId xmlns:a16="http://schemas.microsoft.com/office/drawing/2014/main" id="{00000000-0008-0000-2100-0000EA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075" name="Text Box 8">
          <a:extLst>
            <a:ext uri="{FF2B5EF4-FFF2-40B4-BE49-F238E27FC236}">
              <a16:creationId xmlns:a16="http://schemas.microsoft.com/office/drawing/2014/main" id="{00000000-0008-0000-2100-0000EB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14</xdr:col>
      <xdr:colOff>0</xdr:colOff>
      <xdr:row>38</xdr:row>
      <xdr:rowOff>0</xdr:rowOff>
    </xdr:from>
    <xdr:ext cx="114300" cy="285750"/>
    <xdr:sp macro="" textlink="">
      <xdr:nvSpPr>
        <xdr:cNvPr id="4076" name="Text Box 8">
          <a:extLst>
            <a:ext uri="{FF2B5EF4-FFF2-40B4-BE49-F238E27FC236}">
              <a16:creationId xmlns:a16="http://schemas.microsoft.com/office/drawing/2014/main" id="{00000000-0008-0000-2100-0000EC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077" name="Text Box 8">
          <a:extLst>
            <a:ext uri="{FF2B5EF4-FFF2-40B4-BE49-F238E27FC236}">
              <a16:creationId xmlns:a16="http://schemas.microsoft.com/office/drawing/2014/main" id="{00000000-0008-0000-2100-0000ED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078" name="Text Box 8">
          <a:extLst>
            <a:ext uri="{FF2B5EF4-FFF2-40B4-BE49-F238E27FC236}">
              <a16:creationId xmlns:a16="http://schemas.microsoft.com/office/drawing/2014/main" id="{00000000-0008-0000-2100-0000EE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114300" cy="285750"/>
    <xdr:sp macro="" textlink="">
      <xdr:nvSpPr>
        <xdr:cNvPr id="4079" name="Text Box 8">
          <a:extLst>
            <a:ext uri="{FF2B5EF4-FFF2-40B4-BE49-F238E27FC236}">
              <a16:creationId xmlns:a16="http://schemas.microsoft.com/office/drawing/2014/main" id="{00000000-0008-0000-2100-0000EF0F0000}"/>
            </a:ext>
          </a:extLst>
        </xdr:cNvPr>
        <xdr:cNvSpPr txBox="1">
          <a:spLocks noChangeArrowheads="1"/>
        </xdr:cNvSpPr>
      </xdr:nvSpPr>
      <xdr:spPr bwMode="auto">
        <a:xfrm>
          <a:off x="87477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114300" cy="285750"/>
    <xdr:sp macro="" textlink="">
      <xdr:nvSpPr>
        <xdr:cNvPr id="4080" name="Text Box 8">
          <a:extLst>
            <a:ext uri="{FF2B5EF4-FFF2-40B4-BE49-F238E27FC236}">
              <a16:creationId xmlns:a16="http://schemas.microsoft.com/office/drawing/2014/main" id="{00000000-0008-0000-2100-0000F00F0000}"/>
            </a:ext>
          </a:extLst>
        </xdr:cNvPr>
        <xdr:cNvSpPr txBox="1">
          <a:spLocks noChangeArrowheads="1"/>
        </xdr:cNvSpPr>
      </xdr:nvSpPr>
      <xdr:spPr bwMode="auto">
        <a:xfrm>
          <a:off x="87477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40</xdr:row>
      <xdr:rowOff>0</xdr:rowOff>
    </xdr:from>
    <xdr:ext cx="114300" cy="285750"/>
    <xdr:sp macro="" textlink="">
      <xdr:nvSpPr>
        <xdr:cNvPr id="4081" name="Text Box 8">
          <a:extLst>
            <a:ext uri="{FF2B5EF4-FFF2-40B4-BE49-F238E27FC236}">
              <a16:creationId xmlns:a16="http://schemas.microsoft.com/office/drawing/2014/main" id="{00000000-0008-0000-2100-0000F10F0000}"/>
            </a:ext>
          </a:extLst>
        </xdr:cNvPr>
        <xdr:cNvSpPr txBox="1">
          <a:spLocks noChangeArrowheads="1"/>
        </xdr:cNvSpPr>
      </xdr:nvSpPr>
      <xdr:spPr bwMode="auto">
        <a:xfrm>
          <a:off x="87477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40</xdr:row>
      <xdr:rowOff>0</xdr:rowOff>
    </xdr:from>
    <xdr:ext cx="114300" cy="285750"/>
    <xdr:sp macro="" textlink="">
      <xdr:nvSpPr>
        <xdr:cNvPr id="4082" name="Text Box 8">
          <a:extLst>
            <a:ext uri="{FF2B5EF4-FFF2-40B4-BE49-F238E27FC236}">
              <a16:creationId xmlns:a16="http://schemas.microsoft.com/office/drawing/2014/main" id="{00000000-0008-0000-2100-0000F20F0000}"/>
            </a:ext>
          </a:extLst>
        </xdr:cNvPr>
        <xdr:cNvSpPr txBox="1">
          <a:spLocks noChangeArrowheads="1"/>
        </xdr:cNvSpPr>
      </xdr:nvSpPr>
      <xdr:spPr bwMode="auto">
        <a:xfrm>
          <a:off x="87477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4083" name="Text Box 8">
          <a:extLst>
            <a:ext uri="{FF2B5EF4-FFF2-40B4-BE49-F238E27FC236}">
              <a16:creationId xmlns:a16="http://schemas.microsoft.com/office/drawing/2014/main" id="{00000000-0008-0000-2100-0000F30F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084" name="Text Box 8">
          <a:extLst>
            <a:ext uri="{FF2B5EF4-FFF2-40B4-BE49-F238E27FC236}">
              <a16:creationId xmlns:a16="http://schemas.microsoft.com/office/drawing/2014/main" id="{00000000-0008-0000-2100-0000F40F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085" name="Text Box 8">
          <a:extLst>
            <a:ext uri="{FF2B5EF4-FFF2-40B4-BE49-F238E27FC236}">
              <a16:creationId xmlns:a16="http://schemas.microsoft.com/office/drawing/2014/main" id="{00000000-0008-0000-2100-0000F50F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086" name="Text Box 8">
          <a:extLst>
            <a:ext uri="{FF2B5EF4-FFF2-40B4-BE49-F238E27FC236}">
              <a16:creationId xmlns:a16="http://schemas.microsoft.com/office/drawing/2014/main" id="{00000000-0008-0000-2100-0000F60F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87" name="Text Box 1">
          <a:extLst>
            <a:ext uri="{FF2B5EF4-FFF2-40B4-BE49-F238E27FC236}">
              <a16:creationId xmlns:a16="http://schemas.microsoft.com/office/drawing/2014/main" id="{00000000-0008-0000-2100-0000F70F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88" name="Text Box 2">
          <a:extLst>
            <a:ext uri="{FF2B5EF4-FFF2-40B4-BE49-F238E27FC236}">
              <a16:creationId xmlns:a16="http://schemas.microsoft.com/office/drawing/2014/main" id="{00000000-0008-0000-2100-0000F80F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89" name="Text Box 3">
          <a:extLst>
            <a:ext uri="{FF2B5EF4-FFF2-40B4-BE49-F238E27FC236}">
              <a16:creationId xmlns:a16="http://schemas.microsoft.com/office/drawing/2014/main" id="{00000000-0008-0000-2100-0000F90F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90" name="Text Box 4">
          <a:extLst>
            <a:ext uri="{FF2B5EF4-FFF2-40B4-BE49-F238E27FC236}">
              <a16:creationId xmlns:a16="http://schemas.microsoft.com/office/drawing/2014/main" id="{00000000-0008-0000-2100-0000FA0F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91" name="Text Box 5">
          <a:extLst>
            <a:ext uri="{FF2B5EF4-FFF2-40B4-BE49-F238E27FC236}">
              <a16:creationId xmlns:a16="http://schemas.microsoft.com/office/drawing/2014/main" id="{00000000-0008-0000-2100-0000FB0F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92" name="Text Box 6">
          <a:extLst>
            <a:ext uri="{FF2B5EF4-FFF2-40B4-BE49-F238E27FC236}">
              <a16:creationId xmlns:a16="http://schemas.microsoft.com/office/drawing/2014/main" id="{00000000-0008-0000-2100-0000FC0F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93" name="Text Box 8">
          <a:extLst>
            <a:ext uri="{FF2B5EF4-FFF2-40B4-BE49-F238E27FC236}">
              <a16:creationId xmlns:a16="http://schemas.microsoft.com/office/drawing/2014/main" id="{00000000-0008-0000-2100-0000FD0F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94" name="Text Box 9">
          <a:extLst>
            <a:ext uri="{FF2B5EF4-FFF2-40B4-BE49-F238E27FC236}">
              <a16:creationId xmlns:a16="http://schemas.microsoft.com/office/drawing/2014/main" id="{00000000-0008-0000-2100-0000FE0F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95" name="Text Box 10">
          <a:extLst>
            <a:ext uri="{FF2B5EF4-FFF2-40B4-BE49-F238E27FC236}">
              <a16:creationId xmlns:a16="http://schemas.microsoft.com/office/drawing/2014/main" id="{00000000-0008-0000-2100-0000FF0F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96" name="Text Box 1">
          <a:extLst>
            <a:ext uri="{FF2B5EF4-FFF2-40B4-BE49-F238E27FC236}">
              <a16:creationId xmlns:a16="http://schemas.microsoft.com/office/drawing/2014/main" id="{00000000-0008-0000-2100-000000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097" name="Text Box 2">
          <a:extLst>
            <a:ext uri="{FF2B5EF4-FFF2-40B4-BE49-F238E27FC236}">
              <a16:creationId xmlns:a16="http://schemas.microsoft.com/office/drawing/2014/main" id="{00000000-0008-0000-2100-000001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098" name="Text Box 8">
          <a:extLst>
            <a:ext uri="{FF2B5EF4-FFF2-40B4-BE49-F238E27FC236}">
              <a16:creationId xmlns:a16="http://schemas.microsoft.com/office/drawing/2014/main" id="{00000000-0008-0000-2100-000002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4099" name="Text Box 8">
          <a:extLst>
            <a:ext uri="{FF2B5EF4-FFF2-40B4-BE49-F238E27FC236}">
              <a16:creationId xmlns:a16="http://schemas.microsoft.com/office/drawing/2014/main" id="{00000000-0008-0000-2100-00000310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100" name="Text Box 8">
          <a:extLst>
            <a:ext uri="{FF2B5EF4-FFF2-40B4-BE49-F238E27FC236}">
              <a16:creationId xmlns:a16="http://schemas.microsoft.com/office/drawing/2014/main" id="{00000000-0008-0000-2100-000004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101" name="Text Box 8">
          <a:extLst>
            <a:ext uri="{FF2B5EF4-FFF2-40B4-BE49-F238E27FC236}">
              <a16:creationId xmlns:a16="http://schemas.microsoft.com/office/drawing/2014/main" id="{00000000-0008-0000-2100-00000510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02" name="Text Box 8">
          <a:extLst>
            <a:ext uri="{FF2B5EF4-FFF2-40B4-BE49-F238E27FC236}">
              <a16:creationId xmlns:a16="http://schemas.microsoft.com/office/drawing/2014/main" id="{00000000-0008-0000-2100-000006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03" name="Text Box 8">
          <a:extLst>
            <a:ext uri="{FF2B5EF4-FFF2-40B4-BE49-F238E27FC236}">
              <a16:creationId xmlns:a16="http://schemas.microsoft.com/office/drawing/2014/main" id="{00000000-0008-0000-2100-000007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04" name="Text Box 1">
          <a:extLst>
            <a:ext uri="{FF2B5EF4-FFF2-40B4-BE49-F238E27FC236}">
              <a16:creationId xmlns:a16="http://schemas.microsoft.com/office/drawing/2014/main" id="{00000000-0008-0000-2100-000008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05" name="Text Box 2">
          <a:extLst>
            <a:ext uri="{FF2B5EF4-FFF2-40B4-BE49-F238E27FC236}">
              <a16:creationId xmlns:a16="http://schemas.microsoft.com/office/drawing/2014/main" id="{00000000-0008-0000-2100-000009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06" name="Text Box 3">
          <a:extLst>
            <a:ext uri="{FF2B5EF4-FFF2-40B4-BE49-F238E27FC236}">
              <a16:creationId xmlns:a16="http://schemas.microsoft.com/office/drawing/2014/main" id="{00000000-0008-0000-2100-00000A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07" name="Text Box 4">
          <a:extLst>
            <a:ext uri="{FF2B5EF4-FFF2-40B4-BE49-F238E27FC236}">
              <a16:creationId xmlns:a16="http://schemas.microsoft.com/office/drawing/2014/main" id="{00000000-0008-0000-2100-00000B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08" name="Text Box 5">
          <a:extLst>
            <a:ext uri="{FF2B5EF4-FFF2-40B4-BE49-F238E27FC236}">
              <a16:creationId xmlns:a16="http://schemas.microsoft.com/office/drawing/2014/main" id="{00000000-0008-0000-2100-00000C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09" name="Text Box 6">
          <a:extLst>
            <a:ext uri="{FF2B5EF4-FFF2-40B4-BE49-F238E27FC236}">
              <a16:creationId xmlns:a16="http://schemas.microsoft.com/office/drawing/2014/main" id="{00000000-0008-0000-2100-00000D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10" name="Text Box 8">
          <a:extLst>
            <a:ext uri="{FF2B5EF4-FFF2-40B4-BE49-F238E27FC236}">
              <a16:creationId xmlns:a16="http://schemas.microsoft.com/office/drawing/2014/main" id="{00000000-0008-0000-2100-00000E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11" name="Text Box 9">
          <a:extLst>
            <a:ext uri="{FF2B5EF4-FFF2-40B4-BE49-F238E27FC236}">
              <a16:creationId xmlns:a16="http://schemas.microsoft.com/office/drawing/2014/main" id="{00000000-0008-0000-2100-00000F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12" name="Text Box 10">
          <a:extLst>
            <a:ext uri="{FF2B5EF4-FFF2-40B4-BE49-F238E27FC236}">
              <a16:creationId xmlns:a16="http://schemas.microsoft.com/office/drawing/2014/main" id="{00000000-0008-0000-2100-000010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13" name="Text Box 1">
          <a:extLst>
            <a:ext uri="{FF2B5EF4-FFF2-40B4-BE49-F238E27FC236}">
              <a16:creationId xmlns:a16="http://schemas.microsoft.com/office/drawing/2014/main" id="{00000000-0008-0000-2100-000011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14" name="Text Box 2">
          <a:extLst>
            <a:ext uri="{FF2B5EF4-FFF2-40B4-BE49-F238E27FC236}">
              <a16:creationId xmlns:a16="http://schemas.microsoft.com/office/drawing/2014/main" id="{00000000-0008-0000-2100-000012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115" name="Text Box 8">
          <a:extLst>
            <a:ext uri="{FF2B5EF4-FFF2-40B4-BE49-F238E27FC236}">
              <a16:creationId xmlns:a16="http://schemas.microsoft.com/office/drawing/2014/main" id="{00000000-0008-0000-2100-00001310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4116" name="Text Box 8">
          <a:extLst>
            <a:ext uri="{FF2B5EF4-FFF2-40B4-BE49-F238E27FC236}">
              <a16:creationId xmlns:a16="http://schemas.microsoft.com/office/drawing/2014/main" id="{00000000-0008-0000-2100-00001410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117" name="Text Box 8">
          <a:extLst>
            <a:ext uri="{FF2B5EF4-FFF2-40B4-BE49-F238E27FC236}">
              <a16:creationId xmlns:a16="http://schemas.microsoft.com/office/drawing/2014/main" id="{00000000-0008-0000-2100-000015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118" name="Text Box 8">
          <a:extLst>
            <a:ext uri="{FF2B5EF4-FFF2-40B4-BE49-F238E27FC236}">
              <a16:creationId xmlns:a16="http://schemas.microsoft.com/office/drawing/2014/main" id="{00000000-0008-0000-2100-00001610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19" name="Text Box 8">
          <a:extLst>
            <a:ext uri="{FF2B5EF4-FFF2-40B4-BE49-F238E27FC236}">
              <a16:creationId xmlns:a16="http://schemas.microsoft.com/office/drawing/2014/main" id="{00000000-0008-0000-2100-000017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0" name="Text Box 8">
          <a:extLst>
            <a:ext uri="{FF2B5EF4-FFF2-40B4-BE49-F238E27FC236}">
              <a16:creationId xmlns:a16="http://schemas.microsoft.com/office/drawing/2014/main" id="{00000000-0008-0000-2100-000018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1" name="Text Box 1">
          <a:extLst>
            <a:ext uri="{FF2B5EF4-FFF2-40B4-BE49-F238E27FC236}">
              <a16:creationId xmlns:a16="http://schemas.microsoft.com/office/drawing/2014/main" id="{00000000-0008-0000-2100-000019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2" name="Text Box 2">
          <a:extLst>
            <a:ext uri="{FF2B5EF4-FFF2-40B4-BE49-F238E27FC236}">
              <a16:creationId xmlns:a16="http://schemas.microsoft.com/office/drawing/2014/main" id="{00000000-0008-0000-2100-00001A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3" name="Text Box 3">
          <a:extLst>
            <a:ext uri="{FF2B5EF4-FFF2-40B4-BE49-F238E27FC236}">
              <a16:creationId xmlns:a16="http://schemas.microsoft.com/office/drawing/2014/main" id="{00000000-0008-0000-2100-00001B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4" name="Text Box 4">
          <a:extLst>
            <a:ext uri="{FF2B5EF4-FFF2-40B4-BE49-F238E27FC236}">
              <a16:creationId xmlns:a16="http://schemas.microsoft.com/office/drawing/2014/main" id="{00000000-0008-0000-2100-00001C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5" name="Text Box 5">
          <a:extLst>
            <a:ext uri="{FF2B5EF4-FFF2-40B4-BE49-F238E27FC236}">
              <a16:creationId xmlns:a16="http://schemas.microsoft.com/office/drawing/2014/main" id="{00000000-0008-0000-2100-00001D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6" name="Text Box 6">
          <a:extLst>
            <a:ext uri="{FF2B5EF4-FFF2-40B4-BE49-F238E27FC236}">
              <a16:creationId xmlns:a16="http://schemas.microsoft.com/office/drawing/2014/main" id="{00000000-0008-0000-2100-00001E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7" name="Text Box 8">
          <a:extLst>
            <a:ext uri="{FF2B5EF4-FFF2-40B4-BE49-F238E27FC236}">
              <a16:creationId xmlns:a16="http://schemas.microsoft.com/office/drawing/2014/main" id="{00000000-0008-0000-2100-00001F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8" name="Text Box 9">
          <a:extLst>
            <a:ext uri="{FF2B5EF4-FFF2-40B4-BE49-F238E27FC236}">
              <a16:creationId xmlns:a16="http://schemas.microsoft.com/office/drawing/2014/main" id="{00000000-0008-0000-2100-000020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29" name="Text Box 10">
          <a:extLst>
            <a:ext uri="{FF2B5EF4-FFF2-40B4-BE49-F238E27FC236}">
              <a16:creationId xmlns:a16="http://schemas.microsoft.com/office/drawing/2014/main" id="{00000000-0008-0000-2100-000021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30" name="Text Box 1">
          <a:extLst>
            <a:ext uri="{FF2B5EF4-FFF2-40B4-BE49-F238E27FC236}">
              <a16:creationId xmlns:a16="http://schemas.microsoft.com/office/drawing/2014/main" id="{00000000-0008-0000-2100-000022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31" name="Text Box 2">
          <a:extLst>
            <a:ext uri="{FF2B5EF4-FFF2-40B4-BE49-F238E27FC236}">
              <a16:creationId xmlns:a16="http://schemas.microsoft.com/office/drawing/2014/main" id="{00000000-0008-0000-2100-000023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132" name="Text Box 8">
          <a:extLst>
            <a:ext uri="{FF2B5EF4-FFF2-40B4-BE49-F238E27FC236}">
              <a16:creationId xmlns:a16="http://schemas.microsoft.com/office/drawing/2014/main" id="{00000000-0008-0000-2100-00002410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133" name="Text Box 8">
          <a:extLst>
            <a:ext uri="{FF2B5EF4-FFF2-40B4-BE49-F238E27FC236}">
              <a16:creationId xmlns:a16="http://schemas.microsoft.com/office/drawing/2014/main" id="{00000000-0008-0000-2100-00002510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134" name="Text Box 8">
          <a:extLst>
            <a:ext uri="{FF2B5EF4-FFF2-40B4-BE49-F238E27FC236}">
              <a16:creationId xmlns:a16="http://schemas.microsoft.com/office/drawing/2014/main" id="{00000000-0008-0000-2100-00002610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135" name="Text Box 8">
          <a:extLst>
            <a:ext uri="{FF2B5EF4-FFF2-40B4-BE49-F238E27FC236}">
              <a16:creationId xmlns:a16="http://schemas.microsoft.com/office/drawing/2014/main" id="{00000000-0008-0000-2100-00002710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14</xdr:col>
      <xdr:colOff>0</xdr:colOff>
      <xdr:row>38</xdr:row>
      <xdr:rowOff>0</xdr:rowOff>
    </xdr:from>
    <xdr:ext cx="114300" cy="285750"/>
    <xdr:sp macro="" textlink="">
      <xdr:nvSpPr>
        <xdr:cNvPr id="4136" name="Text Box 8">
          <a:extLst>
            <a:ext uri="{FF2B5EF4-FFF2-40B4-BE49-F238E27FC236}">
              <a16:creationId xmlns:a16="http://schemas.microsoft.com/office/drawing/2014/main" id="{00000000-0008-0000-2100-00002810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137" name="Text Box 8">
          <a:extLst>
            <a:ext uri="{FF2B5EF4-FFF2-40B4-BE49-F238E27FC236}">
              <a16:creationId xmlns:a16="http://schemas.microsoft.com/office/drawing/2014/main" id="{00000000-0008-0000-2100-00002910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28575</xdr:rowOff>
    </xdr:from>
    <xdr:ext cx="114300" cy="285750"/>
    <xdr:sp macro="" textlink="">
      <xdr:nvSpPr>
        <xdr:cNvPr id="4138" name="Text Box 8">
          <a:extLst>
            <a:ext uri="{FF2B5EF4-FFF2-40B4-BE49-F238E27FC236}">
              <a16:creationId xmlns:a16="http://schemas.microsoft.com/office/drawing/2014/main" id="{00000000-0008-0000-2100-00002A100000}"/>
            </a:ext>
          </a:extLst>
        </xdr:cNvPr>
        <xdr:cNvSpPr txBox="1">
          <a:spLocks noChangeArrowheads="1"/>
        </xdr:cNvSpPr>
      </xdr:nvSpPr>
      <xdr:spPr bwMode="auto">
        <a:xfrm>
          <a:off x="8747760" y="67951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114300" cy="285750"/>
    <xdr:sp macro="" textlink="">
      <xdr:nvSpPr>
        <xdr:cNvPr id="4139" name="Text Box 8">
          <a:extLst>
            <a:ext uri="{FF2B5EF4-FFF2-40B4-BE49-F238E27FC236}">
              <a16:creationId xmlns:a16="http://schemas.microsoft.com/office/drawing/2014/main" id="{00000000-0008-0000-2100-00002B100000}"/>
            </a:ext>
          </a:extLst>
        </xdr:cNvPr>
        <xdr:cNvSpPr txBox="1">
          <a:spLocks noChangeArrowheads="1"/>
        </xdr:cNvSpPr>
      </xdr:nvSpPr>
      <xdr:spPr bwMode="auto">
        <a:xfrm>
          <a:off x="87477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114300" cy="285750"/>
    <xdr:sp macro="" textlink="">
      <xdr:nvSpPr>
        <xdr:cNvPr id="4140" name="Text Box 8">
          <a:extLst>
            <a:ext uri="{FF2B5EF4-FFF2-40B4-BE49-F238E27FC236}">
              <a16:creationId xmlns:a16="http://schemas.microsoft.com/office/drawing/2014/main" id="{00000000-0008-0000-2100-00002C100000}"/>
            </a:ext>
          </a:extLst>
        </xdr:cNvPr>
        <xdr:cNvSpPr txBox="1">
          <a:spLocks noChangeArrowheads="1"/>
        </xdr:cNvSpPr>
      </xdr:nvSpPr>
      <xdr:spPr bwMode="auto">
        <a:xfrm>
          <a:off x="87477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40</xdr:row>
      <xdr:rowOff>0</xdr:rowOff>
    </xdr:from>
    <xdr:ext cx="114300" cy="285750"/>
    <xdr:sp macro="" textlink="">
      <xdr:nvSpPr>
        <xdr:cNvPr id="4141" name="Text Box 8">
          <a:extLst>
            <a:ext uri="{FF2B5EF4-FFF2-40B4-BE49-F238E27FC236}">
              <a16:creationId xmlns:a16="http://schemas.microsoft.com/office/drawing/2014/main" id="{00000000-0008-0000-2100-00002D100000}"/>
            </a:ext>
          </a:extLst>
        </xdr:cNvPr>
        <xdr:cNvSpPr txBox="1">
          <a:spLocks noChangeArrowheads="1"/>
        </xdr:cNvSpPr>
      </xdr:nvSpPr>
      <xdr:spPr bwMode="auto">
        <a:xfrm>
          <a:off x="87477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95250</xdr:rowOff>
    </xdr:from>
    <xdr:ext cx="114300" cy="285750"/>
    <xdr:sp macro="" textlink="">
      <xdr:nvSpPr>
        <xdr:cNvPr id="4142" name="Text Box 8">
          <a:extLst>
            <a:ext uri="{FF2B5EF4-FFF2-40B4-BE49-F238E27FC236}">
              <a16:creationId xmlns:a16="http://schemas.microsoft.com/office/drawing/2014/main" id="{00000000-0008-0000-2100-00002E100000}"/>
            </a:ext>
          </a:extLst>
        </xdr:cNvPr>
        <xdr:cNvSpPr txBox="1">
          <a:spLocks noChangeArrowheads="1"/>
        </xdr:cNvSpPr>
      </xdr:nvSpPr>
      <xdr:spPr bwMode="auto">
        <a:xfrm>
          <a:off x="874776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143" name="Text Box 8">
          <a:extLst>
            <a:ext uri="{FF2B5EF4-FFF2-40B4-BE49-F238E27FC236}">
              <a16:creationId xmlns:a16="http://schemas.microsoft.com/office/drawing/2014/main" id="{00000000-0008-0000-2100-00002F10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44" name="Text Box 1">
          <a:extLst>
            <a:ext uri="{FF2B5EF4-FFF2-40B4-BE49-F238E27FC236}">
              <a16:creationId xmlns:a16="http://schemas.microsoft.com/office/drawing/2014/main" id="{00000000-0008-0000-2100-000030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45" name="Text Box 2">
          <a:extLst>
            <a:ext uri="{FF2B5EF4-FFF2-40B4-BE49-F238E27FC236}">
              <a16:creationId xmlns:a16="http://schemas.microsoft.com/office/drawing/2014/main" id="{00000000-0008-0000-2100-000031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46" name="Text Box 3">
          <a:extLst>
            <a:ext uri="{FF2B5EF4-FFF2-40B4-BE49-F238E27FC236}">
              <a16:creationId xmlns:a16="http://schemas.microsoft.com/office/drawing/2014/main" id="{00000000-0008-0000-2100-000032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47" name="Text Box 4">
          <a:extLst>
            <a:ext uri="{FF2B5EF4-FFF2-40B4-BE49-F238E27FC236}">
              <a16:creationId xmlns:a16="http://schemas.microsoft.com/office/drawing/2014/main" id="{00000000-0008-0000-2100-000033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48" name="Text Box 5">
          <a:extLst>
            <a:ext uri="{FF2B5EF4-FFF2-40B4-BE49-F238E27FC236}">
              <a16:creationId xmlns:a16="http://schemas.microsoft.com/office/drawing/2014/main" id="{00000000-0008-0000-2100-000034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49" name="Text Box 6">
          <a:extLst>
            <a:ext uri="{FF2B5EF4-FFF2-40B4-BE49-F238E27FC236}">
              <a16:creationId xmlns:a16="http://schemas.microsoft.com/office/drawing/2014/main" id="{00000000-0008-0000-2100-000035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0" name="Text Box 8">
          <a:extLst>
            <a:ext uri="{FF2B5EF4-FFF2-40B4-BE49-F238E27FC236}">
              <a16:creationId xmlns:a16="http://schemas.microsoft.com/office/drawing/2014/main" id="{00000000-0008-0000-2100-000036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1" name="Text Box 9">
          <a:extLst>
            <a:ext uri="{FF2B5EF4-FFF2-40B4-BE49-F238E27FC236}">
              <a16:creationId xmlns:a16="http://schemas.microsoft.com/office/drawing/2014/main" id="{00000000-0008-0000-2100-000037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2" name="Text Box 10">
          <a:extLst>
            <a:ext uri="{FF2B5EF4-FFF2-40B4-BE49-F238E27FC236}">
              <a16:creationId xmlns:a16="http://schemas.microsoft.com/office/drawing/2014/main" id="{00000000-0008-0000-2100-000038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3" name="Text Box 1">
          <a:extLst>
            <a:ext uri="{FF2B5EF4-FFF2-40B4-BE49-F238E27FC236}">
              <a16:creationId xmlns:a16="http://schemas.microsoft.com/office/drawing/2014/main" id="{00000000-0008-0000-2100-000039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4" name="Text Box 2">
          <a:extLst>
            <a:ext uri="{FF2B5EF4-FFF2-40B4-BE49-F238E27FC236}">
              <a16:creationId xmlns:a16="http://schemas.microsoft.com/office/drawing/2014/main" id="{00000000-0008-0000-2100-00003A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5" name="Text Box 8">
          <a:extLst>
            <a:ext uri="{FF2B5EF4-FFF2-40B4-BE49-F238E27FC236}">
              <a16:creationId xmlns:a16="http://schemas.microsoft.com/office/drawing/2014/main" id="{00000000-0008-0000-2100-00003B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6" name="Text Box 8">
          <a:extLst>
            <a:ext uri="{FF2B5EF4-FFF2-40B4-BE49-F238E27FC236}">
              <a16:creationId xmlns:a16="http://schemas.microsoft.com/office/drawing/2014/main" id="{00000000-0008-0000-2100-00003C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7" name="Text Box 1">
          <a:extLst>
            <a:ext uri="{FF2B5EF4-FFF2-40B4-BE49-F238E27FC236}">
              <a16:creationId xmlns:a16="http://schemas.microsoft.com/office/drawing/2014/main" id="{00000000-0008-0000-2100-00003D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8" name="Text Box 2">
          <a:extLst>
            <a:ext uri="{FF2B5EF4-FFF2-40B4-BE49-F238E27FC236}">
              <a16:creationId xmlns:a16="http://schemas.microsoft.com/office/drawing/2014/main" id="{00000000-0008-0000-2100-00003E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59" name="Text Box 3">
          <a:extLst>
            <a:ext uri="{FF2B5EF4-FFF2-40B4-BE49-F238E27FC236}">
              <a16:creationId xmlns:a16="http://schemas.microsoft.com/office/drawing/2014/main" id="{00000000-0008-0000-2100-00003F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0" name="Text Box 4">
          <a:extLst>
            <a:ext uri="{FF2B5EF4-FFF2-40B4-BE49-F238E27FC236}">
              <a16:creationId xmlns:a16="http://schemas.microsoft.com/office/drawing/2014/main" id="{00000000-0008-0000-2100-000040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1" name="Text Box 5">
          <a:extLst>
            <a:ext uri="{FF2B5EF4-FFF2-40B4-BE49-F238E27FC236}">
              <a16:creationId xmlns:a16="http://schemas.microsoft.com/office/drawing/2014/main" id="{00000000-0008-0000-2100-000041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2" name="Text Box 6">
          <a:extLst>
            <a:ext uri="{FF2B5EF4-FFF2-40B4-BE49-F238E27FC236}">
              <a16:creationId xmlns:a16="http://schemas.microsoft.com/office/drawing/2014/main" id="{00000000-0008-0000-2100-000042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3" name="Text Box 8">
          <a:extLst>
            <a:ext uri="{FF2B5EF4-FFF2-40B4-BE49-F238E27FC236}">
              <a16:creationId xmlns:a16="http://schemas.microsoft.com/office/drawing/2014/main" id="{00000000-0008-0000-2100-000043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4" name="Text Box 9">
          <a:extLst>
            <a:ext uri="{FF2B5EF4-FFF2-40B4-BE49-F238E27FC236}">
              <a16:creationId xmlns:a16="http://schemas.microsoft.com/office/drawing/2014/main" id="{00000000-0008-0000-2100-000044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5" name="Text Box 10">
          <a:extLst>
            <a:ext uri="{FF2B5EF4-FFF2-40B4-BE49-F238E27FC236}">
              <a16:creationId xmlns:a16="http://schemas.microsoft.com/office/drawing/2014/main" id="{00000000-0008-0000-2100-000045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6" name="Text Box 1">
          <a:extLst>
            <a:ext uri="{FF2B5EF4-FFF2-40B4-BE49-F238E27FC236}">
              <a16:creationId xmlns:a16="http://schemas.microsoft.com/office/drawing/2014/main" id="{00000000-0008-0000-2100-000046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7" name="Text Box 2">
          <a:extLst>
            <a:ext uri="{FF2B5EF4-FFF2-40B4-BE49-F238E27FC236}">
              <a16:creationId xmlns:a16="http://schemas.microsoft.com/office/drawing/2014/main" id="{00000000-0008-0000-2100-000047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8" name="Text Box 8">
          <a:extLst>
            <a:ext uri="{FF2B5EF4-FFF2-40B4-BE49-F238E27FC236}">
              <a16:creationId xmlns:a16="http://schemas.microsoft.com/office/drawing/2014/main" id="{00000000-0008-0000-2100-000048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69" name="Text Box 8">
          <a:extLst>
            <a:ext uri="{FF2B5EF4-FFF2-40B4-BE49-F238E27FC236}">
              <a16:creationId xmlns:a16="http://schemas.microsoft.com/office/drawing/2014/main" id="{00000000-0008-0000-2100-000049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0" name="Text Box 1">
          <a:extLst>
            <a:ext uri="{FF2B5EF4-FFF2-40B4-BE49-F238E27FC236}">
              <a16:creationId xmlns:a16="http://schemas.microsoft.com/office/drawing/2014/main" id="{00000000-0008-0000-2100-00004A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1" name="Text Box 2">
          <a:extLst>
            <a:ext uri="{FF2B5EF4-FFF2-40B4-BE49-F238E27FC236}">
              <a16:creationId xmlns:a16="http://schemas.microsoft.com/office/drawing/2014/main" id="{00000000-0008-0000-2100-00004B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2" name="Text Box 3">
          <a:extLst>
            <a:ext uri="{FF2B5EF4-FFF2-40B4-BE49-F238E27FC236}">
              <a16:creationId xmlns:a16="http://schemas.microsoft.com/office/drawing/2014/main" id="{00000000-0008-0000-2100-00004C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3" name="Text Box 4">
          <a:extLst>
            <a:ext uri="{FF2B5EF4-FFF2-40B4-BE49-F238E27FC236}">
              <a16:creationId xmlns:a16="http://schemas.microsoft.com/office/drawing/2014/main" id="{00000000-0008-0000-2100-00004D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4" name="Text Box 5">
          <a:extLst>
            <a:ext uri="{FF2B5EF4-FFF2-40B4-BE49-F238E27FC236}">
              <a16:creationId xmlns:a16="http://schemas.microsoft.com/office/drawing/2014/main" id="{00000000-0008-0000-2100-00004E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5" name="Text Box 6">
          <a:extLst>
            <a:ext uri="{FF2B5EF4-FFF2-40B4-BE49-F238E27FC236}">
              <a16:creationId xmlns:a16="http://schemas.microsoft.com/office/drawing/2014/main" id="{00000000-0008-0000-2100-00004F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6" name="Text Box 8">
          <a:extLst>
            <a:ext uri="{FF2B5EF4-FFF2-40B4-BE49-F238E27FC236}">
              <a16:creationId xmlns:a16="http://schemas.microsoft.com/office/drawing/2014/main" id="{00000000-0008-0000-2100-000050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7" name="Text Box 9">
          <a:extLst>
            <a:ext uri="{FF2B5EF4-FFF2-40B4-BE49-F238E27FC236}">
              <a16:creationId xmlns:a16="http://schemas.microsoft.com/office/drawing/2014/main" id="{00000000-0008-0000-2100-000051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8" name="Text Box 10">
          <a:extLst>
            <a:ext uri="{FF2B5EF4-FFF2-40B4-BE49-F238E27FC236}">
              <a16:creationId xmlns:a16="http://schemas.microsoft.com/office/drawing/2014/main" id="{00000000-0008-0000-2100-000052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79" name="Text Box 1">
          <a:extLst>
            <a:ext uri="{FF2B5EF4-FFF2-40B4-BE49-F238E27FC236}">
              <a16:creationId xmlns:a16="http://schemas.microsoft.com/office/drawing/2014/main" id="{00000000-0008-0000-2100-000053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80" name="Text Box 2">
          <a:extLst>
            <a:ext uri="{FF2B5EF4-FFF2-40B4-BE49-F238E27FC236}">
              <a16:creationId xmlns:a16="http://schemas.microsoft.com/office/drawing/2014/main" id="{00000000-0008-0000-2100-000054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181" name="Text Box 8">
          <a:extLst>
            <a:ext uri="{FF2B5EF4-FFF2-40B4-BE49-F238E27FC236}">
              <a16:creationId xmlns:a16="http://schemas.microsoft.com/office/drawing/2014/main" id="{00000000-0008-0000-2100-00005510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114300" cy="285750"/>
    <xdr:sp macro="" textlink="">
      <xdr:nvSpPr>
        <xdr:cNvPr id="4182" name="Text Box 8">
          <a:extLst>
            <a:ext uri="{FF2B5EF4-FFF2-40B4-BE49-F238E27FC236}">
              <a16:creationId xmlns:a16="http://schemas.microsoft.com/office/drawing/2014/main" id="{00000000-0008-0000-2100-000056100000}"/>
            </a:ext>
          </a:extLst>
        </xdr:cNvPr>
        <xdr:cNvSpPr txBox="1">
          <a:spLocks noChangeArrowheads="1"/>
        </xdr:cNvSpPr>
      </xdr:nvSpPr>
      <xdr:spPr bwMode="auto">
        <a:xfrm>
          <a:off x="874776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183" name="Text Box 8">
          <a:extLst>
            <a:ext uri="{FF2B5EF4-FFF2-40B4-BE49-F238E27FC236}">
              <a16:creationId xmlns:a16="http://schemas.microsoft.com/office/drawing/2014/main" id="{00000000-0008-0000-2100-00005710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184" name="Text Box 8">
          <a:extLst>
            <a:ext uri="{FF2B5EF4-FFF2-40B4-BE49-F238E27FC236}">
              <a16:creationId xmlns:a16="http://schemas.microsoft.com/office/drawing/2014/main" id="{00000000-0008-0000-2100-00005810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114300" cy="285750"/>
    <xdr:sp macro="" textlink="">
      <xdr:nvSpPr>
        <xdr:cNvPr id="4185" name="Text Box 8">
          <a:extLst>
            <a:ext uri="{FF2B5EF4-FFF2-40B4-BE49-F238E27FC236}">
              <a16:creationId xmlns:a16="http://schemas.microsoft.com/office/drawing/2014/main" id="{00000000-0008-0000-2100-000059100000}"/>
            </a:ext>
          </a:extLst>
        </xdr:cNvPr>
        <xdr:cNvSpPr txBox="1">
          <a:spLocks noChangeArrowheads="1"/>
        </xdr:cNvSpPr>
      </xdr:nvSpPr>
      <xdr:spPr bwMode="auto">
        <a:xfrm>
          <a:off x="87477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186" name="Text Box 8">
          <a:extLst>
            <a:ext uri="{FF2B5EF4-FFF2-40B4-BE49-F238E27FC236}">
              <a16:creationId xmlns:a16="http://schemas.microsoft.com/office/drawing/2014/main" id="{00000000-0008-0000-2100-00005A10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114300" cy="285750"/>
    <xdr:sp macro="" textlink="">
      <xdr:nvSpPr>
        <xdr:cNvPr id="4187" name="Text Box 8">
          <a:extLst>
            <a:ext uri="{FF2B5EF4-FFF2-40B4-BE49-F238E27FC236}">
              <a16:creationId xmlns:a16="http://schemas.microsoft.com/office/drawing/2014/main" id="{00000000-0008-0000-2100-00005B100000}"/>
            </a:ext>
          </a:extLst>
        </xdr:cNvPr>
        <xdr:cNvSpPr txBox="1">
          <a:spLocks noChangeArrowheads="1"/>
        </xdr:cNvSpPr>
      </xdr:nvSpPr>
      <xdr:spPr bwMode="auto">
        <a:xfrm>
          <a:off x="87477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188" name="Text Box 8">
          <a:extLst>
            <a:ext uri="{FF2B5EF4-FFF2-40B4-BE49-F238E27FC236}">
              <a16:creationId xmlns:a16="http://schemas.microsoft.com/office/drawing/2014/main" id="{00000000-0008-0000-2100-00005C10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114300" cy="285750"/>
    <xdr:sp macro="" textlink="">
      <xdr:nvSpPr>
        <xdr:cNvPr id="4189" name="Text Box 8">
          <a:extLst>
            <a:ext uri="{FF2B5EF4-FFF2-40B4-BE49-F238E27FC236}">
              <a16:creationId xmlns:a16="http://schemas.microsoft.com/office/drawing/2014/main" id="{00000000-0008-0000-2100-00005D100000}"/>
            </a:ext>
          </a:extLst>
        </xdr:cNvPr>
        <xdr:cNvSpPr txBox="1">
          <a:spLocks noChangeArrowheads="1"/>
        </xdr:cNvSpPr>
      </xdr:nvSpPr>
      <xdr:spPr bwMode="auto">
        <a:xfrm>
          <a:off x="87477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114300" cy="285750"/>
    <xdr:sp macro="" textlink="">
      <xdr:nvSpPr>
        <xdr:cNvPr id="4190" name="Text Box 8">
          <a:extLst>
            <a:ext uri="{FF2B5EF4-FFF2-40B4-BE49-F238E27FC236}">
              <a16:creationId xmlns:a16="http://schemas.microsoft.com/office/drawing/2014/main" id="{00000000-0008-0000-2100-00005E100000}"/>
            </a:ext>
          </a:extLst>
        </xdr:cNvPr>
        <xdr:cNvSpPr txBox="1">
          <a:spLocks noChangeArrowheads="1"/>
        </xdr:cNvSpPr>
      </xdr:nvSpPr>
      <xdr:spPr bwMode="auto">
        <a:xfrm>
          <a:off x="87477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114300" cy="285750"/>
    <xdr:sp macro="" textlink="">
      <xdr:nvSpPr>
        <xdr:cNvPr id="4191" name="Text Box 8">
          <a:extLst>
            <a:ext uri="{FF2B5EF4-FFF2-40B4-BE49-F238E27FC236}">
              <a16:creationId xmlns:a16="http://schemas.microsoft.com/office/drawing/2014/main" id="{00000000-0008-0000-2100-00005F100000}"/>
            </a:ext>
          </a:extLst>
        </xdr:cNvPr>
        <xdr:cNvSpPr txBox="1">
          <a:spLocks noChangeArrowheads="1"/>
        </xdr:cNvSpPr>
      </xdr:nvSpPr>
      <xdr:spPr bwMode="auto">
        <a:xfrm>
          <a:off x="87477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114300" cy="285750"/>
    <xdr:sp macro="" textlink="">
      <xdr:nvSpPr>
        <xdr:cNvPr id="4192" name="Text Box 8">
          <a:extLst>
            <a:ext uri="{FF2B5EF4-FFF2-40B4-BE49-F238E27FC236}">
              <a16:creationId xmlns:a16="http://schemas.microsoft.com/office/drawing/2014/main" id="{00000000-0008-0000-2100-000060100000}"/>
            </a:ext>
          </a:extLst>
        </xdr:cNvPr>
        <xdr:cNvSpPr txBox="1">
          <a:spLocks noChangeArrowheads="1"/>
        </xdr:cNvSpPr>
      </xdr:nvSpPr>
      <xdr:spPr bwMode="auto">
        <a:xfrm>
          <a:off x="87477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193" name="Text Box 1">
          <a:extLst>
            <a:ext uri="{FF2B5EF4-FFF2-40B4-BE49-F238E27FC236}">
              <a16:creationId xmlns:a16="http://schemas.microsoft.com/office/drawing/2014/main" id="{00000000-0008-0000-2100-000061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194" name="Text Box 2">
          <a:extLst>
            <a:ext uri="{FF2B5EF4-FFF2-40B4-BE49-F238E27FC236}">
              <a16:creationId xmlns:a16="http://schemas.microsoft.com/office/drawing/2014/main" id="{00000000-0008-0000-2100-000062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195" name="Text Box 3">
          <a:extLst>
            <a:ext uri="{FF2B5EF4-FFF2-40B4-BE49-F238E27FC236}">
              <a16:creationId xmlns:a16="http://schemas.microsoft.com/office/drawing/2014/main" id="{00000000-0008-0000-2100-000063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196" name="Text Box 4">
          <a:extLst>
            <a:ext uri="{FF2B5EF4-FFF2-40B4-BE49-F238E27FC236}">
              <a16:creationId xmlns:a16="http://schemas.microsoft.com/office/drawing/2014/main" id="{00000000-0008-0000-2100-000064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197" name="Text Box 5">
          <a:extLst>
            <a:ext uri="{FF2B5EF4-FFF2-40B4-BE49-F238E27FC236}">
              <a16:creationId xmlns:a16="http://schemas.microsoft.com/office/drawing/2014/main" id="{00000000-0008-0000-2100-000065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198" name="Text Box 6">
          <a:extLst>
            <a:ext uri="{FF2B5EF4-FFF2-40B4-BE49-F238E27FC236}">
              <a16:creationId xmlns:a16="http://schemas.microsoft.com/office/drawing/2014/main" id="{00000000-0008-0000-2100-000066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199" name="Text Box 8">
          <a:extLst>
            <a:ext uri="{FF2B5EF4-FFF2-40B4-BE49-F238E27FC236}">
              <a16:creationId xmlns:a16="http://schemas.microsoft.com/office/drawing/2014/main" id="{00000000-0008-0000-2100-000067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200" name="Text Box 9">
          <a:extLst>
            <a:ext uri="{FF2B5EF4-FFF2-40B4-BE49-F238E27FC236}">
              <a16:creationId xmlns:a16="http://schemas.microsoft.com/office/drawing/2014/main" id="{00000000-0008-0000-2100-000068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201" name="Text Box 10">
          <a:extLst>
            <a:ext uri="{FF2B5EF4-FFF2-40B4-BE49-F238E27FC236}">
              <a16:creationId xmlns:a16="http://schemas.microsoft.com/office/drawing/2014/main" id="{00000000-0008-0000-2100-000069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202" name="Text Box 1">
          <a:extLst>
            <a:ext uri="{FF2B5EF4-FFF2-40B4-BE49-F238E27FC236}">
              <a16:creationId xmlns:a16="http://schemas.microsoft.com/office/drawing/2014/main" id="{00000000-0008-0000-2100-00006A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203" name="Text Box 2">
          <a:extLst>
            <a:ext uri="{FF2B5EF4-FFF2-40B4-BE49-F238E27FC236}">
              <a16:creationId xmlns:a16="http://schemas.microsoft.com/office/drawing/2014/main" id="{00000000-0008-0000-2100-00006B10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04" name="Text Box 1">
          <a:extLst>
            <a:ext uri="{FF2B5EF4-FFF2-40B4-BE49-F238E27FC236}">
              <a16:creationId xmlns:a16="http://schemas.microsoft.com/office/drawing/2014/main" id="{00000000-0008-0000-2100-00006C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05" name="Text Box 2">
          <a:extLst>
            <a:ext uri="{FF2B5EF4-FFF2-40B4-BE49-F238E27FC236}">
              <a16:creationId xmlns:a16="http://schemas.microsoft.com/office/drawing/2014/main" id="{00000000-0008-0000-2100-00006D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06" name="Text Box 3">
          <a:extLst>
            <a:ext uri="{FF2B5EF4-FFF2-40B4-BE49-F238E27FC236}">
              <a16:creationId xmlns:a16="http://schemas.microsoft.com/office/drawing/2014/main" id="{00000000-0008-0000-2100-00006E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07" name="Text Box 4">
          <a:extLst>
            <a:ext uri="{FF2B5EF4-FFF2-40B4-BE49-F238E27FC236}">
              <a16:creationId xmlns:a16="http://schemas.microsoft.com/office/drawing/2014/main" id="{00000000-0008-0000-2100-00006F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08" name="Text Box 5">
          <a:extLst>
            <a:ext uri="{FF2B5EF4-FFF2-40B4-BE49-F238E27FC236}">
              <a16:creationId xmlns:a16="http://schemas.microsoft.com/office/drawing/2014/main" id="{00000000-0008-0000-2100-000070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09" name="Text Box 6">
          <a:extLst>
            <a:ext uri="{FF2B5EF4-FFF2-40B4-BE49-F238E27FC236}">
              <a16:creationId xmlns:a16="http://schemas.microsoft.com/office/drawing/2014/main" id="{00000000-0008-0000-2100-000071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10" name="Text Box 8">
          <a:extLst>
            <a:ext uri="{FF2B5EF4-FFF2-40B4-BE49-F238E27FC236}">
              <a16:creationId xmlns:a16="http://schemas.microsoft.com/office/drawing/2014/main" id="{00000000-0008-0000-2100-000072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11" name="Text Box 9">
          <a:extLst>
            <a:ext uri="{FF2B5EF4-FFF2-40B4-BE49-F238E27FC236}">
              <a16:creationId xmlns:a16="http://schemas.microsoft.com/office/drawing/2014/main" id="{00000000-0008-0000-2100-000073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12" name="Text Box 10">
          <a:extLst>
            <a:ext uri="{FF2B5EF4-FFF2-40B4-BE49-F238E27FC236}">
              <a16:creationId xmlns:a16="http://schemas.microsoft.com/office/drawing/2014/main" id="{00000000-0008-0000-2100-000074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13" name="Text Box 11">
          <a:extLst>
            <a:ext uri="{FF2B5EF4-FFF2-40B4-BE49-F238E27FC236}">
              <a16:creationId xmlns:a16="http://schemas.microsoft.com/office/drawing/2014/main" id="{00000000-0008-0000-2100-000075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14" name="Text Box 12">
          <a:extLst>
            <a:ext uri="{FF2B5EF4-FFF2-40B4-BE49-F238E27FC236}">
              <a16:creationId xmlns:a16="http://schemas.microsoft.com/office/drawing/2014/main" id="{00000000-0008-0000-2100-000076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15" name="Text Box 1">
          <a:extLst>
            <a:ext uri="{FF2B5EF4-FFF2-40B4-BE49-F238E27FC236}">
              <a16:creationId xmlns:a16="http://schemas.microsoft.com/office/drawing/2014/main" id="{00000000-0008-0000-2100-000077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16" name="Text Box 2">
          <a:extLst>
            <a:ext uri="{FF2B5EF4-FFF2-40B4-BE49-F238E27FC236}">
              <a16:creationId xmlns:a16="http://schemas.microsoft.com/office/drawing/2014/main" id="{00000000-0008-0000-2100-000078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17" name="Text Box 1">
          <a:extLst>
            <a:ext uri="{FF2B5EF4-FFF2-40B4-BE49-F238E27FC236}">
              <a16:creationId xmlns:a16="http://schemas.microsoft.com/office/drawing/2014/main" id="{00000000-0008-0000-2100-000079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18" name="Text Box 2">
          <a:extLst>
            <a:ext uri="{FF2B5EF4-FFF2-40B4-BE49-F238E27FC236}">
              <a16:creationId xmlns:a16="http://schemas.microsoft.com/office/drawing/2014/main" id="{00000000-0008-0000-2100-00007A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19" name="Text Box 3">
          <a:extLst>
            <a:ext uri="{FF2B5EF4-FFF2-40B4-BE49-F238E27FC236}">
              <a16:creationId xmlns:a16="http://schemas.microsoft.com/office/drawing/2014/main" id="{00000000-0008-0000-2100-00007B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20" name="Text Box 4">
          <a:extLst>
            <a:ext uri="{FF2B5EF4-FFF2-40B4-BE49-F238E27FC236}">
              <a16:creationId xmlns:a16="http://schemas.microsoft.com/office/drawing/2014/main" id="{00000000-0008-0000-2100-00007C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21" name="Text Box 5">
          <a:extLst>
            <a:ext uri="{FF2B5EF4-FFF2-40B4-BE49-F238E27FC236}">
              <a16:creationId xmlns:a16="http://schemas.microsoft.com/office/drawing/2014/main" id="{00000000-0008-0000-2100-00007D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22" name="Text Box 6">
          <a:extLst>
            <a:ext uri="{FF2B5EF4-FFF2-40B4-BE49-F238E27FC236}">
              <a16:creationId xmlns:a16="http://schemas.microsoft.com/office/drawing/2014/main" id="{00000000-0008-0000-2100-00007E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23" name="Text Box 8">
          <a:extLst>
            <a:ext uri="{FF2B5EF4-FFF2-40B4-BE49-F238E27FC236}">
              <a16:creationId xmlns:a16="http://schemas.microsoft.com/office/drawing/2014/main" id="{00000000-0008-0000-2100-00007F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24" name="Text Box 9">
          <a:extLst>
            <a:ext uri="{FF2B5EF4-FFF2-40B4-BE49-F238E27FC236}">
              <a16:creationId xmlns:a16="http://schemas.microsoft.com/office/drawing/2014/main" id="{00000000-0008-0000-2100-000080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25" name="Text Box 10">
          <a:extLst>
            <a:ext uri="{FF2B5EF4-FFF2-40B4-BE49-F238E27FC236}">
              <a16:creationId xmlns:a16="http://schemas.microsoft.com/office/drawing/2014/main" id="{00000000-0008-0000-2100-000081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26" name="Text Box 11">
          <a:extLst>
            <a:ext uri="{FF2B5EF4-FFF2-40B4-BE49-F238E27FC236}">
              <a16:creationId xmlns:a16="http://schemas.microsoft.com/office/drawing/2014/main" id="{00000000-0008-0000-2100-000082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27" name="Text Box 12">
          <a:extLst>
            <a:ext uri="{FF2B5EF4-FFF2-40B4-BE49-F238E27FC236}">
              <a16:creationId xmlns:a16="http://schemas.microsoft.com/office/drawing/2014/main" id="{00000000-0008-0000-2100-000083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28" name="Text Box 1">
          <a:extLst>
            <a:ext uri="{FF2B5EF4-FFF2-40B4-BE49-F238E27FC236}">
              <a16:creationId xmlns:a16="http://schemas.microsoft.com/office/drawing/2014/main" id="{00000000-0008-0000-2100-000084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29" name="Text Box 2">
          <a:extLst>
            <a:ext uri="{FF2B5EF4-FFF2-40B4-BE49-F238E27FC236}">
              <a16:creationId xmlns:a16="http://schemas.microsoft.com/office/drawing/2014/main" id="{00000000-0008-0000-2100-000085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30" name="Text Box 8">
          <a:extLst>
            <a:ext uri="{FF2B5EF4-FFF2-40B4-BE49-F238E27FC236}">
              <a16:creationId xmlns:a16="http://schemas.microsoft.com/office/drawing/2014/main" id="{00000000-0008-0000-2100-000086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231" name="Text Box 13">
          <a:extLst>
            <a:ext uri="{FF2B5EF4-FFF2-40B4-BE49-F238E27FC236}">
              <a16:creationId xmlns:a16="http://schemas.microsoft.com/office/drawing/2014/main" id="{00000000-0008-0000-2100-000087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232" name="Text Box 14">
          <a:extLst>
            <a:ext uri="{FF2B5EF4-FFF2-40B4-BE49-F238E27FC236}">
              <a16:creationId xmlns:a16="http://schemas.microsoft.com/office/drawing/2014/main" id="{00000000-0008-0000-2100-000088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233" name="Text Box 13">
          <a:extLst>
            <a:ext uri="{FF2B5EF4-FFF2-40B4-BE49-F238E27FC236}">
              <a16:creationId xmlns:a16="http://schemas.microsoft.com/office/drawing/2014/main" id="{00000000-0008-0000-2100-000089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234" name="Text Box 14">
          <a:extLst>
            <a:ext uri="{FF2B5EF4-FFF2-40B4-BE49-F238E27FC236}">
              <a16:creationId xmlns:a16="http://schemas.microsoft.com/office/drawing/2014/main" id="{00000000-0008-0000-2100-00008A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52</xdr:row>
      <xdr:rowOff>0</xdr:rowOff>
    </xdr:from>
    <xdr:ext cx="114300" cy="285750"/>
    <xdr:sp macro="" textlink="">
      <xdr:nvSpPr>
        <xdr:cNvPr id="4235" name="Text Box 13">
          <a:extLst>
            <a:ext uri="{FF2B5EF4-FFF2-40B4-BE49-F238E27FC236}">
              <a16:creationId xmlns:a16="http://schemas.microsoft.com/office/drawing/2014/main" id="{00000000-0008-0000-2100-00008B100000}"/>
            </a:ext>
          </a:extLst>
        </xdr:cNvPr>
        <xdr:cNvSpPr txBox="1">
          <a:spLocks noChangeArrowheads="1"/>
        </xdr:cNvSpPr>
      </xdr:nvSpPr>
      <xdr:spPr bwMode="auto">
        <a:xfrm>
          <a:off x="87477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52</xdr:row>
      <xdr:rowOff>0</xdr:rowOff>
    </xdr:from>
    <xdr:ext cx="114300" cy="285750"/>
    <xdr:sp macro="" textlink="">
      <xdr:nvSpPr>
        <xdr:cNvPr id="4236" name="Text Box 14">
          <a:extLst>
            <a:ext uri="{FF2B5EF4-FFF2-40B4-BE49-F238E27FC236}">
              <a16:creationId xmlns:a16="http://schemas.microsoft.com/office/drawing/2014/main" id="{00000000-0008-0000-2100-00008C100000}"/>
            </a:ext>
          </a:extLst>
        </xdr:cNvPr>
        <xdr:cNvSpPr txBox="1">
          <a:spLocks noChangeArrowheads="1"/>
        </xdr:cNvSpPr>
      </xdr:nvSpPr>
      <xdr:spPr bwMode="auto">
        <a:xfrm>
          <a:off x="87477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237" name="Text Box 8">
          <a:extLst>
            <a:ext uri="{FF2B5EF4-FFF2-40B4-BE49-F238E27FC236}">
              <a16:creationId xmlns:a16="http://schemas.microsoft.com/office/drawing/2014/main" id="{00000000-0008-0000-2100-00008D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238" name="Text Box 8">
          <a:extLst>
            <a:ext uri="{FF2B5EF4-FFF2-40B4-BE49-F238E27FC236}">
              <a16:creationId xmlns:a16="http://schemas.microsoft.com/office/drawing/2014/main" id="{00000000-0008-0000-2100-00008E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52</xdr:row>
      <xdr:rowOff>0</xdr:rowOff>
    </xdr:from>
    <xdr:ext cx="114300" cy="285750"/>
    <xdr:sp macro="" textlink="">
      <xdr:nvSpPr>
        <xdr:cNvPr id="4239" name="Text Box 8">
          <a:extLst>
            <a:ext uri="{FF2B5EF4-FFF2-40B4-BE49-F238E27FC236}">
              <a16:creationId xmlns:a16="http://schemas.microsoft.com/office/drawing/2014/main" id="{00000000-0008-0000-2100-00008F100000}"/>
            </a:ext>
          </a:extLst>
        </xdr:cNvPr>
        <xdr:cNvSpPr txBox="1">
          <a:spLocks noChangeArrowheads="1"/>
        </xdr:cNvSpPr>
      </xdr:nvSpPr>
      <xdr:spPr bwMode="auto">
        <a:xfrm>
          <a:off x="87477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240" name="Text Box 8">
          <a:extLst>
            <a:ext uri="{FF2B5EF4-FFF2-40B4-BE49-F238E27FC236}">
              <a16:creationId xmlns:a16="http://schemas.microsoft.com/office/drawing/2014/main" id="{00000000-0008-0000-2100-000090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52</xdr:row>
      <xdr:rowOff>0</xdr:rowOff>
    </xdr:from>
    <xdr:ext cx="114300" cy="285750"/>
    <xdr:sp macro="" textlink="">
      <xdr:nvSpPr>
        <xdr:cNvPr id="4241" name="Text Box 8">
          <a:extLst>
            <a:ext uri="{FF2B5EF4-FFF2-40B4-BE49-F238E27FC236}">
              <a16:creationId xmlns:a16="http://schemas.microsoft.com/office/drawing/2014/main" id="{00000000-0008-0000-2100-000091100000}"/>
            </a:ext>
          </a:extLst>
        </xdr:cNvPr>
        <xdr:cNvSpPr txBox="1">
          <a:spLocks noChangeArrowheads="1"/>
        </xdr:cNvSpPr>
      </xdr:nvSpPr>
      <xdr:spPr bwMode="auto">
        <a:xfrm>
          <a:off x="87477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242" name="Text Box 8">
          <a:extLst>
            <a:ext uri="{FF2B5EF4-FFF2-40B4-BE49-F238E27FC236}">
              <a16:creationId xmlns:a16="http://schemas.microsoft.com/office/drawing/2014/main" id="{00000000-0008-0000-2100-000092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43" name="Text Box 1">
          <a:extLst>
            <a:ext uri="{FF2B5EF4-FFF2-40B4-BE49-F238E27FC236}">
              <a16:creationId xmlns:a16="http://schemas.microsoft.com/office/drawing/2014/main" id="{00000000-0008-0000-2100-000093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44" name="Text Box 2">
          <a:extLst>
            <a:ext uri="{FF2B5EF4-FFF2-40B4-BE49-F238E27FC236}">
              <a16:creationId xmlns:a16="http://schemas.microsoft.com/office/drawing/2014/main" id="{00000000-0008-0000-2100-000094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45" name="Text Box 3">
          <a:extLst>
            <a:ext uri="{FF2B5EF4-FFF2-40B4-BE49-F238E27FC236}">
              <a16:creationId xmlns:a16="http://schemas.microsoft.com/office/drawing/2014/main" id="{00000000-0008-0000-2100-000095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46" name="Text Box 4">
          <a:extLst>
            <a:ext uri="{FF2B5EF4-FFF2-40B4-BE49-F238E27FC236}">
              <a16:creationId xmlns:a16="http://schemas.microsoft.com/office/drawing/2014/main" id="{00000000-0008-0000-2100-000096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47" name="Text Box 5">
          <a:extLst>
            <a:ext uri="{FF2B5EF4-FFF2-40B4-BE49-F238E27FC236}">
              <a16:creationId xmlns:a16="http://schemas.microsoft.com/office/drawing/2014/main" id="{00000000-0008-0000-2100-000097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48" name="Text Box 6">
          <a:extLst>
            <a:ext uri="{FF2B5EF4-FFF2-40B4-BE49-F238E27FC236}">
              <a16:creationId xmlns:a16="http://schemas.microsoft.com/office/drawing/2014/main" id="{00000000-0008-0000-2100-000098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49" name="Text Box 8">
          <a:extLst>
            <a:ext uri="{FF2B5EF4-FFF2-40B4-BE49-F238E27FC236}">
              <a16:creationId xmlns:a16="http://schemas.microsoft.com/office/drawing/2014/main" id="{00000000-0008-0000-2100-000099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50" name="Text Box 9">
          <a:extLst>
            <a:ext uri="{FF2B5EF4-FFF2-40B4-BE49-F238E27FC236}">
              <a16:creationId xmlns:a16="http://schemas.microsoft.com/office/drawing/2014/main" id="{00000000-0008-0000-2100-00009A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51" name="Text Box 10">
          <a:extLst>
            <a:ext uri="{FF2B5EF4-FFF2-40B4-BE49-F238E27FC236}">
              <a16:creationId xmlns:a16="http://schemas.microsoft.com/office/drawing/2014/main" id="{00000000-0008-0000-2100-00009B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46</xdr:row>
      <xdr:rowOff>0</xdr:rowOff>
    </xdr:from>
    <xdr:ext cx="114300" cy="285750"/>
    <xdr:sp macro="" textlink="">
      <xdr:nvSpPr>
        <xdr:cNvPr id="4252" name="Text Box 11">
          <a:extLst>
            <a:ext uri="{FF2B5EF4-FFF2-40B4-BE49-F238E27FC236}">
              <a16:creationId xmlns:a16="http://schemas.microsoft.com/office/drawing/2014/main" id="{00000000-0008-0000-2100-00009C100000}"/>
            </a:ext>
          </a:extLst>
        </xdr:cNvPr>
        <xdr:cNvSpPr txBox="1">
          <a:spLocks noChangeArrowheads="1"/>
        </xdr:cNvSpPr>
      </xdr:nvSpPr>
      <xdr:spPr bwMode="auto">
        <a:xfrm>
          <a:off x="87477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46</xdr:row>
      <xdr:rowOff>0</xdr:rowOff>
    </xdr:from>
    <xdr:ext cx="114300" cy="285750"/>
    <xdr:sp macro="" textlink="">
      <xdr:nvSpPr>
        <xdr:cNvPr id="4253" name="Text Box 12">
          <a:extLst>
            <a:ext uri="{FF2B5EF4-FFF2-40B4-BE49-F238E27FC236}">
              <a16:creationId xmlns:a16="http://schemas.microsoft.com/office/drawing/2014/main" id="{00000000-0008-0000-2100-00009D100000}"/>
            </a:ext>
          </a:extLst>
        </xdr:cNvPr>
        <xdr:cNvSpPr txBox="1">
          <a:spLocks noChangeArrowheads="1"/>
        </xdr:cNvSpPr>
      </xdr:nvSpPr>
      <xdr:spPr bwMode="auto">
        <a:xfrm>
          <a:off x="87477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54" name="Text Box 13">
          <a:extLst>
            <a:ext uri="{FF2B5EF4-FFF2-40B4-BE49-F238E27FC236}">
              <a16:creationId xmlns:a16="http://schemas.microsoft.com/office/drawing/2014/main" id="{00000000-0008-0000-2100-00009E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255" name="Text Box 14">
          <a:extLst>
            <a:ext uri="{FF2B5EF4-FFF2-40B4-BE49-F238E27FC236}">
              <a16:creationId xmlns:a16="http://schemas.microsoft.com/office/drawing/2014/main" id="{00000000-0008-0000-2100-00009F10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56" name="Text Box 1">
          <a:extLst>
            <a:ext uri="{FF2B5EF4-FFF2-40B4-BE49-F238E27FC236}">
              <a16:creationId xmlns:a16="http://schemas.microsoft.com/office/drawing/2014/main" id="{00000000-0008-0000-2100-0000A0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44</xdr:row>
      <xdr:rowOff>0</xdr:rowOff>
    </xdr:from>
    <xdr:ext cx="114300" cy="285750"/>
    <xdr:sp macro="" textlink="">
      <xdr:nvSpPr>
        <xdr:cNvPr id="4257" name="Text Box 2">
          <a:extLst>
            <a:ext uri="{FF2B5EF4-FFF2-40B4-BE49-F238E27FC236}">
              <a16:creationId xmlns:a16="http://schemas.microsoft.com/office/drawing/2014/main" id="{00000000-0008-0000-2100-0000A1100000}"/>
            </a:ext>
          </a:extLst>
        </xdr:cNvPr>
        <xdr:cNvSpPr txBox="1">
          <a:spLocks noChangeArrowheads="1"/>
        </xdr:cNvSpPr>
      </xdr:nvSpPr>
      <xdr:spPr bwMode="auto">
        <a:xfrm>
          <a:off x="87477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19</xdr:row>
      <xdr:rowOff>0</xdr:rowOff>
    </xdr:from>
    <xdr:ext cx="114300" cy="285750"/>
    <xdr:sp macro="" textlink="">
      <xdr:nvSpPr>
        <xdr:cNvPr id="4258" name="Text Box 8">
          <a:extLst>
            <a:ext uri="{FF2B5EF4-FFF2-40B4-BE49-F238E27FC236}">
              <a16:creationId xmlns:a16="http://schemas.microsoft.com/office/drawing/2014/main" id="{00000000-0008-0000-2100-0000A2100000}"/>
            </a:ext>
          </a:extLst>
        </xdr:cNvPr>
        <xdr:cNvSpPr txBox="1">
          <a:spLocks noChangeArrowheads="1"/>
        </xdr:cNvSpPr>
      </xdr:nvSpPr>
      <xdr:spPr bwMode="auto">
        <a:xfrm>
          <a:off x="874776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30</xdr:row>
      <xdr:rowOff>0</xdr:rowOff>
    </xdr:from>
    <xdr:ext cx="114300" cy="285750"/>
    <xdr:sp macro="" textlink="">
      <xdr:nvSpPr>
        <xdr:cNvPr id="4259" name="Text Box 8">
          <a:extLst>
            <a:ext uri="{FF2B5EF4-FFF2-40B4-BE49-F238E27FC236}">
              <a16:creationId xmlns:a16="http://schemas.microsoft.com/office/drawing/2014/main" id="{00000000-0008-0000-2100-0000A3100000}"/>
            </a:ext>
          </a:extLst>
        </xdr:cNvPr>
        <xdr:cNvSpPr txBox="1">
          <a:spLocks noChangeArrowheads="1"/>
        </xdr:cNvSpPr>
      </xdr:nvSpPr>
      <xdr:spPr bwMode="auto">
        <a:xfrm>
          <a:off x="874776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260" name="Text Box 8">
          <a:extLst>
            <a:ext uri="{FF2B5EF4-FFF2-40B4-BE49-F238E27FC236}">
              <a16:creationId xmlns:a16="http://schemas.microsoft.com/office/drawing/2014/main" id="{00000000-0008-0000-2100-0000A410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33</xdr:row>
      <xdr:rowOff>0</xdr:rowOff>
    </xdr:from>
    <xdr:ext cx="114300" cy="285750"/>
    <xdr:sp macro="" textlink="">
      <xdr:nvSpPr>
        <xdr:cNvPr id="4261" name="Text Box 8">
          <a:extLst>
            <a:ext uri="{FF2B5EF4-FFF2-40B4-BE49-F238E27FC236}">
              <a16:creationId xmlns:a16="http://schemas.microsoft.com/office/drawing/2014/main" id="{00000000-0008-0000-2100-0000A5100000}"/>
            </a:ext>
          </a:extLst>
        </xdr:cNvPr>
        <xdr:cNvSpPr txBox="1">
          <a:spLocks noChangeArrowheads="1"/>
        </xdr:cNvSpPr>
      </xdr:nvSpPr>
      <xdr:spPr bwMode="auto">
        <a:xfrm>
          <a:off x="87477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33</xdr:row>
      <xdr:rowOff>0</xdr:rowOff>
    </xdr:from>
    <xdr:ext cx="114300" cy="285750"/>
    <xdr:sp macro="" textlink="">
      <xdr:nvSpPr>
        <xdr:cNvPr id="4262" name="Text Box 8">
          <a:extLst>
            <a:ext uri="{FF2B5EF4-FFF2-40B4-BE49-F238E27FC236}">
              <a16:creationId xmlns:a16="http://schemas.microsoft.com/office/drawing/2014/main" id="{00000000-0008-0000-2100-0000A6100000}"/>
            </a:ext>
          </a:extLst>
        </xdr:cNvPr>
        <xdr:cNvSpPr txBox="1">
          <a:spLocks noChangeArrowheads="1"/>
        </xdr:cNvSpPr>
      </xdr:nvSpPr>
      <xdr:spPr bwMode="auto">
        <a:xfrm>
          <a:off x="87477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63" name="Text Box 1">
          <a:extLst>
            <a:ext uri="{FF2B5EF4-FFF2-40B4-BE49-F238E27FC236}">
              <a16:creationId xmlns:a16="http://schemas.microsoft.com/office/drawing/2014/main" id="{00000000-0008-0000-2100-0000A7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64" name="Text Box 2">
          <a:extLst>
            <a:ext uri="{FF2B5EF4-FFF2-40B4-BE49-F238E27FC236}">
              <a16:creationId xmlns:a16="http://schemas.microsoft.com/office/drawing/2014/main" id="{00000000-0008-0000-2100-0000A8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65" name="Text Box 3">
          <a:extLst>
            <a:ext uri="{FF2B5EF4-FFF2-40B4-BE49-F238E27FC236}">
              <a16:creationId xmlns:a16="http://schemas.microsoft.com/office/drawing/2014/main" id="{00000000-0008-0000-2100-0000A9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66" name="Text Box 4">
          <a:extLst>
            <a:ext uri="{FF2B5EF4-FFF2-40B4-BE49-F238E27FC236}">
              <a16:creationId xmlns:a16="http://schemas.microsoft.com/office/drawing/2014/main" id="{00000000-0008-0000-2100-0000AA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67" name="Text Box 5">
          <a:extLst>
            <a:ext uri="{FF2B5EF4-FFF2-40B4-BE49-F238E27FC236}">
              <a16:creationId xmlns:a16="http://schemas.microsoft.com/office/drawing/2014/main" id="{00000000-0008-0000-2100-0000AB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68" name="Text Box 6">
          <a:extLst>
            <a:ext uri="{FF2B5EF4-FFF2-40B4-BE49-F238E27FC236}">
              <a16:creationId xmlns:a16="http://schemas.microsoft.com/office/drawing/2014/main" id="{00000000-0008-0000-2100-0000AC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69" name="Text Box 8">
          <a:extLst>
            <a:ext uri="{FF2B5EF4-FFF2-40B4-BE49-F238E27FC236}">
              <a16:creationId xmlns:a16="http://schemas.microsoft.com/office/drawing/2014/main" id="{00000000-0008-0000-2100-0000AD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70" name="Text Box 9">
          <a:extLst>
            <a:ext uri="{FF2B5EF4-FFF2-40B4-BE49-F238E27FC236}">
              <a16:creationId xmlns:a16="http://schemas.microsoft.com/office/drawing/2014/main" id="{00000000-0008-0000-2100-0000AE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71" name="Text Box 10">
          <a:extLst>
            <a:ext uri="{FF2B5EF4-FFF2-40B4-BE49-F238E27FC236}">
              <a16:creationId xmlns:a16="http://schemas.microsoft.com/office/drawing/2014/main" id="{00000000-0008-0000-2100-0000AF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72" name="Text Box 1">
          <a:extLst>
            <a:ext uri="{FF2B5EF4-FFF2-40B4-BE49-F238E27FC236}">
              <a16:creationId xmlns:a16="http://schemas.microsoft.com/office/drawing/2014/main" id="{00000000-0008-0000-2100-0000B0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73" name="Text Box 2">
          <a:extLst>
            <a:ext uri="{FF2B5EF4-FFF2-40B4-BE49-F238E27FC236}">
              <a16:creationId xmlns:a16="http://schemas.microsoft.com/office/drawing/2014/main" id="{00000000-0008-0000-2100-0000B1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32</xdr:row>
      <xdr:rowOff>0</xdr:rowOff>
    </xdr:from>
    <xdr:ext cx="114300" cy="285750"/>
    <xdr:sp macro="" textlink="">
      <xdr:nvSpPr>
        <xdr:cNvPr id="4274" name="Text Box 8">
          <a:extLst>
            <a:ext uri="{FF2B5EF4-FFF2-40B4-BE49-F238E27FC236}">
              <a16:creationId xmlns:a16="http://schemas.microsoft.com/office/drawing/2014/main" id="{00000000-0008-0000-2100-0000B2100000}"/>
            </a:ext>
          </a:extLst>
        </xdr:cNvPr>
        <xdr:cNvSpPr txBox="1">
          <a:spLocks noChangeArrowheads="1"/>
        </xdr:cNvSpPr>
      </xdr:nvSpPr>
      <xdr:spPr bwMode="auto">
        <a:xfrm>
          <a:off x="87477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75" name="Text Box 1">
          <a:extLst>
            <a:ext uri="{FF2B5EF4-FFF2-40B4-BE49-F238E27FC236}">
              <a16:creationId xmlns:a16="http://schemas.microsoft.com/office/drawing/2014/main" id="{00000000-0008-0000-2100-0000B3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76" name="Text Box 2">
          <a:extLst>
            <a:ext uri="{FF2B5EF4-FFF2-40B4-BE49-F238E27FC236}">
              <a16:creationId xmlns:a16="http://schemas.microsoft.com/office/drawing/2014/main" id="{00000000-0008-0000-2100-0000B4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77" name="Text Box 3">
          <a:extLst>
            <a:ext uri="{FF2B5EF4-FFF2-40B4-BE49-F238E27FC236}">
              <a16:creationId xmlns:a16="http://schemas.microsoft.com/office/drawing/2014/main" id="{00000000-0008-0000-2100-0000B5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78" name="Text Box 4">
          <a:extLst>
            <a:ext uri="{FF2B5EF4-FFF2-40B4-BE49-F238E27FC236}">
              <a16:creationId xmlns:a16="http://schemas.microsoft.com/office/drawing/2014/main" id="{00000000-0008-0000-2100-0000B6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79" name="Text Box 5">
          <a:extLst>
            <a:ext uri="{FF2B5EF4-FFF2-40B4-BE49-F238E27FC236}">
              <a16:creationId xmlns:a16="http://schemas.microsoft.com/office/drawing/2014/main" id="{00000000-0008-0000-2100-0000B7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80" name="Text Box 6">
          <a:extLst>
            <a:ext uri="{FF2B5EF4-FFF2-40B4-BE49-F238E27FC236}">
              <a16:creationId xmlns:a16="http://schemas.microsoft.com/office/drawing/2014/main" id="{00000000-0008-0000-2100-0000B8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81" name="Text Box 8">
          <a:extLst>
            <a:ext uri="{FF2B5EF4-FFF2-40B4-BE49-F238E27FC236}">
              <a16:creationId xmlns:a16="http://schemas.microsoft.com/office/drawing/2014/main" id="{00000000-0008-0000-2100-0000B9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82" name="Text Box 9">
          <a:extLst>
            <a:ext uri="{FF2B5EF4-FFF2-40B4-BE49-F238E27FC236}">
              <a16:creationId xmlns:a16="http://schemas.microsoft.com/office/drawing/2014/main" id="{00000000-0008-0000-2100-0000BA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83" name="Text Box 10">
          <a:extLst>
            <a:ext uri="{FF2B5EF4-FFF2-40B4-BE49-F238E27FC236}">
              <a16:creationId xmlns:a16="http://schemas.microsoft.com/office/drawing/2014/main" id="{00000000-0008-0000-2100-0000BB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4284" name="Text Box 11">
          <a:extLst>
            <a:ext uri="{FF2B5EF4-FFF2-40B4-BE49-F238E27FC236}">
              <a16:creationId xmlns:a16="http://schemas.microsoft.com/office/drawing/2014/main" id="{00000000-0008-0000-2100-0000BC10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4285" name="Text Box 12">
          <a:extLst>
            <a:ext uri="{FF2B5EF4-FFF2-40B4-BE49-F238E27FC236}">
              <a16:creationId xmlns:a16="http://schemas.microsoft.com/office/drawing/2014/main" id="{00000000-0008-0000-2100-0000BD10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286" name="Text Box 13">
          <a:extLst>
            <a:ext uri="{FF2B5EF4-FFF2-40B4-BE49-F238E27FC236}">
              <a16:creationId xmlns:a16="http://schemas.microsoft.com/office/drawing/2014/main" id="{00000000-0008-0000-2100-0000BE10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287" name="Text Box 14">
          <a:extLst>
            <a:ext uri="{FF2B5EF4-FFF2-40B4-BE49-F238E27FC236}">
              <a16:creationId xmlns:a16="http://schemas.microsoft.com/office/drawing/2014/main" id="{00000000-0008-0000-2100-0000BF10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88" name="Text Box 1">
          <a:extLst>
            <a:ext uri="{FF2B5EF4-FFF2-40B4-BE49-F238E27FC236}">
              <a16:creationId xmlns:a16="http://schemas.microsoft.com/office/drawing/2014/main" id="{00000000-0008-0000-2100-0000C0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289" name="Text Box 2">
          <a:extLst>
            <a:ext uri="{FF2B5EF4-FFF2-40B4-BE49-F238E27FC236}">
              <a16:creationId xmlns:a16="http://schemas.microsoft.com/office/drawing/2014/main" id="{00000000-0008-0000-2100-0000C1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20</xdr:row>
      <xdr:rowOff>0</xdr:rowOff>
    </xdr:from>
    <xdr:ext cx="114300" cy="285750"/>
    <xdr:sp macro="" textlink="">
      <xdr:nvSpPr>
        <xdr:cNvPr id="4290" name="Text Box 8">
          <a:extLst>
            <a:ext uri="{FF2B5EF4-FFF2-40B4-BE49-F238E27FC236}">
              <a16:creationId xmlns:a16="http://schemas.microsoft.com/office/drawing/2014/main" id="{00000000-0008-0000-2100-0000C2100000}"/>
            </a:ext>
          </a:extLst>
        </xdr:cNvPr>
        <xdr:cNvSpPr txBox="1">
          <a:spLocks noChangeArrowheads="1"/>
        </xdr:cNvSpPr>
      </xdr:nvSpPr>
      <xdr:spPr bwMode="auto">
        <a:xfrm>
          <a:off x="87477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4291" name="Text Box 8">
          <a:extLst>
            <a:ext uri="{FF2B5EF4-FFF2-40B4-BE49-F238E27FC236}">
              <a16:creationId xmlns:a16="http://schemas.microsoft.com/office/drawing/2014/main" id="{00000000-0008-0000-2100-0000C310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292" name="Text Box 8">
          <a:extLst>
            <a:ext uri="{FF2B5EF4-FFF2-40B4-BE49-F238E27FC236}">
              <a16:creationId xmlns:a16="http://schemas.microsoft.com/office/drawing/2014/main" id="{00000000-0008-0000-2100-0000C410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293" name="Text Box 8">
          <a:extLst>
            <a:ext uri="{FF2B5EF4-FFF2-40B4-BE49-F238E27FC236}">
              <a16:creationId xmlns:a16="http://schemas.microsoft.com/office/drawing/2014/main" id="{00000000-0008-0000-2100-0000C510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94" name="Text Box 8">
          <a:extLst>
            <a:ext uri="{FF2B5EF4-FFF2-40B4-BE49-F238E27FC236}">
              <a16:creationId xmlns:a16="http://schemas.microsoft.com/office/drawing/2014/main" id="{00000000-0008-0000-2100-0000C6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95" name="Text Box 8">
          <a:extLst>
            <a:ext uri="{FF2B5EF4-FFF2-40B4-BE49-F238E27FC236}">
              <a16:creationId xmlns:a16="http://schemas.microsoft.com/office/drawing/2014/main" id="{00000000-0008-0000-2100-0000C7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96" name="Text Box 1">
          <a:extLst>
            <a:ext uri="{FF2B5EF4-FFF2-40B4-BE49-F238E27FC236}">
              <a16:creationId xmlns:a16="http://schemas.microsoft.com/office/drawing/2014/main" id="{00000000-0008-0000-2100-0000C8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97" name="Text Box 2">
          <a:extLst>
            <a:ext uri="{FF2B5EF4-FFF2-40B4-BE49-F238E27FC236}">
              <a16:creationId xmlns:a16="http://schemas.microsoft.com/office/drawing/2014/main" id="{00000000-0008-0000-2100-0000C9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98" name="Text Box 3">
          <a:extLst>
            <a:ext uri="{FF2B5EF4-FFF2-40B4-BE49-F238E27FC236}">
              <a16:creationId xmlns:a16="http://schemas.microsoft.com/office/drawing/2014/main" id="{00000000-0008-0000-2100-0000CA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299" name="Text Box 4">
          <a:extLst>
            <a:ext uri="{FF2B5EF4-FFF2-40B4-BE49-F238E27FC236}">
              <a16:creationId xmlns:a16="http://schemas.microsoft.com/office/drawing/2014/main" id="{00000000-0008-0000-2100-0000CB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00" name="Text Box 5">
          <a:extLst>
            <a:ext uri="{FF2B5EF4-FFF2-40B4-BE49-F238E27FC236}">
              <a16:creationId xmlns:a16="http://schemas.microsoft.com/office/drawing/2014/main" id="{00000000-0008-0000-2100-0000CC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01" name="Text Box 6">
          <a:extLst>
            <a:ext uri="{FF2B5EF4-FFF2-40B4-BE49-F238E27FC236}">
              <a16:creationId xmlns:a16="http://schemas.microsoft.com/office/drawing/2014/main" id="{00000000-0008-0000-2100-0000CD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02" name="Text Box 8">
          <a:extLst>
            <a:ext uri="{FF2B5EF4-FFF2-40B4-BE49-F238E27FC236}">
              <a16:creationId xmlns:a16="http://schemas.microsoft.com/office/drawing/2014/main" id="{00000000-0008-0000-2100-0000CE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03" name="Text Box 9">
          <a:extLst>
            <a:ext uri="{FF2B5EF4-FFF2-40B4-BE49-F238E27FC236}">
              <a16:creationId xmlns:a16="http://schemas.microsoft.com/office/drawing/2014/main" id="{00000000-0008-0000-2100-0000CF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04" name="Text Box 10">
          <a:extLst>
            <a:ext uri="{FF2B5EF4-FFF2-40B4-BE49-F238E27FC236}">
              <a16:creationId xmlns:a16="http://schemas.microsoft.com/office/drawing/2014/main" id="{00000000-0008-0000-2100-0000D0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05" name="Text Box 1">
          <a:extLst>
            <a:ext uri="{FF2B5EF4-FFF2-40B4-BE49-F238E27FC236}">
              <a16:creationId xmlns:a16="http://schemas.microsoft.com/office/drawing/2014/main" id="{00000000-0008-0000-2100-0000D1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06" name="Text Box 2">
          <a:extLst>
            <a:ext uri="{FF2B5EF4-FFF2-40B4-BE49-F238E27FC236}">
              <a16:creationId xmlns:a16="http://schemas.microsoft.com/office/drawing/2014/main" id="{00000000-0008-0000-2100-0000D2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33</xdr:row>
      <xdr:rowOff>0</xdr:rowOff>
    </xdr:from>
    <xdr:ext cx="114300" cy="285750"/>
    <xdr:sp macro="" textlink="">
      <xdr:nvSpPr>
        <xdr:cNvPr id="4307" name="Text Box 8">
          <a:extLst>
            <a:ext uri="{FF2B5EF4-FFF2-40B4-BE49-F238E27FC236}">
              <a16:creationId xmlns:a16="http://schemas.microsoft.com/office/drawing/2014/main" id="{00000000-0008-0000-2100-0000D3100000}"/>
            </a:ext>
          </a:extLst>
        </xdr:cNvPr>
        <xdr:cNvSpPr txBox="1">
          <a:spLocks noChangeArrowheads="1"/>
        </xdr:cNvSpPr>
      </xdr:nvSpPr>
      <xdr:spPr bwMode="auto">
        <a:xfrm>
          <a:off x="87477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08" name="Text Box 1">
          <a:extLst>
            <a:ext uri="{FF2B5EF4-FFF2-40B4-BE49-F238E27FC236}">
              <a16:creationId xmlns:a16="http://schemas.microsoft.com/office/drawing/2014/main" id="{00000000-0008-0000-2100-0000D4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09" name="Text Box 2">
          <a:extLst>
            <a:ext uri="{FF2B5EF4-FFF2-40B4-BE49-F238E27FC236}">
              <a16:creationId xmlns:a16="http://schemas.microsoft.com/office/drawing/2014/main" id="{00000000-0008-0000-2100-0000D5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10" name="Text Box 3">
          <a:extLst>
            <a:ext uri="{FF2B5EF4-FFF2-40B4-BE49-F238E27FC236}">
              <a16:creationId xmlns:a16="http://schemas.microsoft.com/office/drawing/2014/main" id="{00000000-0008-0000-2100-0000D6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11" name="Text Box 4">
          <a:extLst>
            <a:ext uri="{FF2B5EF4-FFF2-40B4-BE49-F238E27FC236}">
              <a16:creationId xmlns:a16="http://schemas.microsoft.com/office/drawing/2014/main" id="{00000000-0008-0000-2100-0000D7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12" name="Text Box 5">
          <a:extLst>
            <a:ext uri="{FF2B5EF4-FFF2-40B4-BE49-F238E27FC236}">
              <a16:creationId xmlns:a16="http://schemas.microsoft.com/office/drawing/2014/main" id="{00000000-0008-0000-2100-0000D8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13" name="Text Box 6">
          <a:extLst>
            <a:ext uri="{FF2B5EF4-FFF2-40B4-BE49-F238E27FC236}">
              <a16:creationId xmlns:a16="http://schemas.microsoft.com/office/drawing/2014/main" id="{00000000-0008-0000-2100-0000D9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14" name="Text Box 8">
          <a:extLst>
            <a:ext uri="{FF2B5EF4-FFF2-40B4-BE49-F238E27FC236}">
              <a16:creationId xmlns:a16="http://schemas.microsoft.com/office/drawing/2014/main" id="{00000000-0008-0000-2100-0000DA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15" name="Text Box 9">
          <a:extLst>
            <a:ext uri="{FF2B5EF4-FFF2-40B4-BE49-F238E27FC236}">
              <a16:creationId xmlns:a16="http://schemas.microsoft.com/office/drawing/2014/main" id="{00000000-0008-0000-2100-0000DB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16" name="Text Box 10">
          <a:extLst>
            <a:ext uri="{FF2B5EF4-FFF2-40B4-BE49-F238E27FC236}">
              <a16:creationId xmlns:a16="http://schemas.microsoft.com/office/drawing/2014/main" id="{00000000-0008-0000-2100-0000DC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4317" name="Text Box 11">
          <a:extLst>
            <a:ext uri="{FF2B5EF4-FFF2-40B4-BE49-F238E27FC236}">
              <a16:creationId xmlns:a16="http://schemas.microsoft.com/office/drawing/2014/main" id="{00000000-0008-0000-2100-0000DD10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4318" name="Text Box 12">
          <a:extLst>
            <a:ext uri="{FF2B5EF4-FFF2-40B4-BE49-F238E27FC236}">
              <a16:creationId xmlns:a16="http://schemas.microsoft.com/office/drawing/2014/main" id="{00000000-0008-0000-2100-0000DE10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319" name="Text Box 13">
          <a:extLst>
            <a:ext uri="{FF2B5EF4-FFF2-40B4-BE49-F238E27FC236}">
              <a16:creationId xmlns:a16="http://schemas.microsoft.com/office/drawing/2014/main" id="{00000000-0008-0000-2100-0000DF10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320" name="Text Box 14">
          <a:extLst>
            <a:ext uri="{FF2B5EF4-FFF2-40B4-BE49-F238E27FC236}">
              <a16:creationId xmlns:a16="http://schemas.microsoft.com/office/drawing/2014/main" id="{00000000-0008-0000-2100-0000E010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21" name="Text Box 1">
          <a:extLst>
            <a:ext uri="{FF2B5EF4-FFF2-40B4-BE49-F238E27FC236}">
              <a16:creationId xmlns:a16="http://schemas.microsoft.com/office/drawing/2014/main" id="{00000000-0008-0000-2100-0000E1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322" name="Text Box 2">
          <a:extLst>
            <a:ext uri="{FF2B5EF4-FFF2-40B4-BE49-F238E27FC236}">
              <a16:creationId xmlns:a16="http://schemas.microsoft.com/office/drawing/2014/main" id="{00000000-0008-0000-2100-0000E210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20</xdr:row>
      <xdr:rowOff>0</xdr:rowOff>
    </xdr:from>
    <xdr:ext cx="114300" cy="285750"/>
    <xdr:sp macro="" textlink="">
      <xdr:nvSpPr>
        <xdr:cNvPr id="4323" name="Text Box 8">
          <a:extLst>
            <a:ext uri="{FF2B5EF4-FFF2-40B4-BE49-F238E27FC236}">
              <a16:creationId xmlns:a16="http://schemas.microsoft.com/office/drawing/2014/main" id="{00000000-0008-0000-2100-0000E3100000}"/>
            </a:ext>
          </a:extLst>
        </xdr:cNvPr>
        <xdr:cNvSpPr txBox="1">
          <a:spLocks noChangeArrowheads="1"/>
        </xdr:cNvSpPr>
      </xdr:nvSpPr>
      <xdr:spPr bwMode="auto">
        <a:xfrm>
          <a:off x="87477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324" name="Text Box 8">
          <a:extLst>
            <a:ext uri="{FF2B5EF4-FFF2-40B4-BE49-F238E27FC236}">
              <a16:creationId xmlns:a16="http://schemas.microsoft.com/office/drawing/2014/main" id="{00000000-0008-0000-2100-0000E410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325" name="Text Box 8">
          <a:extLst>
            <a:ext uri="{FF2B5EF4-FFF2-40B4-BE49-F238E27FC236}">
              <a16:creationId xmlns:a16="http://schemas.microsoft.com/office/drawing/2014/main" id="{00000000-0008-0000-2100-0000E510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26" name="Text Box 8">
          <a:extLst>
            <a:ext uri="{FF2B5EF4-FFF2-40B4-BE49-F238E27FC236}">
              <a16:creationId xmlns:a16="http://schemas.microsoft.com/office/drawing/2014/main" id="{00000000-0008-0000-2100-0000E6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27" name="Text Box 8">
          <a:extLst>
            <a:ext uri="{FF2B5EF4-FFF2-40B4-BE49-F238E27FC236}">
              <a16:creationId xmlns:a16="http://schemas.microsoft.com/office/drawing/2014/main" id="{00000000-0008-0000-2100-0000E7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28" name="Text Box 1">
          <a:extLst>
            <a:ext uri="{FF2B5EF4-FFF2-40B4-BE49-F238E27FC236}">
              <a16:creationId xmlns:a16="http://schemas.microsoft.com/office/drawing/2014/main" id="{00000000-0008-0000-2100-0000E8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29" name="Text Box 2">
          <a:extLst>
            <a:ext uri="{FF2B5EF4-FFF2-40B4-BE49-F238E27FC236}">
              <a16:creationId xmlns:a16="http://schemas.microsoft.com/office/drawing/2014/main" id="{00000000-0008-0000-2100-0000E9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30" name="Text Box 3">
          <a:extLst>
            <a:ext uri="{FF2B5EF4-FFF2-40B4-BE49-F238E27FC236}">
              <a16:creationId xmlns:a16="http://schemas.microsoft.com/office/drawing/2014/main" id="{00000000-0008-0000-2100-0000EA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31" name="Text Box 4">
          <a:extLst>
            <a:ext uri="{FF2B5EF4-FFF2-40B4-BE49-F238E27FC236}">
              <a16:creationId xmlns:a16="http://schemas.microsoft.com/office/drawing/2014/main" id="{00000000-0008-0000-2100-0000EB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32" name="Text Box 5">
          <a:extLst>
            <a:ext uri="{FF2B5EF4-FFF2-40B4-BE49-F238E27FC236}">
              <a16:creationId xmlns:a16="http://schemas.microsoft.com/office/drawing/2014/main" id="{00000000-0008-0000-2100-0000EC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33" name="Text Box 6">
          <a:extLst>
            <a:ext uri="{FF2B5EF4-FFF2-40B4-BE49-F238E27FC236}">
              <a16:creationId xmlns:a16="http://schemas.microsoft.com/office/drawing/2014/main" id="{00000000-0008-0000-2100-0000ED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34" name="Text Box 8">
          <a:extLst>
            <a:ext uri="{FF2B5EF4-FFF2-40B4-BE49-F238E27FC236}">
              <a16:creationId xmlns:a16="http://schemas.microsoft.com/office/drawing/2014/main" id="{00000000-0008-0000-2100-0000EE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35" name="Text Box 9">
          <a:extLst>
            <a:ext uri="{FF2B5EF4-FFF2-40B4-BE49-F238E27FC236}">
              <a16:creationId xmlns:a16="http://schemas.microsoft.com/office/drawing/2014/main" id="{00000000-0008-0000-2100-0000EF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36" name="Text Box 10">
          <a:extLst>
            <a:ext uri="{FF2B5EF4-FFF2-40B4-BE49-F238E27FC236}">
              <a16:creationId xmlns:a16="http://schemas.microsoft.com/office/drawing/2014/main" id="{00000000-0008-0000-2100-0000F0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37" name="Text Box 1">
          <a:extLst>
            <a:ext uri="{FF2B5EF4-FFF2-40B4-BE49-F238E27FC236}">
              <a16:creationId xmlns:a16="http://schemas.microsoft.com/office/drawing/2014/main" id="{00000000-0008-0000-2100-0000F1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38" name="Text Box 2">
          <a:extLst>
            <a:ext uri="{FF2B5EF4-FFF2-40B4-BE49-F238E27FC236}">
              <a16:creationId xmlns:a16="http://schemas.microsoft.com/office/drawing/2014/main" id="{00000000-0008-0000-2100-0000F210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33</xdr:row>
      <xdr:rowOff>0</xdr:rowOff>
    </xdr:from>
    <xdr:ext cx="114300" cy="285750"/>
    <xdr:sp macro="" textlink="">
      <xdr:nvSpPr>
        <xdr:cNvPr id="4339" name="Text Box 8">
          <a:extLst>
            <a:ext uri="{FF2B5EF4-FFF2-40B4-BE49-F238E27FC236}">
              <a16:creationId xmlns:a16="http://schemas.microsoft.com/office/drawing/2014/main" id="{00000000-0008-0000-2100-0000F3100000}"/>
            </a:ext>
          </a:extLst>
        </xdr:cNvPr>
        <xdr:cNvSpPr txBox="1">
          <a:spLocks noChangeArrowheads="1"/>
        </xdr:cNvSpPr>
      </xdr:nvSpPr>
      <xdr:spPr bwMode="auto">
        <a:xfrm>
          <a:off x="87477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340" name="Text Box 13">
          <a:extLst>
            <a:ext uri="{FF2B5EF4-FFF2-40B4-BE49-F238E27FC236}">
              <a16:creationId xmlns:a16="http://schemas.microsoft.com/office/drawing/2014/main" id="{00000000-0008-0000-2100-0000F4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341" name="Text Box 14">
          <a:extLst>
            <a:ext uri="{FF2B5EF4-FFF2-40B4-BE49-F238E27FC236}">
              <a16:creationId xmlns:a16="http://schemas.microsoft.com/office/drawing/2014/main" id="{00000000-0008-0000-2100-0000F510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56</xdr:row>
      <xdr:rowOff>179917</xdr:rowOff>
    </xdr:from>
    <xdr:ext cx="114300" cy="285750"/>
    <xdr:sp macro="" textlink="">
      <xdr:nvSpPr>
        <xdr:cNvPr id="4342" name="Text Box 13">
          <a:extLst>
            <a:ext uri="{FF2B5EF4-FFF2-40B4-BE49-F238E27FC236}">
              <a16:creationId xmlns:a16="http://schemas.microsoft.com/office/drawing/2014/main" id="{00000000-0008-0000-2100-0000F6100000}"/>
            </a:ext>
          </a:extLst>
        </xdr:cNvPr>
        <xdr:cNvSpPr txBox="1">
          <a:spLocks noChangeArrowheads="1"/>
        </xdr:cNvSpPr>
      </xdr:nvSpPr>
      <xdr:spPr bwMode="auto">
        <a:xfrm>
          <a:off x="8747760" y="104211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52918</xdr:rowOff>
    </xdr:from>
    <xdr:ext cx="114300" cy="285750"/>
    <xdr:sp macro="" textlink="">
      <xdr:nvSpPr>
        <xdr:cNvPr id="4343" name="Text Box 10">
          <a:extLst>
            <a:ext uri="{FF2B5EF4-FFF2-40B4-BE49-F238E27FC236}">
              <a16:creationId xmlns:a16="http://schemas.microsoft.com/office/drawing/2014/main" id="{00000000-0008-0000-2100-0000F7100000}"/>
            </a:ext>
          </a:extLst>
        </xdr:cNvPr>
        <xdr:cNvSpPr txBox="1">
          <a:spLocks noChangeArrowheads="1"/>
        </xdr:cNvSpPr>
      </xdr:nvSpPr>
      <xdr:spPr bwMode="auto">
        <a:xfrm>
          <a:off x="8747760" y="79167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344" name="Text Box 8">
          <a:extLst>
            <a:ext uri="{FF2B5EF4-FFF2-40B4-BE49-F238E27FC236}">
              <a16:creationId xmlns:a16="http://schemas.microsoft.com/office/drawing/2014/main" id="{00000000-0008-0000-2100-0000F810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345" name="Text Box 8">
          <a:extLst>
            <a:ext uri="{FF2B5EF4-FFF2-40B4-BE49-F238E27FC236}">
              <a16:creationId xmlns:a16="http://schemas.microsoft.com/office/drawing/2014/main" id="{00000000-0008-0000-2100-0000F910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346" name="Text Box 8">
          <a:extLst>
            <a:ext uri="{FF2B5EF4-FFF2-40B4-BE49-F238E27FC236}">
              <a16:creationId xmlns:a16="http://schemas.microsoft.com/office/drawing/2014/main" id="{00000000-0008-0000-2100-0000FA10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14</xdr:col>
      <xdr:colOff>0</xdr:colOff>
      <xdr:row>21</xdr:row>
      <xdr:rowOff>0</xdr:rowOff>
    </xdr:from>
    <xdr:ext cx="114300" cy="285750"/>
    <xdr:sp macro="" textlink="">
      <xdr:nvSpPr>
        <xdr:cNvPr id="4347" name="Text Box 8">
          <a:extLst>
            <a:ext uri="{FF2B5EF4-FFF2-40B4-BE49-F238E27FC236}">
              <a16:creationId xmlns:a16="http://schemas.microsoft.com/office/drawing/2014/main" id="{00000000-0008-0000-2100-0000FB10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0</xdr:rowOff>
    </xdr:from>
    <xdr:ext cx="114300" cy="285750"/>
    <xdr:sp macro="" textlink="">
      <xdr:nvSpPr>
        <xdr:cNvPr id="4348" name="Text Box 8">
          <a:extLst>
            <a:ext uri="{FF2B5EF4-FFF2-40B4-BE49-F238E27FC236}">
              <a16:creationId xmlns:a16="http://schemas.microsoft.com/office/drawing/2014/main" id="{00000000-0008-0000-2100-0000FC100000}"/>
            </a:ext>
          </a:extLst>
        </xdr:cNvPr>
        <xdr:cNvSpPr txBox="1">
          <a:spLocks noChangeArrowheads="1"/>
        </xdr:cNvSpPr>
      </xdr:nvSpPr>
      <xdr:spPr bwMode="auto">
        <a:xfrm>
          <a:off x="87477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0</xdr:rowOff>
    </xdr:from>
    <xdr:ext cx="114300" cy="285750"/>
    <xdr:sp macro="" textlink="">
      <xdr:nvSpPr>
        <xdr:cNvPr id="4349" name="Text Box 8">
          <a:extLst>
            <a:ext uri="{FF2B5EF4-FFF2-40B4-BE49-F238E27FC236}">
              <a16:creationId xmlns:a16="http://schemas.microsoft.com/office/drawing/2014/main" id="{00000000-0008-0000-2100-0000FD100000}"/>
            </a:ext>
          </a:extLst>
        </xdr:cNvPr>
        <xdr:cNvSpPr txBox="1">
          <a:spLocks noChangeArrowheads="1"/>
        </xdr:cNvSpPr>
      </xdr:nvSpPr>
      <xdr:spPr bwMode="auto">
        <a:xfrm>
          <a:off x="87477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0</xdr:rowOff>
    </xdr:from>
    <xdr:ext cx="114300" cy="285750"/>
    <xdr:sp macro="" textlink="">
      <xdr:nvSpPr>
        <xdr:cNvPr id="4350" name="Text Box 8">
          <a:extLst>
            <a:ext uri="{FF2B5EF4-FFF2-40B4-BE49-F238E27FC236}">
              <a16:creationId xmlns:a16="http://schemas.microsoft.com/office/drawing/2014/main" id="{00000000-0008-0000-2100-0000FE100000}"/>
            </a:ext>
          </a:extLst>
        </xdr:cNvPr>
        <xdr:cNvSpPr txBox="1">
          <a:spLocks noChangeArrowheads="1"/>
        </xdr:cNvSpPr>
      </xdr:nvSpPr>
      <xdr:spPr bwMode="auto">
        <a:xfrm>
          <a:off x="87477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0</xdr:rowOff>
    </xdr:from>
    <xdr:ext cx="114300" cy="285750"/>
    <xdr:sp macro="" textlink="">
      <xdr:nvSpPr>
        <xdr:cNvPr id="4351" name="Text Box 8">
          <a:extLst>
            <a:ext uri="{FF2B5EF4-FFF2-40B4-BE49-F238E27FC236}">
              <a16:creationId xmlns:a16="http://schemas.microsoft.com/office/drawing/2014/main" id="{00000000-0008-0000-2100-0000FF100000}"/>
            </a:ext>
          </a:extLst>
        </xdr:cNvPr>
        <xdr:cNvSpPr txBox="1">
          <a:spLocks noChangeArrowheads="1"/>
        </xdr:cNvSpPr>
      </xdr:nvSpPr>
      <xdr:spPr bwMode="auto">
        <a:xfrm>
          <a:off x="87477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352" name="Text Box 8">
          <a:extLst>
            <a:ext uri="{FF2B5EF4-FFF2-40B4-BE49-F238E27FC236}">
              <a16:creationId xmlns:a16="http://schemas.microsoft.com/office/drawing/2014/main" id="{00000000-0008-0000-2100-00000011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21</xdr:row>
      <xdr:rowOff>0</xdr:rowOff>
    </xdr:from>
    <xdr:ext cx="114300" cy="285750"/>
    <xdr:sp macro="" textlink="">
      <xdr:nvSpPr>
        <xdr:cNvPr id="4353" name="Text Box 8">
          <a:extLst>
            <a:ext uri="{FF2B5EF4-FFF2-40B4-BE49-F238E27FC236}">
              <a16:creationId xmlns:a16="http://schemas.microsoft.com/office/drawing/2014/main" id="{00000000-0008-0000-2100-000001110000}"/>
            </a:ext>
          </a:extLst>
        </xdr:cNvPr>
        <xdr:cNvSpPr txBox="1">
          <a:spLocks noChangeArrowheads="1"/>
        </xdr:cNvSpPr>
      </xdr:nvSpPr>
      <xdr:spPr bwMode="auto">
        <a:xfrm>
          <a:off x="87477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22</xdr:row>
      <xdr:rowOff>0</xdr:rowOff>
    </xdr:from>
    <xdr:ext cx="114300" cy="285750"/>
    <xdr:sp macro="" textlink="">
      <xdr:nvSpPr>
        <xdr:cNvPr id="4354" name="Text Box 8">
          <a:extLst>
            <a:ext uri="{FF2B5EF4-FFF2-40B4-BE49-F238E27FC236}">
              <a16:creationId xmlns:a16="http://schemas.microsoft.com/office/drawing/2014/main" id="{00000000-0008-0000-2100-000002110000}"/>
            </a:ext>
          </a:extLst>
        </xdr:cNvPr>
        <xdr:cNvSpPr txBox="1">
          <a:spLocks noChangeArrowheads="1"/>
        </xdr:cNvSpPr>
      </xdr:nvSpPr>
      <xdr:spPr bwMode="auto">
        <a:xfrm>
          <a:off x="87477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22</xdr:row>
      <xdr:rowOff>0</xdr:rowOff>
    </xdr:from>
    <xdr:ext cx="114300" cy="285750"/>
    <xdr:sp macro="" textlink="">
      <xdr:nvSpPr>
        <xdr:cNvPr id="4355" name="Text Box 8">
          <a:extLst>
            <a:ext uri="{FF2B5EF4-FFF2-40B4-BE49-F238E27FC236}">
              <a16:creationId xmlns:a16="http://schemas.microsoft.com/office/drawing/2014/main" id="{00000000-0008-0000-2100-000003110000}"/>
            </a:ext>
          </a:extLst>
        </xdr:cNvPr>
        <xdr:cNvSpPr txBox="1">
          <a:spLocks noChangeArrowheads="1"/>
        </xdr:cNvSpPr>
      </xdr:nvSpPr>
      <xdr:spPr bwMode="auto">
        <a:xfrm>
          <a:off x="87477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23</xdr:row>
      <xdr:rowOff>0</xdr:rowOff>
    </xdr:from>
    <xdr:ext cx="114300" cy="285750"/>
    <xdr:sp macro="" textlink="">
      <xdr:nvSpPr>
        <xdr:cNvPr id="4356" name="Text Box 8">
          <a:extLst>
            <a:ext uri="{FF2B5EF4-FFF2-40B4-BE49-F238E27FC236}">
              <a16:creationId xmlns:a16="http://schemas.microsoft.com/office/drawing/2014/main" id="{00000000-0008-0000-2100-000004110000}"/>
            </a:ext>
          </a:extLst>
        </xdr:cNvPr>
        <xdr:cNvSpPr txBox="1">
          <a:spLocks noChangeArrowheads="1"/>
        </xdr:cNvSpPr>
      </xdr:nvSpPr>
      <xdr:spPr bwMode="auto">
        <a:xfrm>
          <a:off x="874776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23</xdr:row>
      <xdr:rowOff>0</xdr:rowOff>
    </xdr:from>
    <xdr:ext cx="114300" cy="285750"/>
    <xdr:sp macro="" textlink="">
      <xdr:nvSpPr>
        <xdr:cNvPr id="4357" name="Text Box 8">
          <a:extLst>
            <a:ext uri="{FF2B5EF4-FFF2-40B4-BE49-F238E27FC236}">
              <a16:creationId xmlns:a16="http://schemas.microsoft.com/office/drawing/2014/main" id="{00000000-0008-0000-2100-000005110000}"/>
            </a:ext>
          </a:extLst>
        </xdr:cNvPr>
        <xdr:cNvSpPr txBox="1">
          <a:spLocks noChangeArrowheads="1"/>
        </xdr:cNvSpPr>
      </xdr:nvSpPr>
      <xdr:spPr bwMode="auto">
        <a:xfrm>
          <a:off x="874776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46</xdr:row>
      <xdr:rowOff>0</xdr:rowOff>
    </xdr:from>
    <xdr:ext cx="114300" cy="285750"/>
    <xdr:sp macro="" textlink="">
      <xdr:nvSpPr>
        <xdr:cNvPr id="4358" name="Text Box 8">
          <a:extLst>
            <a:ext uri="{FF2B5EF4-FFF2-40B4-BE49-F238E27FC236}">
              <a16:creationId xmlns:a16="http://schemas.microsoft.com/office/drawing/2014/main" id="{00000000-0008-0000-2100-000006110000}"/>
            </a:ext>
          </a:extLst>
        </xdr:cNvPr>
        <xdr:cNvSpPr txBox="1">
          <a:spLocks noChangeArrowheads="1"/>
        </xdr:cNvSpPr>
      </xdr:nvSpPr>
      <xdr:spPr bwMode="auto">
        <a:xfrm>
          <a:off x="87477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46</xdr:row>
      <xdr:rowOff>0</xdr:rowOff>
    </xdr:from>
    <xdr:ext cx="114300" cy="285750"/>
    <xdr:sp macro="" textlink="">
      <xdr:nvSpPr>
        <xdr:cNvPr id="4359" name="Text Box 8">
          <a:extLst>
            <a:ext uri="{FF2B5EF4-FFF2-40B4-BE49-F238E27FC236}">
              <a16:creationId xmlns:a16="http://schemas.microsoft.com/office/drawing/2014/main" id="{00000000-0008-0000-2100-000007110000}"/>
            </a:ext>
          </a:extLst>
        </xdr:cNvPr>
        <xdr:cNvSpPr txBox="1">
          <a:spLocks noChangeArrowheads="1"/>
        </xdr:cNvSpPr>
      </xdr:nvSpPr>
      <xdr:spPr bwMode="auto">
        <a:xfrm>
          <a:off x="87477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36</xdr:row>
      <xdr:rowOff>0</xdr:rowOff>
    </xdr:from>
    <xdr:ext cx="114300" cy="285750"/>
    <xdr:sp macro="" textlink="">
      <xdr:nvSpPr>
        <xdr:cNvPr id="4360" name="Text Box 8">
          <a:extLst>
            <a:ext uri="{FF2B5EF4-FFF2-40B4-BE49-F238E27FC236}">
              <a16:creationId xmlns:a16="http://schemas.microsoft.com/office/drawing/2014/main" id="{00000000-0008-0000-2100-000008110000}"/>
            </a:ext>
          </a:extLst>
        </xdr:cNvPr>
        <xdr:cNvSpPr txBox="1">
          <a:spLocks noChangeArrowheads="1"/>
        </xdr:cNvSpPr>
      </xdr:nvSpPr>
      <xdr:spPr bwMode="auto">
        <a:xfrm>
          <a:off x="87477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61" name="Text Box 8">
          <a:extLst>
            <a:ext uri="{FF2B5EF4-FFF2-40B4-BE49-F238E27FC236}">
              <a16:creationId xmlns:a16="http://schemas.microsoft.com/office/drawing/2014/main" id="{00000000-0008-0000-2100-000009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4362" name="Text Box 8">
          <a:extLst>
            <a:ext uri="{FF2B5EF4-FFF2-40B4-BE49-F238E27FC236}">
              <a16:creationId xmlns:a16="http://schemas.microsoft.com/office/drawing/2014/main" id="{00000000-0008-0000-2100-00000A11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63" name="Text Box 8">
          <a:extLst>
            <a:ext uri="{FF2B5EF4-FFF2-40B4-BE49-F238E27FC236}">
              <a16:creationId xmlns:a16="http://schemas.microsoft.com/office/drawing/2014/main" id="{00000000-0008-0000-2100-00000B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4364" name="Text Box 8">
          <a:extLst>
            <a:ext uri="{FF2B5EF4-FFF2-40B4-BE49-F238E27FC236}">
              <a16:creationId xmlns:a16="http://schemas.microsoft.com/office/drawing/2014/main" id="{00000000-0008-0000-2100-00000C11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65" name="Text Box 8">
          <a:extLst>
            <a:ext uri="{FF2B5EF4-FFF2-40B4-BE49-F238E27FC236}">
              <a16:creationId xmlns:a16="http://schemas.microsoft.com/office/drawing/2014/main" id="{00000000-0008-0000-2100-00000D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66" name="Text Box 8">
          <a:extLst>
            <a:ext uri="{FF2B5EF4-FFF2-40B4-BE49-F238E27FC236}">
              <a16:creationId xmlns:a16="http://schemas.microsoft.com/office/drawing/2014/main" id="{00000000-0008-0000-2100-00000E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67" name="Text Box 8">
          <a:extLst>
            <a:ext uri="{FF2B5EF4-FFF2-40B4-BE49-F238E27FC236}">
              <a16:creationId xmlns:a16="http://schemas.microsoft.com/office/drawing/2014/main" id="{00000000-0008-0000-2100-00000F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68" name="Text Box 8">
          <a:extLst>
            <a:ext uri="{FF2B5EF4-FFF2-40B4-BE49-F238E27FC236}">
              <a16:creationId xmlns:a16="http://schemas.microsoft.com/office/drawing/2014/main" id="{00000000-0008-0000-2100-000010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14</xdr:col>
      <xdr:colOff>0</xdr:colOff>
      <xdr:row>38</xdr:row>
      <xdr:rowOff>0</xdr:rowOff>
    </xdr:from>
    <xdr:ext cx="114300" cy="285750"/>
    <xdr:sp macro="" textlink="">
      <xdr:nvSpPr>
        <xdr:cNvPr id="4369" name="Text Box 8">
          <a:extLst>
            <a:ext uri="{FF2B5EF4-FFF2-40B4-BE49-F238E27FC236}">
              <a16:creationId xmlns:a16="http://schemas.microsoft.com/office/drawing/2014/main" id="{00000000-0008-0000-2100-000011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70" name="Text Box 8">
          <a:extLst>
            <a:ext uri="{FF2B5EF4-FFF2-40B4-BE49-F238E27FC236}">
              <a16:creationId xmlns:a16="http://schemas.microsoft.com/office/drawing/2014/main" id="{00000000-0008-0000-2100-000012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71" name="Text Box 8">
          <a:extLst>
            <a:ext uri="{FF2B5EF4-FFF2-40B4-BE49-F238E27FC236}">
              <a16:creationId xmlns:a16="http://schemas.microsoft.com/office/drawing/2014/main" id="{00000000-0008-0000-2100-000013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114300" cy="285750"/>
    <xdr:sp macro="" textlink="">
      <xdr:nvSpPr>
        <xdr:cNvPr id="4372" name="Text Box 8">
          <a:extLst>
            <a:ext uri="{FF2B5EF4-FFF2-40B4-BE49-F238E27FC236}">
              <a16:creationId xmlns:a16="http://schemas.microsoft.com/office/drawing/2014/main" id="{00000000-0008-0000-2100-000014110000}"/>
            </a:ext>
          </a:extLst>
        </xdr:cNvPr>
        <xdr:cNvSpPr txBox="1">
          <a:spLocks noChangeArrowheads="1"/>
        </xdr:cNvSpPr>
      </xdr:nvSpPr>
      <xdr:spPr bwMode="auto">
        <a:xfrm>
          <a:off x="87477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114300" cy="285750"/>
    <xdr:sp macro="" textlink="">
      <xdr:nvSpPr>
        <xdr:cNvPr id="4373" name="Text Box 8">
          <a:extLst>
            <a:ext uri="{FF2B5EF4-FFF2-40B4-BE49-F238E27FC236}">
              <a16:creationId xmlns:a16="http://schemas.microsoft.com/office/drawing/2014/main" id="{00000000-0008-0000-2100-000015110000}"/>
            </a:ext>
          </a:extLst>
        </xdr:cNvPr>
        <xdr:cNvSpPr txBox="1">
          <a:spLocks noChangeArrowheads="1"/>
        </xdr:cNvSpPr>
      </xdr:nvSpPr>
      <xdr:spPr bwMode="auto">
        <a:xfrm>
          <a:off x="87477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40</xdr:row>
      <xdr:rowOff>0</xdr:rowOff>
    </xdr:from>
    <xdr:ext cx="114300" cy="285750"/>
    <xdr:sp macro="" textlink="">
      <xdr:nvSpPr>
        <xdr:cNvPr id="4374" name="Text Box 8">
          <a:extLst>
            <a:ext uri="{FF2B5EF4-FFF2-40B4-BE49-F238E27FC236}">
              <a16:creationId xmlns:a16="http://schemas.microsoft.com/office/drawing/2014/main" id="{00000000-0008-0000-2100-000016110000}"/>
            </a:ext>
          </a:extLst>
        </xdr:cNvPr>
        <xdr:cNvSpPr txBox="1">
          <a:spLocks noChangeArrowheads="1"/>
        </xdr:cNvSpPr>
      </xdr:nvSpPr>
      <xdr:spPr bwMode="auto">
        <a:xfrm>
          <a:off x="87477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40</xdr:row>
      <xdr:rowOff>0</xdr:rowOff>
    </xdr:from>
    <xdr:ext cx="114300" cy="285750"/>
    <xdr:sp macro="" textlink="">
      <xdr:nvSpPr>
        <xdr:cNvPr id="4375" name="Text Box 8">
          <a:extLst>
            <a:ext uri="{FF2B5EF4-FFF2-40B4-BE49-F238E27FC236}">
              <a16:creationId xmlns:a16="http://schemas.microsoft.com/office/drawing/2014/main" id="{00000000-0008-0000-2100-000017110000}"/>
            </a:ext>
          </a:extLst>
        </xdr:cNvPr>
        <xdr:cNvSpPr txBox="1">
          <a:spLocks noChangeArrowheads="1"/>
        </xdr:cNvSpPr>
      </xdr:nvSpPr>
      <xdr:spPr bwMode="auto">
        <a:xfrm>
          <a:off x="87477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47</xdr:row>
      <xdr:rowOff>0</xdr:rowOff>
    </xdr:from>
    <xdr:ext cx="114300" cy="285750"/>
    <xdr:sp macro="" textlink="">
      <xdr:nvSpPr>
        <xdr:cNvPr id="4376" name="Text Box 8">
          <a:extLst>
            <a:ext uri="{FF2B5EF4-FFF2-40B4-BE49-F238E27FC236}">
              <a16:creationId xmlns:a16="http://schemas.microsoft.com/office/drawing/2014/main" id="{00000000-0008-0000-2100-000018110000}"/>
            </a:ext>
          </a:extLst>
        </xdr:cNvPr>
        <xdr:cNvSpPr txBox="1">
          <a:spLocks noChangeArrowheads="1"/>
        </xdr:cNvSpPr>
      </xdr:nvSpPr>
      <xdr:spPr bwMode="auto">
        <a:xfrm>
          <a:off x="87477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77" name="Text Box 8">
          <a:extLst>
            <a:ext uri="{FF2B5EF4-FFF2-40B4-BE49-F238E27FC236}">
              <a16:creationId xmlns:a16="http://schemas.microsoft.com/office/drawing/2014/main" id="{00000000-0008-0000-2100-000019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378" name="Text Box 8">
          <a:extLst>
            <a:ext uri="{FF2B5EF4-FFF2-40B4-BE49-F238E27FC236}">
              <a16:creationId xmlns:a16="http://schemas.microsoft.com/office/drawing/2014/main" id="{00000000-0008-0000-2100-00001A11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379" name="Text Box 8">
          <a:extLst>
            <a:ext uri="{FF2B5EF4-FFF2-40B4-BE49-F238E27FC236}">
              <a16:creationId xmlns:a16="http://schemas.microsoft.com/office/drawing/2014/main" id="{00000000-0008-0000-2100-00001B11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0" name="Text Box 1">
          <a:extLst>
            <a:ext uri="{FF2B5EF4-FFF2-40B4-BE49-F238E27FC236}">
              <a16:creationId xmlns:a16="http://schemas.microsoft.com/office/drawing/2014/main" id="{00000000-0008-0000-2100-00001C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1" name="Text Box 2">
          <a:extLst>
            <a:ext uri="{FF2B5EF4-FFF2-40B4-BE49-F238E27FC236}">
              <a16:creationId xmlns:a16="http://schemas.microsoft.com/office/drawing/2014/main" id="{00000000-0008-0000-2100-00001D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2" name="Text Box 3">
          <a:extLst>
            <a:ext uri="{FF2B5EF4-FFF2-40B4-BE49-F238E27FC236}">
              <a16:creationId xmlns:a16="http://schemas.microsoft.com/office/drawing/2014/main" id="{00000000-0008-0000-2100-00001E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3" name="Text Box 4">
          <a:extLst>
            <a:ext uri="{FF2B5EF4-FFF2-40B4-BE49-F238E27FC236}">
              <a16:creationId xmlns:a16="http://schemas.microsoft.com/office/drawing/2014/main" id="{00000000-0008-0000-2100-00001F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4" name="Text Box 5">
          <a:extLst>
            <a:ext uri="{FF2B5EF4-FFF2-40B4-BE49-F238E27FC236}">
              <a16:creationId xmlns:a16="http://schemas.microsoft.com/office/drawing/2014/main" id="{00000000-0008-0000-2100-000020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5" name="Text Box 6">
          <a:extLst>
            <a:ext uri="{FF2B5EF4-FFF2-40B4-BE49-F238E27FC236}">
              <a16:creationId xmlns:a16="http://schemas.microsoft.com/office/drawing/2014/main" id="{00000000-0008-0000-2100-000021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6" name="Text Box 8">
          <a:extLst>
            <a:ext uri="{FF2B5EF4-FFF2-40B4-BE49-F238E27FC236}">
              <a16:creationId xmlns:a16="http://schemas.microsoft.com/office/drawing/2014/main" id="{00000000-0008-0000-2100-000022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7" name="Text Box 9">
          <a:extLst>
            <a:ext uri="{FF2B5EF4-FFF2-40B4-BE49-F238E27FC236}">
              <a16:creationId xmlns:a16="http://schemas.microsoft.com/office/drawing/2014/main" id="{00000000-0008-0000-2100-000023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8" name="Text Box 10">
          <a:extLst>
            <a:ext uri="{FF2B5EF4-FFF2-40B4-BE49-F238E27FC236}">
              <a16:creationId xmlns:a16="http://schemas.microsoft.com/office/drawing/2014/main" id="{00000000-0008-0000-2100-000024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89" name="Text Box 1">
          <a:extLst>
            <a:ext uri="{FF2B5EF4-FFF2-40B4-BE49-F238E27FC236}">
              <a16:creationId xmlns:a16="http://schemas.microsoft.com/office/drawing/2014/main" id="{00000000-0008-0000-2100-000025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90" name="Text Box 2">
          <a:extLst>
            <a:ext uri="{FF2B5EF4-FFF2-40B4-BE49-F238E27FC236}">
              <a16:creationId xmlns:a16="http://schemas.microsoft.com/office/drawing/2014/main" id="{00000000-0008-0000-2100-000026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391" name="Text Box 8">
          <a:extLst>
            <a:ext uri="{FF2B5EF4-FFF2-40B4-BE49-F238E27FC236}">
              <a16:creationId xmlns:a16="http://schemas.microsoft.com/office/drawing/2014/main" id="{00000000-0008-0000-2100-000027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4392" name="Text Box 8">
          <a:extLst>
            <a:ext uri="{FF2B5EF4-FFF2-40B4-BE49-F238E27FC236}">
              <a16:creationId xmlns:a16="http://schemas.microsoft.com/office/drawing/2014/main" id="{00000000-0008-0000-2100-00002811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393" name="Text Box 8">
          <a:extLst>
            <a:ext uri="{FF2B5EF4-FFF2-40B4-BE49-F238E27FC236}">
              <a16:creationId xmlns:a16="http://schemas.microsoft.com/office/drawing/2014/main" id="{00000000-0008-0000-2100-000029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394" name="Text Box 8">
          <a:extLst>
            <a:ext uri="{FF2B5EF4-FFF2-40B4-BE49-F238E27FC236}">
              <a16:creationId xmlns:a16="http://schemas.microsoft.com/office/drawing/2014/main" id="{00000000-0008-0000-2100-00002A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95" name="Text Box 8">
          <a:extLst>
            <a:ext uri="{FF2B5EF4-FFF2-40B4-BE49-F238E27FC236}">
              <a16:creationId xmlns:a16="http://schemas.microsoft.com/office/drawing/2014/main" id="{00000000-0008-0000-2100-00002B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96" name="Text Box 8">
          <a:extLst>
            <a:ext uri="{FF2B5EF4-FFF2-40B4-BE49-F238E27FC236}">
              <a16:creationId xmlns:a16="http://schemas.microsoft.com/office/drawing/2014/main" id="{00000000-0008-0000-2100-00002C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97" name="Text Box 1">
          <a:extLst>
            <a:ext uri="{FF2B5EF4-FFF2-40B4-BE49-F238E27FC236}">
              <a16:creationId xmlns:a16="http://schemas.microsoft.com/office/drawing/2014/main" id="{00000000-0008-0000-2100-00002D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98" name="Text Box 2">
          <a:extLst>
            <a:ext uri="{FF2B5EF4-FFF2-40B4-BE49-F238E27FC236}">
              <a16:creationId xmlns:a16="http://schemas.microsoft.com/office/drawing/2014/main" id="{00000000-0008-0000-2100-00002E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399" name="Text Box 3">
          <a:extLst>
            <a:ext uri="{FF2B5EF4-FFF2-40B4-BE49-F238E27FC236}">
              <a16:creationId xmlns:a16="http://schemas.microsoft.com/office/drawing/2014/main" id="{00000000-0008-0000-2100-00002F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00" name="Text Box 4">
          <a:extLst>
            <a:ext uri="{FF2B5EF4-FFF2-40B4-BE49-F238E27FC236}">
              <a16:creationId xmlns:a16="http://schemas.microsoft.com/office/drawing/2014/main" id="{00000000-0008-0000-2100-000030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01" name="Text Box 5">
          <a:extLst>
            <a:ext uri="{FF2B5EF4-FFF2-40B4-BE49-F238E27FC236}">
              <a16:creationId xmlns:a16="http://schemas.microsoft.com/office/drawing/2014/main" id="{00000000-0008-0000-2100-000031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02" name="Text Box 6">
          <a:extLst>
            <a:ext uri="{FF2B5EF4-FFF2-40B4-BE49-F238E27FC236}">
              <a16:creationId xmlns:a16="http://schemas.microsoft.com/office/drawing/2014/main" id="{00000000-0008-0000-2100-000032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03" name="Text Box 8">
          <a:extLst>
            <a:ext uri="{FF2B5EF4-FFF2-40B4-BE49-F238E27FC236}">
              <a16:creationId xmlns:a16="http://schemas.microsoft.com/office/drawing/2014/main" id="{00000000-0008-0000-2100-000033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04" name="Text Box 9">
          <a:extLst>
            <a:ext uri="{FF2B5EF4-FFF2-40B4-BE49-F238E27FC236}">
              <a16:creationId xmlns:a16="http://schemas.microsoft.com/office/drawing/2014/main" id="{00000000-0008-0000-2100-000034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05" name="Text Box 10">
          <a:extLst>
            <a:ext uri="{FF2B5EF4-FFF2-40B4-BE49-F238E27FC236}">
              <a16:creationId xmlns:a16="http://schemas.microsoft.com/office/drawing/2014/main" id="{00000000-0008-0000-2100-000035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06" name="Text Box 1">
          <a:extLst>
            <a:ext uri="{FF2B5EF4-FFF2-40B4-BE49-F238E27FC236}">
              <a16:creationId xmlns:a16="http://schemas.microsoft.com/office/drawing/2014/main" id="{00000000-0008-0000-2100-000036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07" name="Text Box 2">
          <a:extLst>
            <a:ext uri="{FF2B5EF4-FFF2-40B4-BE49-F238E27FC236}">
              <a16:creationId xmlns:a16="http://schemas.microsoft.com/office/drawing/2014/main" id="{00000000-0008-0000-2100-000037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408" name="Text Box 8">
          <a:extLst>
            <a:ext uri="{FF2B5EF4-FFF2-40B4-BE49-F238E27FC236}">
              <a16:creationId xmlns:a16="http://schemas.microsoft.com/office/drawing/2014/main" id="{00000000-0008-0000-2100-00003811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37</xdr:row>
      <xdr:rowOff>0</xdr:rowOff>
    </xdr:from>
    <xdr:ext cx="114300" cy="285750"/>
    <xdr:sp macro="" textlink="">
      <xdr:nvSpPr>
        <xdr:cNvPr id="4409" name="Text Box 8">
          <a:extLst>
            <a:ext uri="{FF2B5EF4-FFF2-40B4-BE49-F238E27FC236}">
              <a16:creationId xmlns:a16="http://schemas.microsoft.com/office/drawing/2014/main" id="{00000000-0008-0000-2100-000039110000}"/>
            </a:ext>
          </a:extLst>
        </xdr:cNvPr>
        <xdr:cNvSpPr txBox="1">
          <a:spLocks noChangeArrowheads="1"/>
        </xdr:cNvSpPr>
      </xdr:nvSpPr>
      <xdr:spPr bwMode="auto">
        <a:xfrm>
          <a:off x="87477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410" name="Text Box 8">
          <a:extLst>
            <a:ext uri="{FF2B5EF4-FFF2-40B4-BE49-F238E27FC236}">
              <a16:creationId xmlns:a16="http://schemas.microsoft.com/office/drawing/2014/main" id="{00000000-0008-0000-2100-00003A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411" name="Text Box 8">
          <a:extLst>
            <a:ext uri="{FF2B5EF4-FFF2-40B4-BE49-F238E27FC236}">
              <a16:creationId xmlns:a16="http://schemas.microsoft.com/office/drawing/2014/main" id="{00000000-0008-0000-2100-00003B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12" name="Text Box 8">
          <a:extLst>
            <a:ext uri="{FF2B5EF4-FFF2-40B4-BE49-F238E27FC236}">
              <a16:creationId xmlns:a16="http://schemas.microsoft.com/office/drawing/2014/main" id="{00000000-0008-0000-2100-00003C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13" name="Text Box 8">
          <a:extLst>
            <a:ext uri="{FF2B5EF4-FFF2-40B4-BE49-F238E27FC236}">
              <a16:creationId xmlns:a16="http://schemas.microsoft.com/office/drawing/2014/main" id="{00000000-0008-0000-2100-00003D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14" name="Text Box 1">
          <a:extLst>
            <a:ext uri="{FF2B5EF4-FFF2-40B4-BE49-F238E27FC236}">
              <a16:creationId xmlns:a16="http://schemas.microsoft.com/office/drawing/2014/main" id="{00000000-0008-0000-2100-00003E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15" name="Text Box 2">
          <a:extLst>
            <a:ext uri="{FF2B5EF4-FFF2-40B4-BE49-F238E27FC236}">
              <a16:creationId xmlns:a16="http://schemas.microsoft.com/office/drawing/2014/main" id="{00000000-0008-0000-2100-00003F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16" name="Text Box 3">
          <a:extLst>
            <a:ext uri="{FF2B5EF4-FFF2-40B4-BE49-F238E27FC236}">
              <a16:creationId xmlns:a16="http://schemas.microsoft.com/office/drawing/2014/main" id="{00000000-0008-0000-2100-000040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17" name="Text Box 4">
          <a:extLst>
            <a:ext uri="{FF2B5EF4-FFF2-40B4-BE49-F238E27FC236}">
              <a16:creationId xmlns:a16="http://schemas.microsoft.com/office/drawing/2014/main" id="{00000000-0008-0000-2100-000041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18" name="Text Box 5">
          <a:extLst>
            <a:ext uri="{FF2B5EF4-FFF2-40B4-BE49-F238E27FC236}">
              <a16:creationId xmlns:a16="http://schemas.microsoft.com/office/drawing/2014/main" id="{00000000-0008-0000-2100-000042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19" name="Text Box 6">
          <a:extLst>
            <a:ext uri="{FF2B5EF4-FFF2-40B4-BE49-F238E27FC236}">
              <a16:creationId xmlns:a16="http://schemas.microsoft.com/office/drawing/2014/main" id="{00000000-0008-0000-2100-000043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20" name="Text Box 8">
          <a:extLst>
            <a:ext uri="{FF2B5EF4-FFF2-40B4-BE49-F238E27FC236}">
              <a16:creationId xmlns:a16="http://schemas.microsoft.com/office/drawing/2014/main" id="{00000000-0008-0000-2100-000044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21" name="Text Box 9">
          <a:extLst>
            <a:ext uri="{FF2B5EF4-FFF2-40B4-BE49-F238E27FC236}">
              <a16:creationId xmlns:a16="http://schemas.microsoft.com/office/drawing/2014/main" id="{00000000-0008-0000-2100-000045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22" name="Text Box 10">
          <a:extLst>
            <a:ext uri="{FF2B5EF4-FFF2-40B4-BE49-F238E27FC236}">
              <a16:creationId xmlns:a16="http://schemas.microsoft.com/office/drawing/2014/main" id="{00000000-0008-0000-2100-000046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23" name="Text Box 1">
          <a:extLst>
            <a:ext uri="{FF2B5EF4-FFF2-40B4-BE49-F238E27FC236}">
              <a16:creationId xmlns:a16="http://schemas.microsoft.com/office/drawing/2014/main" id="{00000000-0008-0000-2100-000047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24" name="Text Box 2">
          <a:extLst>
            <a:ext uri="{FF2B5EF4-FFF2-40B4-BE49-F238E27FC236}">
              <a16:creationId xmlns:a16="http://schemas.microsoft.com/office/drawing/2014/main" id="{00000000-0008-0000-2100-000048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50</xdr:row>
      <xdr:rowOff>0</xdr:rowOff>
    </xdr:from>
    <xdr:ext cx="114300" cy="285750"/>
    <xdr:sp macro="" textlink="">
      <xdr:nvSpPr>
        <xdr:cNvPr id="4425" name="Text Box 8">
          <a:extLst>
            <a:ext uri="{FF2B5EF4-FFF2-40B4-BE49-F238E27FC236}">
              <a16:creationId xmlns:a16="http://schemas.microsoft.com/office/drawing/2014/main" id="{00000000-0008-0000-2100-000049110000}"/>
            </a:ext>
          </a:extLst>
        </xdr:cNvPr>
        <xdr:cNvSpPr txBox="1">
          <a:spLocks noChangeArrowheads="1"/>
        </xdr:cNvSpPr>
      </xdr:nvSpPr>
      <xdr:spPr bwMode="auto">
        <a:xfrm>
          <a:off x="87477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426" name="Text Box 8">
          <a:extLst>
            <a:ext uri="{FF2B5EF4-FFF2-40B4-BE49-F238E27FC236}">
              <a16:creationId xmlns:a16="http://schemas.microsoft.com/office/drawing/2014/main" id="{00000000-0008-0000-2100-00004A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427" name="Text Box 8">
          <a:extLst>
            <a:ext uri="{FF2B5EF4-FFF2-40B4-BE49-F238E27FC236}">
              <a16:creationId xmlns:a16="http://schemas.microsoft.com/office/drawing/2014/main" id="{00000000-0008-0000-2100-00004B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428" name="Text Box 8">
          <a:extLst>
            <a:ext uri="{FF2B5EF4-FFF2-40B4-BE49-F238E27FC236}">
              <a16:creationId xmlns:a16="http://schemas.microsoft.com/office/drawing/2014/main" id="{00000000-0008-0000-2100-00004C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14</xdr:col>
      <xdr:colOff>0</xdr:colOff>
      <xdr:row>38</xdr:row>
      <xdr:rowOff>0</xdr:rowOff>
    </xdr:from>
    <xdr:ext cx="114300" cy="285750"/>
    <xdr:sp macro="" textlink="">
      <xdr:nvSpPr>
        <xdr:cNvPr id="4429" name="Text Box 8">
          <a:extLst>
            <a:ext uri="{FF2B5EF4-FFF2-40B4-BE49-F238E27FC236}">
              <a16:creationId xmlns:a16="http://schemas.microsoft.com/office/drawing/2014/main" id="{00000000-0008-0000-2100-00004D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38</xdr:row>
      <xdr:rowOff>0</xdr:rowOff>
    </xdr:from>
    <xdr:ext cx="114300" cy="285750"/>
    <xdr:sp macro="" textlink="">
      <xdr:nvSpPr>
        <xdr:cNvPr id="4430" name="Text Box 8">
          <a:extLst>
            <a:ext uri="{FF2B5EF4-FFF2-40B4-BE49-F238E27FC236}">
              <a16:creationId xmlns:a16="http://schemas.microsoft.com/office/drawing/2014/main" id="{00000000-0008-0000-2100-00004E110000}"/>
            </a:ext>
          </a:extLst>
        </xdr:cNvPr>
        <xdr:cNvSpPr txBox="1">
          <a:spLocks noChangeArrowheads="1"/>
        </xdr:cNvSpPr>
      </xdr:nvSpPr>
      <xdr:spPr bwMode="auto">
        <a:xfrm>
          <a:off x="87477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114300" cy="285750"/>
    <xdr:sp macro="" textlink="">
      <xdr:nvSpPr>
        <xdr:cNvPr id="4431" name="Text Box 8">
          <a:extLst>
            <a:ext uri="{FF2B5EF4-FFF2-40B4-BE49-F238E27FC236}">
              <a16:creationId xmlns:a16="http://schemas.microsoft.com/office/drawing/2014/main" id="{00000000-0008-0000-2100-00004F110000}"/>
            </a:ext>
          </a:extLst>
        </xdr:cNvPr>
        <xdr:cNvSpPr txBox="1">
          <a:spLocks noChangeArrowheads="1"/>
        </xdr:cNvSpPr>
      </xdr:nvSpPr>
      <xdr:spPr bwMode="auto">
        <a:xfrm>
          <a:off x="87477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39</xdr:row>
      <xdr:rowOff>0</xdr:rowOff>
    </xdr:from>
    <xdr:ext cx="114300" cy="285750"/>
    <xdr:sp macro="" textlink="">
      <xdr:nvSpPr>
        <xdr:cNvPr id="4432" name="Text Box 8">
          <a:extLst>
            <a:ext uri="{FF2B5EF4-FFF2-40B4-BE49-F238E27FC236}">
              <a16:creationId xmlns:a16="http://schemas.microsoft.com/office/drawing/2014/main" id="{00000000-0008-0000-2100-000050110000}"/>
            </a:ext>
          </a:extLst>
        </xdr:cNvPr>
        <xdr:cNvSpPr txBox="1">
          <a:spLocks noChangeArrowheads="1"/>
        </xdr:cNvSpPr>
      </xdr:nvSpPr>
      <xdr:spPr bwMode="auto">
        <a:xfrm>
          <a:off x="87477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40</xdr:row>
      <xdr:rowOff>0</xdr:rowOff>
    </xdr:from>
    <xdr:ext cx="114300" cy="285750"/>
    <xdr:sp macro="" textlink="">
      <xdr:nvSpPr>
        <xdr:cNvPr id="4433" name="Text Box 8">
          <a:extLst>
            <a:ext uri="{FF2B5EF4-FFF2-40B4-BE49-F238E27FC236}">
              <a16:creationId xmlns:a16="http://schemas.microsoft.com/office/drawing/2014/main" id="{00000000-0008-0000-2100-000051110000}"/>
            </a:ext>
          </a:extLst>
        </xdr:cNvPr>
        <xdr:cNvSpPr txBox="1">
          <a:spLocks noChangeArrowheads="1"/>
        </xdr:cNvSpPr>
      </xdr:nvSpPr>
      <xdr:spPr bwMode="auto">
        <a:xfrm>
          <a:off x="874776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42</xdr:row>
      <xdr:rowOff>95250</xdr:rowOff>
    </xdr:from>
    <xdr:ext cx="114300" cy="285750"/>
    <xdr:sp macro="" textlink="">
      <xdr:nvSpPr>
        <xdr:cNvPr id="4434" name="Text Box 8">
          <a:extLst>
            <a:ext uri="{FF2B5EF4-FFF2-40B4-BE49-F238E27FC236}">
              <a16:creationId xmlns:a16="http://schemas.microsoft.com/office/drawing/2014/main" id="{00000000-0008-0000-2100-000052110000}"/>
            </a:ext>
          </a:extLst>
        </xdr:cNvPr>
        <xdr:cNvSpPr txBox="1">
          <a:spLocks noChangeArrowheads="1"/>
        </xdr:cNvSpPr>
      </xdr:nvSpPr>
      <xdr:spPr bwMode="auto">
        <a:xfrm>
          <a:off x="8747760" y="777621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53</xdr:row>
      <xdr:rowOff>0</xdr:rowOff>
    </xdr:from>
    <xdr:ext cx="114300" cy="285750"/>
    <xdr:sp macro="" textlink="">
      <xdr:nvSpPr>
        <xdr:cNvPr id="4435" name="Text Box 8">
          <a:extLst>
            <a:ext uri="{FF2B5EF4-FFF2-40B4-BE49-F238E27FC236}">
              <a16:creationId xmlns:a16="http://schemas.microsoft.com/office/drawing/2014/main" id="{00000000-0008-0000-2100-000053110000}"/>
            </a:ext>
          </a:extLst>
        </xdr:cNvPr>
        <xdr:cNvSpPr txBox="1">
          <a:spLocks noChangeArrowheads="1"/>
        </xdr:cNvSpPr>
      </xdr:nvSpPr>
      <xdr:spPr bwMode="auto">
        <a:xfrm>
          <a:off x="87477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36" name="Text Box 1">
          <a:extLst>
            <a:ext uri="{FF2B5EF4-FFF2-40B4-BE49-F238E27FC236}">
              <a16:creationId xmlns:a16="http://schemas.microsoft.com/office/drawing/2014/main" id="{00000000-0008-0000-2100-000054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37" name="Text Box 2">
          <a:extLst>
            <a:ext uri="{FF2B5EF4-FFF2-40B4-BE49-F238E27FC236}">
              <a16:creationId xmlns:a16="http://schemas.microsoft.com/office/drawing/2014/main" id="{00000000-0008-0000-2100-000055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38" name="Text Box 3">
          <a:extLst>
            <a:ext uri="{FF2B5EF4-FFF2-40B4-BE49-F238E27FC236}">
              <a16:creationId xmlns:a16="http://schemas.microsoft.com/office/drawing/2014/main" id="{00000000-0008-0000-2100-000056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39" name="Text Box 4">
          <a:extLst>
            <a:ext uri="{FF2B5EF4-FFF2-40B4-BE49-F238E27FC236}">
              <a16:creationId xmlns:a16="http://schemas.microsoft.com/office/drawing/2014/main" id="{00000000-0008-0000-2100-000057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0" name="Text Box 5">
          <a:extLst>
            <a:ext uri="{FF2B5EF4-FFF2-40B4-BE49-F238E27FC236}">
              <a16:creationId xmlns:a16="http://schemas.microsoft.com/office/drawing/2014/main" id="{00000000-0008-0000-2100-000058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1" name="Text Box 6">
          <a:extLst>
            <a:ext uri="{FF2B5EF4-FFF2-40B4-BE49-F238E27FC236}">
              <a16:creationId xmlns:a16="http://schemas.microsoft.com/office/drawing/2014/main" id="{00000000-0008-0000-2100-000059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2" name="Text Box 8">
          <a:extLst>
            <a:ext uri="{FF2B5EF4-FFF2-40B4-BE49-F238E27FC236}">
              <a16:creationId xmlns:a16="http://schemas.microsoft.com/office/drawing/2014/main" id="{00000000-0008-0000-2100-00005A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3" name="Text Box 9">
          <a:extLst>
            <a:ext uri="{FF2B5EF4-FFF2-40B4-BE49-F238E27FC236}">
              <a16:creationId xmlns:a16="http://schemas.microsoft.com/office/drawing/2014/main" id="{00000000-0008-0000-2100-00005B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4" name="Text Box 10">
          <a:extLst>
            <a:ext uri="{FF2B5EF4-FFF2-40B4-BE49-F238E27FC236}">
              <a16:creationId xmlns:a16="http://schemas.microsoft.com/office/drawing/2014/main" id="{00000000-0008-0000-2100-00005C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5" name="Text Box 1">
          <a:extLst>
            <a:ext uri="{FF2B5EF4-FFF2-40B4-BE49-F238E27FC236}">
              <a16:creationId xmlns:a16="http://schemas.microsoft.com/office/drawing/2014/main" id="{00000000-0008-0000-2100-00005D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6" name="Text Box 2">
          <a:extLst>
            <a:ext uri="{FF2B5EF4-FFF2-40B4-BE49-F238E27FC236}">
              <a16:creationId xmlns:a16="http://schemas.microsoft.com/office/drawing/2014/main" id="{00000000-0008-0000-2100-00005E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7" name="Text Box 8">
          <a:extLst>
            <a:ext uri="{FF2B5EF4-FFF2-40B4-BE49-F238E27FC236}">
              <a16:creationId xmlns:a16="http://schemas.microsoft.com/office/drawing/2014/main" id="{00000000-0008-0000-2100-00005F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8" name="Text Box 8">
          <a:extLst>
            <a:ext uri="{FF2B5EF4-FFF2-40B4-BE49-F238E27FC236}">
              <a16:creationId xmlns:a16="http://schemas.microsoft.com/office/drawing/2014/main" id="{00000000-0008-0000-2100-000060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49" name="Text Box 1">
          <a:extLst>
            <a:ext uri="{FF2B5EF4-FFF2-40B4-BE49-F238E27FC236}">
              <a16:creationId xmlns:a16="http://schemas.microsoft.com/office/drawing/2014/main" id="{00000000-0008-0000-2100-000061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0" name="Text Box 2">
          <a:extLst>
            <a:ext uri="{FF2B5EF4-FFF2-40B4-BE49-F238E27FC236}">
              <a16:creationId xmlns:a16="http://schemas.microsoft.com/office/drawing/2014/main" id="{00000000-0008-0000-2100-000062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1" name="Text Box 3">
          <a:extLst>
            <a:ext uri="{FF2B5EF4-FFF2-40B4-BE49-F238E27FC236}">
              <a16:creationId xmlns:a16="http://schemas.microsoft.com/office/drawing/2014/main" id="{00000000-0008-0000-2100-000063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2" name="Text Box 4">
          <a:extLst>
            <a:ext uri="{FF2B5EF4-FFF2-40B4-BE49-F238E27FC236}">
              <a16:creationId xmlns:a16="http://schemas.microsoft.com/office/drawing/2014/main" id="{00000000-0008-0000-2100-000064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3" name="Text Box 5">
          <a:extLst>
            <a:ext uri="{FF2B5EF4-FFF2-40B4-BE49-F238E27FC236}">
              <a16:creationId xmlns:a16="http://schemas.microsoft.com/office/drawing/2014/main" id="{00000000-0008-0000-2100-000065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4" name="Text Box 6">
          <a:extLst>
            <a:ext uri="{FF2B5EF4-FFF2-40B4-BE49-F238E27FC236}">
              <a16:creationId xmlns:a16="http://schemas.microsoft.com/office/drawing/2014/main" id="{00000000-0008-0000-2100-000066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5" name="Text Box 8">
          <a:extLst>
            <a:ext uri="{FF2B5EF4-FFF2-40B4-BE49-F238E27FC236}">
              <a16:creationId xmlns:a16="http://schemas.microsoft.com/office/drawing/2014/main" id="{00000000-0008-0000-2100-000067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6" name="Text Box 9">
          <a:extLst>
            <a:ext uri="{FF2B5EF4-FFF2-40B4-BE49-F238E27FC236}">
              <a16:creationId xmlns:a16="http://schemas.microsoft.com/office/drawing/2014/main" id="{00000000-0008-0000-2100-000068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7" name="Text Box 10">
          <a:extLst>
            <a:ext uri="{FF2B5EF4-FFF2-40B4-BE49-F238E27FC236}">
              <a16:creationId xmlns:a16="http://schemas.microsoft.com/office/drawing/2014/main" id="{00000000-0008-0000-2100-000069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8" name="Text Box 1">
          <a:extLst>
            <a:ext uri="{FF2B5EF4-FFF2-40B4-BE49-F238E27FC236}">
              <a16:creationId xmlns:a16="http://schemas.microsoft.com/office/drawing/2014/main" id="{00000000-0008-0000-2100-00006A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59" name="Text Box 2">
          <a:extLst>
            <a:ext uri="{FF2B5EF4-FFF2-40B4-BE49-F238E27FC236}">
              <a16:creationId xmlns:a16="http://schemas.microsoft.com/office/drawing/2014/main" id="{00000000-0008-0000-2100-00006B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0" name="Text Box 8">
          <a:extLst>
            <a:ext uri="{FF2B5EF4-FFF2-40B4-BE49-F238E27FC236}">
              <a16:creationId xmlns:a16="http://schemas.microsoft.com/office/drawing/2014/main" id="{00000000-0008-0000-2100-00006C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1" name="Text Box 8">
          <a:extLst>
            <a:ext uri="{FF2B5EF4-FFF2-40B4-BE49-F238E27FC236}">
              <a16:creationId xmlns:a16="http://schemas.microsoft.com/office/drawing/2014/main" id="{00000000-0008-0000-2100-00006D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2" name="Text Box 1">
          <a:extLst>
            <a:ext uri="{FF2B5EF4-FFF2-40B4-BE49-F238E27FC236}">
              <a16:creationId xmlns:a16="http://schemas.microsoft.com/office/drawing/2014/main" id="{00000000-0008-0000-2100-00006E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3" name="Text Box 2">
          <a:extLst>
            <a:ext uri="{FF2B5EF4-FFF2-40B4-BE49-F238E27FC236}">
              <a16:creationId xmlns:a16="http://schemas.microsoft.com/office/drawing/2014/main" id="{00000000-0008-0000-2100-00006F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4" name="Text Box 3">
          <a:extLst>
            <a:ext uri="{FF2B5EF4-FFF2-40B4-BE49-F238E27FC236}">
              <a16:creationId xmlns:a16="http://schemas.microsoft.com/office/drawing/2014/main" id="{00000000-0008-0000-2100-000070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5" name="Text Box 4">
          <a:extLst>
            <a:ext uri="{FF2B5EF4-FFF2-40B4-BE49-F238E27FC236}">
              <a16:creationId xmlns:a16="http://schemas.microsoft.com/office/drawing/2014/main" id="{00000000-0008-0000-2100-000071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6" name="Text Box 5">
          <a:extLst>
            <a:ext uri="{FF2B5EF4-FFF2-40B4-BE49-F238E27FC236}">
              <a16:creationId xmlns:a16="http://schemas.microsoft.com/office/drawing/2014/main" id="{00000000-0008-0000-2100-000072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7" name="Text Box 6">
          <a:extLst>
            <a:ext uri="{FF2B5EF4-FFF2-40B4-BE49-F238E27FC236}">
              <a16:creationId xmlns:a16="http://schemas.microsoft.com/office/drawing/2014/main" id="{00000000-0008-0000-2100-000073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8" name="Text Box 8">
          <a:extLst>
            <a:ext uri="{FF2B5EF4-FFF2-40B4-BE49-F238E27FC236}">
              <a16:creationId xmlns:a16="http://schemas.microsoft.com/office/drawing/2014/main" id="{00000000-0008-0000-2100-000074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69" name="Text Box 9">
          <a:extLst>
            <a:ext uri="{FF2B5EF4-FFF2-40B4-BE49-F238E27FC236}">
              <a16:creationId xmlns:a16="http://schemas.microsoft.com/office/drawing/2014/main" id="{00000000-0008-0000-2100-000075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70" name="Text Box 10">
          <a:extLst>
            <a:ext uri="{FF2B5EF4-FFF2-40B4-BE49-F238E27FC236}">
              <a16:creationId xmlns:a16="http://schemas.microsoft.com/office/drawing/2014/main" id="{00000000-0008-0000-2100-000076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71" name="Text Box 1">
          <a:extLst>
            <a:ext uri="{FF2B5EF4-FFF2-40B4-BE49-F238E27FC236}">
              <a16:creationId xmlns:a16="http://schemas.microsoft.com/office/drawing/2014/main" id="{00000000-0008-0000-2100-000077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72" name="Text Box 2">
          <a:extLst>
            <a:ext uri="{FF2B5EF4-FFF2-40B4-BE49-F238E27FC236}">
              <a16:creationId xmlns:a16="http://schemas.microsoft.com/office/drawing/2014/main" id="{00000000-0008-0000-2100-000078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55</xdr:row>
      <xdr:rowOff>0</xdr:rowOff>
    </xdr:from>
    <xdr:ext cx="114300" cy="285750"/>
    <xdr:sp macro="" textlink="">
      <xdr:nvSpPr>
        <xdr:cNvPr id="4473" name="Text Box 8">
          <a:extLst>
            <a:ext uri="{FF2B5EF4-FFF2-40B4-BE49-F238E27FC236}">
              <a16:creationId xmlns:a16="http://schemas.microsoft.com/office/drawing/2014/main" id="{00000000-0008-0000-2100-000079110000}"/>
            </a:ext>
          </a:extLst>
        </xdr:cNvPr>
        <xdr:cNvSpPr txBox="1">
          <a:spLocks noChangeArrowheads="1"/>
        </xdr:cNvSpPr>
      </xdr:nvSpPr>
      <xdr:spPr bwMode="auto">
        <a:xfrm>
          <a:off x="8747760" y="10058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31</xdr:row>
      <xdr:rowOff>0</xdr:rowOff>
    </xdr:from>
    <xdr:ext cx="114300" cy="285750"/>
    <xdr:sp macro="" textlink="">
      <xdr:nvSpPr>
        <xdr:cNvPr id="4474" name="Text Box 8">
          <a:extLst>
            <a:ext uri="{FF2B5EF4-FFF2-40B4-BE49-F238E27FC236}">
              <a16:creationId xmlns:a16="http://schemas.microsoft.com/office/drawing/2014/main" id="{00000000-0008-0000-2100-00007A110000}"/>
            </a:ext>
          </a:extLst>
        </xdr:cNvPr>
        <xdr:cNvSpPr txBox="1">
          <a:spLocks noChangeArrowheads="1"/>
        </xdr:cNvSpPr>
      </xdr:nvSpPr>
      <xdr:spPr bwMode="auto">
        <a:xfrm>
          <a:off x="874776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475" name="Text Box 8">
          <a:extLst>
            <a:ext uri="{FF2B5EF4-FFF2-40B4-BE49-F238E27FC236}">
              <a16:creationId xmlns:a16="http://schemas.microsoft.com/office/drawing/2014/main" id="{00000000-0008-0000-2100-00007B11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476" name="Text Box 8">
          <a:extLst>
            <a:ext uri="{FF2B5EF4-FFF2-40B4-BE49-F238E27FC236}">
              <a16:creationId xmlns:a16="http://schemas.microsoft.com/office/drawing/2014/main" id="{00000000-0008-0000-2100-00007C11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114300" cy="285750"/>
    <xdr:sp macro="" textlink="">
      <xdr:nvSpPr>
        <xdr:cNvPr id="4477" name="Text Box 8">
          <a:extLst>
            <a:ext uri="{FF2B5EF4-FFF2-40B4-BE49-F238E27FC236}">
              <a16:creationId xmlns:a16="http://schemas.microsoft.com/office/drawing/2014/main" id="{00000000-0008-0000-2100-00007D110000}"/>
            </a:ext>
          </a:extLst>
        </xdr:cNvPr>
        <xdr:cNvSpPr txBox="1">
          <a:spLocks noChangeArrowheads="1"/>
        </xdr:cNvSpPr>
      </xdr:nvSpPr>
      <xdr:spPr bwMode="auto">
        <a:xfrm>
          <a:off x="87477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478" name="Text Box 8">
          <a:extLst>
            <a:ext uri="{FF2B5EF4-FFF2-40B4-BE49-F238E27FC236}">
              <a16:creationId xmlns:a16="http://schemas.microsoft.com/office/drawing/2014/main" id="{00000000-0008-0000-2100-00007E11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35</xdr:row>
      <xdr:rowOff>0</xdr:rowOff>
    </xdr:from>
    <xdr:ext cx="114300" cy="285750"/>
    <xdr:sp macro="" textlink="">
      <xdr:nvSpPr>
        <xdr:cNvPr id="4479" name="Text Box 8">
          <a:extLst>
            <a:ext uri="{FF2B5EF4-FFF2-40B4-BE49-F238E27FC236}">
              <a16:creationId xmlns:a16="http://schemas.microsoft.com/office/drawing/2014/main" id="{00000000-0008-0000-2100-00007F110000}"/>
            </a:ext>
          </a:extLst>
        </xdr:cNvPr>
        <xdr:cNvSpPr txBox="1">
          <a:spLocks noChangeArrowheads="1"/>
        </xdr:cNvSpPr>
      </xdr:nvSpPr>
      <xdr:spPr bwMode="auto">
        <a:xfrm>
          <a:off x="87477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34</xdr:row>
      <xdr:rowOff>0</xdr:rowOff>
    </xdr:from>
    <xdr:ext cx="114300" cy="285750"/>
    <xdr:sp macro="" textlink="">
      <xdr:nvSpPr>
        <xdr:cNvPr id="4480" name="Text Box 8">
          <a:extLst>
            <a:ext uri="{FF2B5EF4-FFF2-40B4-BE49-F238E27FC236}">
              <a16:creationId xmlns:a16="http://schemas.microsoft.com/office/drawing/2014/main" id="{00000000-0008-0000-2100-000080110000}"/>
            </a:ext>
          </a:extLst>
        </xdr:cNvPr>
        <xdr:cNvSpPr txBox="1">
          <a:spLocks noChangeArrowheads="1"/>
        </xdr:cNvSpPr>
      </xdr:nvSpPr>
      <xdr:spPr bwMode="auto">
        <a:xfrm>
          <a:off x="87477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114300" cy="285750"/>
    <xdr:sp macro="" textlink="">
      <xdr:nvSpPr>
        <xdr:cNvPr id="4481" name="Text Box 8">
          <a:extLst>
            <a:ext uri="{FF2B5EF4-FFF2-40B4-BE49-F238E27FC236}">
              <a16:creationId xmlns:a16="http://schemas.microsoft.com/office/drawing/2014/main" id="{00000000-0008-0000-2100-000081110000}"/>
            </a:ext>
          </a:extLst>
        </xdr:cNvPr>
        <xdr:cNvSpPr txBox="1">
          <a:spLocks noChangeArrowheads="1"/>
        </xdr:cNvSpPr>
      </xdr:nvSpPr>
      <xdr:spPr bwMode="auto">
        <a:xfrm>
          <a:off x="87477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114300" cy="285750"/>
    <xdr:sp macro="" textlink="">
      <xdr:nvSpPr>
        <xdr:cNvPr id="4482" name="Text Box 8">
          <a:extLst>
            <a:ext uri="{FF2B5EF4-FFF2-40B4-BE49-F238E27FC236}">
              <a16:creationId xmlns:a16="http://schemas.microsoft.com/office/drawing/2014/main" id="{00000000-0008-0000-2100-000082110000}"/>
            </a:ext>
          </a:extLst>
        </xdr:cNvPr>
        <xdr:cNvSpPr txBox="1">
          <a:spLocks noChangeArrowheads="1"/>
        </xdr:cNvSpPr>
      </xdr:nvSpPr>
      <xdr:spPr bwMode="auto">
        <a:xfrm>
          <a:off x="87477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114300" cy="285750"/>
    <xdr:sp macro="" textlink="">
      <xdr:nvSpPr>
        <xdr:cNvPr id="4483" name="Text Box 8">
          <a:extLst>
            <a:ext uri="{FF2B5EF4-FFF2-40B4-BE49-F238E27FC236}">
              <a16:creationId xmlns:a16="http://schemas.microsoft.com/office/drawing/2014/main" id="{00000000-0008-0000-2100-000083110000}"/>
            </a:ext>
          </a:extLst>
        </xdr:cNvPr>
        <xdr:cNvSpPr txBox="1">
          <a:spLocks noChangeArrowheads="1"/>
        </xdr:cNvSpPr>
      </xdr:nvSpPr>
      <xdr:spPr bwMode="auto">
        <a:xfrm>
          <a:off x="87477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43</xdr:row>
      <xdr:rowOff>0</xdr:rowOff>
    </xdr:from>
    <xdr:ext cx="114300" cy="285750"/>
    <xdr:sp macro="" textlink="">
      <xdr:nvSpPr>
        <xdr:cNvPr id="4484" name="Text Box 8">
          <a:extLst>
            <a:ext uri="{FF2B5EF4-FFF2-40B4-BE49-F238E27FC236}">
              <a16:creationId xmlns:a16="http://schemas.microsoft.com/office/drawing/2014/main" id="{00000000-0008-0000-2100-000084110000}"/>
            </a:ext>
          </a:extLst>
        </xdr:cNvPr>
        <xdr:cNvSpPr txBox="1">
          <a:spLocks noChangeArrowheads="1"/>
        </xdr:cNvSpPr>
      </xdr:nvSpPr>
      <xdr:spPr bwMode="auto">
        <a:xfrm>
          <a:off x="87477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85" name="Text Box 1">
          <a:extLst>
            <a:ext uri="{FF2B5EF4-FFF2-40B4-BE49-F238E27FC236}">
              <a16:creationId xmlns:a16="http://schemas.microsoft.com/office/drawing/2014/main" id="{00000000-0008-0000-2100-000085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86" name="Text Box 2">
          <a:extLst>
            <a:ext uri="{FF2B5EF4-FFF2-40B4-BE49-F238E27FC236}">
              <a16:creationId xmlns:a16="http://schemas.microsoft.com/office/drawing/2014/main" id="{00000000-0008-0000-2100-000086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87" name="Text Box 3">
          <a:extLst>
            <a:ext uri="{FF2B5EF4-FFF2-40B4-BE49-F238E27FC236}">
              <a16:creationId xmlns:a16="http://schemas.microsoft.com/office/drawing/2014/main" id="{00000000-0008-0000-2100-000087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88" name="Text Box 4">
          <a:extLst>
            <a:ext uri="{FF2B5EF4-FFF2-40B4-BE49-F238E27FC236}">
              <a16:creationId xmlns:a16="http://schemas.microsoft.com/office/drawing/2014/main" id="{00000000-0008-0000-2100-000088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89" name="Text Box 5">
          <a:extLst>
            <a:ext uri="{FF2B5EF4-FFF2-40B4-BE49-F238E27FC236}">
              <a16:creationId xmlns:a16="http://schemas.microsoft.com/office/drawing/2014/main" id="{00000000-0008-0000-2100-000089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90" name="Text Box 6">
          <a:extLst>
            <a:ext uri="{FF2B5EF4-FFF2-40B4-BE49-F238E27FC236}">
              <a16:creationId xmlns:a16="http://schemas.microsoft.com/office/drawing/2014/main" id="{00000000-0008-0000-2100-00008A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91" name="Text Box 8">
          <a:extLst>
            <a:ext uri="{FF2B5EF4-FFF2-40B4-BE49-F238E27FC236}">
              <a16:creationId xmlns:a16="http://schemas.microsoft.com/office/drawing/2014/main" id="{00000000-0008-0000-2100-00008B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92" name="Text Box 9">
          <a:extLst>
            <a:ext uri="{FF2B5EF4-FFF2-40B4-BE49-F238E27FC236}">
              <a16:creationId xmlns:a16="http://schemas.microsoft.com/office/drawing/2014/main" id="{00000000-0008-0000-2100-00008C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93" name="Text Box 10">
          <a:extLst>
            <a:ext uri="{FF2B5EF4-FFF2-40B4-BE49-F238E27FC236}">
              <a16:creationId xmlns:a16="http://schemas.microsoft.com/office/drawing/2014/main" id="{00000000-0008-0000-2100-00008D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94" name="Text Box 1">
          <a:extLst>
            <a:ext uri="{FF2B5EF4-FFF2-40B4-BE49-F238E27FC236}">
              <a16:creationId xmlns:a16="http://schemas.microsoft.com/office/drawing/2014/main" id="{00000000-0008-0000-2100-00008E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45</xdr:row>
      <xdr:rowOff>0</xdr:rowOff>
    </xdr:from>
    <xdr:ext cx="114300" cy="285750"/>
    <xdr:sp macro="" textlink="">
      <xdr:nvSpPr>
        <xdr:cNvPr id="4495" name="Text Box 2">
          <a:extLst>
            <a:ext uri="{FF2B5EF4-FFF2-40B4-BE49-F238E27FC236}">
              <a16:creationId xmlns:a16="http://schemas.microsoft.com/office/drawing/2014/main" id="{00000000-0008-0000-2100-00008F110000}"/>
            </a:ext>
          </a:extLst>
        </xdr:cNvPr>
        <xdr:cNvSpPr txBox="1">
          <a:spLocks noChangeArrowheads="1"/>
        </xdr:cNvSpPr>
      </xdr:nvSpPr>
      <xdr:spPr bwMode="auto">
        <a:xfrm>
          <a:off x="87477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496" name="Text Box 1">
          <a:extLst>
            <a:ext uri="{FF2B5EF4-FFF2-40B4-BE49-F238E27FC236}">
              <a16:creationId xmlns:a16="http://schemas.microsoft.com/office/drawing/2014/main" id="{00000000-0008-0000-2100-000090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497" name="Text Box 2">
          <a:extLst>
            <a:ext uri="{FF2B5EF4-FFF2-40B4-BE49-F238E27FC236}">
              <a16:creationId xmlns:a16="http://schemas.microsoft.com/office/drawing/2014/main" id="{00000000-0008-0000-2100-000091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498" name="Text Box 3">
          <a:extLst>
            <a:ext uri="{FF2B5EF4-FFF2-40B4-BE49-F238E27FC236}">
              <a16:creationId xmlns:a16="http://schemas.microsoft.com/office/drawing/2014/main" id="{00000000-0008-0000-2100-000092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499" name="Text Box 4">
          <a:extLst>
            <a:ext uri="{FF2B5EF4-FFF2-40B4-BE49-F238E27FC236}">
              <a16:creationId xmlns:a16="http://schemas.microsoft.com/office/drawing/2014/main" id="{00000000-0008-0000-2100-000093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00" name="Text Box 5">
          <a:extLst>
            <a:ext uri="{FF2B5EF4-FFF2-40B4-BE49-F238E27FC236}">
              <a16:creationId xmlns:a16="http://schemas.microsoft.com/office/drawing/2014/main" id="{00000000-0008-0000-2100-000094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01" name="Text Box 6">
          <a:extLst>
            <a:ext uri="{FF2B5EF4-FFF2-40B4-BE49-F238E27FC236}">
              <a16:creationId xmlns:a16="http://schemas.microsoft.com/office/drawing/2014/main" id="{00000000-0008-0000-2100-000095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02" name="Text Box 8">
          <a:extLst>
            <a:ext uri="{FF2B5EF4-FFF2-40B4-BE49-F238E27FC236}">
              <a16:creationId xmlns:a16="http://schemas.microsoft.com/office/drawing/2014/main" id="{00000000-0008-0000-2100-000096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03" name="Text Box 9">
          <a:extLst>
            <a:ext uri="{FF2B5EF4-FFF2-40B4-BE49-F238E27FC236}">
              <a16:creationId xmlns:a16="http://schemas.microsoft.com/office/drawing/2014/main" id="{00000000-0008-0000-2100-000097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04" name="Text Box 10">
          <a:extLst>
            <a:ext uri="{FF2B5EF4-FFF2-40B4-BE49-F238E27FC236}">
              <a16:creationId xmlns:a16="http://schemas.microsoft.com/office/drawing/2014/main" id="{00000000-0008-0000-2100-000098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505" name="Text Box 11">
          <a:extLst>
            <a:ext uri="{FF2B5EF4-FFF2-40B4-BE49-F238E27FC236}">
              <a16:creationId xmlns:a16="http://schemas.microsoft.com/office/drawing/2014/main" id="{00000000-0008-0000-2100-00009911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506" name="Text Box 12">
          <a:extLst>
            <a:ext uri="{FF2B5EF4-FFF2-40B4-BE49-F238E27FC236}">
              <a16:creationId xmlns:a16="http://schemas.microsoft.com/office/drawing/2014/main" id="{00000000-0008-0000-2100-00009A11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07" name="Text Box 1">
          <a:extLst>
            <a:ext uri="{FF2B5EF4-FFF2-40B4-BE49-F238E27FC236}">
              <a16:creationId xmlns:a16="http://schemas.microsoft.com/office/drawing/2014/main" id="{00000000-0008-0000-2100-00009B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08" name="Text Box 2">
          <a:extLst>
            <a:ext uri="{FF2B5EF4-FFF2-40B4-BE49-F238E27FC236}">
              <a16:creationId xmlns:a16="http://schemas.microsoft.com/office/drawing/2014/main" id="{00000000-0008-0000-2100-00009C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09" name="Text Box 1">
          <a:extLst>
            <a:ext uri="{FF2B5EF4-FFF2-40B4-BE49-F238E27FC236}">
              <a16:creationId xmlns:a16="http://schemas.microsoft.com/office/drawing/2014/main" id="{00000000-0008-0000-2100-00009D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10" name="Text Box 2">
          <a:extLst>
            <a:ext uri="{FF2B5EF4-FFF2-40B4-BE49-F238E27FC236}">
              <a16:creationId xmlns:a16="http://schemas.microsoft.com/office/drawing/2014/main" id="{00000000-0008-0000-2100-00009E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11" name="Text Box 3">
          <a:extLst>
            <a:ext uri="{FF2B5EF4-FFF2-40B4-BE49-F238E27FC236}">
              <a16:creationId xmlns:a16="http://schemas.microsoft.com/office/drawing/2014/main" id="{00000000-0008-0000-2100-00009F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12" name="Text Box 4">
          <a:extLst>
            <a:ext uri="{FF2B5EF4-FFF2-40B4-BE49-F238E27FC236}">
              <a16:creationId xmlns:a16="http://schemas.microsoft.com/office/drawing/2014/main" id="{00000000-0008-0000-2100-0000A0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13" name="Text Box 5">
          <a:extLst>
            <a:ext uri="{FF2B5EF4-FFF2-40B4-BE49-F238E27FC236}">
              <a16:creationId xmlns:a16="http://schemas.microsoft.com/office/drawing/2014/main" id="{00000000-0008-0000-2100-0000A1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14" name="Text Box 6">
          <a:extLst>
            <a:ext uri="{FF2B5EF4-FFF2-40B4-BE49-F238E27FC236}">
              <a16:creationId xmlns:a16="http://schemas.microsoft.com/office/drawing/2014/main" id="{00000000-0008-0000-2100-0000A2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15" name="Text Box 8">
          <a:extLst>
            <a:ext uri="{FF2B5EF4-FFF2-40B4-BE49-F238E27FC236}">
              <a16:creationId xmlns:a16="http://schemas.microsoft.com/office/drawing/2014/main" id="{00000000-0008-0000-2100-0000A3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16" name="Text Box 9">
          <a:extLst>
            <a:ext uri="{FF2B5EF4-FFF2-40B4-BE49-F238E27FC236}">
              <a16:creationId xmlns:a16="http://schemas.microsoft.com/office/drawing/2014/main" id="{00000000-0008-0000-2100-0000A4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17" name="Text Box 10">
          <a:extLst>
            <a:ext uri="{FF2B5EF4-FFF2-40B4-BE49-F238E27FC236}">
              <a16:creationId xmlns:a16="http://schemas.microsoft.com/office/drawing/2014/main" id="{00000000-0008-0000-2100-0000A5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518" name="Text Box 11">
          <a:extLst>
            <a:ext uri="{FF2B5EF4-FFF2-40B4-BE49-F238E27FC236}">
              <a16:creationId xmlns:a16="http://schemas.microsoft.com/office/drawing/2014/main" id="{00000000-0008-0000-2100-0000A611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519" name="Text Box 12">
          <a:extLst>
            <a:ext uri="{FF2B5EF4-FFF2-40B4-BE49-F238E27FC236}">
              <a16:creationId xmlns:a16="http://schemas.microsoft.com/office/drawing/2014/main" id="{00000000-0008-0000-2100-0000A711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20" name="Text Box 1">
          <a:extLst>
            <a:ext uri="{FF2B5EF4-FFF2-40B4-BE49-F238E27FC236}">
              <a16:creationId xmlns:a16="http://schemas.microsoft.com/office/drawing/2014/main" id="{00000000-0008-0000-2100-0000A8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49</xdr:row>
      <xdr:rowOff>0</xdr:rowOff>
    </xdr:from>
    <xdr:ext cx="114300" cy="285750"/>
    <xdr:sp macro="" textlink="">
      <xdr:nvSpPr>
        <xdr:cNvPr id="4521" name="Text Box 2">
          <a:extLst>
            <a:ext uri="{FF2B5EF4-FFF2-40B4-BE49-F238E27FC236}">
              <a16:creationId xmlns:a16="http://schemas.microsoft.com/office/drawing/2014/main" id="{00000000-0008-0000-2100-0000A9110000}"/>
            </a:ext>
          </a:extLst>
        </xdr:cNvPr>
        <xdr:cNvSpPr txBox="1">
          <a:spLocks noChangeArrowheads="1"/>
        </xdr:cNvSpPr>
      </xdr:nvSpPr>
      <xdr:spPr bwMode="auto">
        <a:xfrm>
          <a:off x="87477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48</xdr:row>
      <xdr:rowOff>0</xdr:rowOff>
    </xdr:from>
    <xdr:ext cx="114300" cy="285750"/>
    <xdr:sp macro="" textlink="">
      <xdr:nvSpPr>
        <xdr:cNvPr id="4522" name="Text Box 8">
          <a:extLst>
            <a:ext uri="{FF2B5EF4-FFF2-40B4-BE49-F238E27FC236}">
              <a16:creationId xmlns:a16="http://schemas.microsoft.com/office/drawing/2014/main" id="{00000000-0008-0000-2100-0000AA110000}"/>
            </a:ext>
          </a:extLst>
        </xdr:cNvPr>
        <xdr:cNvSpPr txBox="1">
          <a:spLocks noChangeArrowheads="1"/>
        </xdr:cNvSpPr>
      </xdr:nvSpPr>
      <xdr:spPr bwMode="auto">
        <a:xfrm>
          <a:off x="87477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523" name="Text Box 13">
          <a:extLst>
            <a:ext uri="{FF2B5EF4-FFF2-40B4-BE49-F238E27FC236}">
              <a16:creationId xmlns:a16="http://schemas.microsoft.com/office/drawing/2014/main" id="{00000000-0008-0000-2100-0000AB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524" name="Text Box 14">
          <a:extLst>
            <a:ext uri="{FF2B5EF4-FFF2-40B4-BE49-F238E27FC236}">
              <a16:creationId xmlns:a16="http://schemas.microsoft.com/office/drawing/2014/main" id="{00000000-0008-0000-2100-0000AC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525" name="Text Box 13">
          <a:extLst>
            <a:ext uri="{FF2B5EF4-FFF2-40B4-BE49-F238E27FC236}">
              <a16:creationId xmlns:a16="http://schemas.microsoft.com/office/drawing/2014/main" id="{00000000-0008-0000-2100-0000AD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526" name="Text Box 14">
          <a:extLst>
            <a:ext uri="{FF2B5EF4-FFF2-40B4-BE49-F238E27FC236}">
              <a16:creationId xmlns:a16="http://schemas.microsoft.com/office/drawing/2014/main" id="{00000000-0008-0000-2100-0000AE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52</xdr:row>
      <xdr:rowOff>0</xdr:rowOff>
    </xdr:from>
    <xdr:ext cx="114300" cy="285750"/>
    <xdr:sp macro="" textlink="">
      <xdr:nvSpPr>
        <xdr:cNvPr id="4527" name="Text Box 13">
          <a:extLst>
            <a:ext uri="{FF2B5EF4-FFF2-40B4-BE49-F238E27FC236}">
              <a16:creationId xmlns:a16="http://schemas.microsoft.com/office/drawing/2014/main" id="{00000000-0008-0000-2100-0000AF110000}"/>
            </a:ext>
          </a:extLst>
        </xdr:cNvPr>
        <xdr:cNvSpPr txBox="1">
          <a:spLocks noChangeArrowheads="1"/>
        </xdr:cNvSpPr>
      </xdr:nvSpPr>
      <xdr:spPr bwMode="auto">
        <a:xfrm>
          <a:off x="87477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52</xdr:row>
      <xdr:rowOff>0</xdr:rowOff>
    </xdr:from>
    <xdr:ext cx="114300" cy="285750"/>
    <xdr:sp macro="" textlink="">
      <xdr:nvSpPr>
        <xdr:cNvPr id="4528" name="Text Box 14">
          <a:extLst>
            <a:ext uri="{FF2B5EF4-FFF2-40B4-BE49-F238E27FC236}">
              <a16:creationId xmlns:a16="http://schemas.microsoft.com/office/drawing/2014/main" id="{00000000-0008-0000-2100-0000B0110000}"/>
            </a:ext>
          </a:extLst>
        </xdr:cNvPr>
        <xdr:cNvSpPr txBox="1">
          <a:spLocks noChangeArrowheads="1"/>
        </xdr:cNvSpPr>
      </xdr:nvSpPr>
      <xdr:spPr bwMode="auto">
        <a:xfrm>
          <a:off x="87477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529" name="Text Box 8">
          <a:extLst>
            <a:ext uri="{FF2B5EF4-FFF2-40B4-BE49-F238E27FC236}">
              <a16:creationId xmlns:a16="http://schemas.microsoft.com/office/drawing/2014/main" id="{00000000-0008-0000-2100-0000B1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530" name="Text Box 8">
          <a:extLst>
            <a:ext uri="{FF2B5EF4-FFF2-40B4-BE49-F238E27FC236}">
              <a16:creationId xmlns:a16="http://schemas.microsoft.com/office/drawing/2014/main" id="{00000000-0008-0000-2100-0000B2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52</xdr:row>
      <xdr:rowOff>0</xdr:rowOff>
    </xdr:from>
    <xdr:ext cx="114300" cy="285750"/>
    <xdr:sp macro="" textlink="">
      <xdr:nvSpPr>
        <xdr:cNvPr id="4531" name="Text Box 8">
          <a:extLst>
            <a:ext uri="{FF2B5EF4-FFF2-40B4-BE49-F238E27FC236}">
              <a16:creationId xmlns:a16="http://schemas.microsoft.com/office/drawing/2014/main" id="{00000000-0008-0000-2100-0000B3110000}"/>
            </a:ext>
          </a:extLst>
        </xdr:cNvPr>
        <xdr:cNvSpPr txBox="1">
          <a:spLocks noChangeArrowheads="1"/>
        </xdr:cNvSpPr>
      </xdr:nvSpPr>
      <xdr:spPr bwMode="auto">
        <a:xfrm>
          <a:off x="87477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532" name="Text Box 8">
          <a:extLst>
            <a:ext uri="{FF2B5EF4-FFF2-40B4-BE49-F238E27FC236}">
              <a16:creationId xmlns:a16="http://schemas.microsoft.com/office/drawing/2014/main" id="{00000000-0008-0000-2100-0000B4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52</xdr:row>
      <xdr:rowOff>0</xdr:rowOff>
    </xdr:from>
    <xdr:ext cx="114300" cy="285750"/>
    <xdr:sp macro="" textlink="">
      <xdr:nvSpPr>
        <xdr:cNvPr id="4533" name="Text Box 8">
          <a:extLst>
            <a:ext uri="{FF2B5EF4-FFF2-40B4-BE49-F238E27FC236}">
              <a16:creationId xmlns:a16="http://schemas.microsoft.com/office/drawing/2014/main" id="{00000000-0008-0000-2100-0000B5110000}"/>
            </a:ext>
          </a:extLst>
        </xdr:cNvPr>
        <xdr:cNvSpPr txBox="1">
          <a:spLocks noChangeArrowheads="1"/>
        </xdr:cNvSpPr>
      </xdr:nvSpPr>
      <xdr:spPr bwMode="auto">
        <a:xfrm>
          <a:off x="87477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51</xdr:row>
      <xdr:rowOff>0</xdr:rowOff>
    </xdr:from>
    <xdr:ext cx="114300" cy="285750"/>
    <xdr:sp macro="" textlink="">
      <xdr:nvSpPr>
        <xdr:cNvPr id="4534" name="Text Box 8">
          <a:extLst>
            <a:ext uri="{FF2B5EF4-FFF2-40B4-BE49-F238E27FC236}">
              <a16:creationId xmlns:a16="http://schemas.microsoft.com/office/drawing/2014/main" id="{00000000-0008-0000-2100-0000B6110000}"/>
            </a:ext>
          </a:extLst>
        </xdr:cNvPr>
        <xdr:cNvSpPr txBox="1">
          <a:spLocks noChangeArrowheads="1"/>
        </xdr:cNvSpPr>
      </xdr:nvSpPr>
      <xdr:spPr bwMode="auto">
        <a:xfrm>
          <a:off x="87477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25</xdr:row>
      <xdr:rowOff>0</xdr:rowOff>
    </xdr:from>
    <xdr:ext cx="114300" cy="285750"/>
    <xdr:sp macro="" textlink="">
      <xdr:nvSpPr>
        <xdr:cNvPr id="4535" name="Text Box 8">
          <a:extLst>
            <a:ext uri="{FF2B5EF4-FFF2-40B4-BE49-F238E27FC236}">
              <a16:creationId xmlns:a16="http://schemas.microsoft.com/office/drawing/2014/main" id="{00000000-0008-0000-2100-0000B7110000}"/>
            </a:ext>
          </a:extLst>
        </xdr:cNvPr>
        <xdr:cNvSpPr txBox="1">
          <a:spLocks noChangeArrowheads="1"/>
        </xdr:cNvSpPr>
      </xdr:nvSpPr>
      <xdr:spPr bwMode="auto">
        <a:xfrm>
          <a:off x="874776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25</xdr:row>
      <xdr:rowOff>0</xdr:rowOff>
    </xdr:from>
    <xdr:ext cx="114300" cy="285750"/>
    <xdr:sp macro="" textlink="">
      <xdr:nvSpPr>
        <xdr:cNvPr id="4536" name="Text Box 8">
          <a:extLst>
            <a:ext uri="{FF2B5EF4-FFF2-40B4-BE49-F238E27FC236}">
              <a16:creationId xmlns:a16="http://schemas.microsoft.com/office/drawing/2014/main" id="{00000000-0008-0000-2100-0000B8110000}"/>
            </a:ext>
          </a:extLst>
        </xdr:cNvPr>
        <xdr:cNvSpPr txBox="1">
          <a:spLocks noChangeArrowheads="1"/>
        </xdr:cNvSpPr>
      </xdr:nvSpPr>
      <xdr:spPr bwMode="auto">
        <a:xfrm>
          <a:off x="874776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26</xdr:row>
      <xdr:rowOff>0</xdr:rowOff>
    </xdr:from>
    <xdr:ext cx="114300" cy="285750"/>
    <xdr:sp macro="" textlink="">
      <xdr:nvSpPr>
        <xdr:cNvPr id="4537" name="Text Box 8">
          <a:extLst>
            <a:ext uri="{FF2B5EF4-FFF2-40B4-BE49-F238E27FC236}">
              <a16:creationId xmlns:a16="http://schemas.microsoft.com/office/drawing/2014/main" id="{00000000-0008-0000-2100-0000B9110000}"/>
            </a:ext>
          </a:extLst>
        </xdr:cNvPr>
        <xdr:cNvSpPr txBox="1">
          <a:spLocks noChangeArrowheads="1"/>
        </xdr:cNvSpPr>
      </xdr:nvSpPr>
      <xdr:spPr bwMode="auto">
        <a:xfrm>
          <a:off x="874776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26</xdr:row>
      <xdr:rowOff>0</xdr:rowOff>
    </xdr:from>
    <xdr:ext cx="114300" cy="285750"/>
    <xdr:sp macro="" textlink="">
      <xdr:nvSpPr>
        <xdr:cNvPr id="4538" name="Text Box 8">
          <a:extLst>
            <a:ext uri="{FF2B5EF4-FFF2-40B4-BE49-F238E27FC236}">
              <a16:creationId xmlns:a16="http://schemas.microsoft.com/office/drawing/2014/main" id="{00000000-0008-0000-2100-0000BA110000}"/>
            </a:ext>
          </a:extLst>
        </xdr:cNvPr>
        <xdr:cNvSpPr txBox="1">
          <a:spLocks noChangeArrowheads="1"/>
        </xdr:cNvSpPr>
      </xdr:nvSpPr>
      <xdr:spPr bwMode="auto">
        <a:xfrm>
          <a:off x="8747760" y="4754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39" name="Text Box 11">
          <a:extLst>
            <a:ext uri="{FF2B5EF4-FFF2-40B4-BE49-F238E27FC236}">
              <a16:creationId xmlns:a16="http://schemas.microsoft.com/office/drawing/2014/main" id="{00000000-0008-0000-2100-0000BB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40" name="Text Box 12">
          <a:extLst>
            <a:ext uri="{FF2B5EF4-FFF2-40B4-BE49-F238E27FC236}">
              <a16:creationId xmlns:a16="http://schemas.microsoft.com/office/drawing/2014/main" id="{00000000-0008-0000-2100-0000BC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41" name="Text Box 8">
          <a:extLst>
            <a:ext uri="{FF2B5EF4-FFF2-40B4-BE49-F238E27FC236}">
              <a16:creationId xmlns:a16="http://schemas.microsoft.com/office/drawing/2014/main" id="{00000000-0008-0000-2100-0000BD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42" name="Text Box 8">
          <a:extLst>
            <a:ext uri="{FF2B5EF4-FFF2-40B4-BE49-F238E27FC236}">
              <a16:creationId xmlns:a16="http://schemas.microsoft.com/office/drawing/2014/main" id="{00000000-0008-0000-2100-0000BE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43" name="Text Box 1">
          <a:extLst>
            <a:ext uri="{FF2B5EF4-FFF2-40B4-BE49-F238E27FC236}">
              <a16:creationId xmlns:a16="http://schemas.microsoft.com/office/drawing/2014/main" id="{00000000-0008-0000-2100-0000BF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44" name="Text Box 2">
          <a:extLst>
            <a:ext uri="{FF2B5EF4-FFF2-40B4-BE49-F238E27FC236}">
              <a16:creationId xmlns:a16="http://schemas.microsoft.com/office/drawing/2014/main" id="{00000000-0008-0000-2100-0000C0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45" name="Text Box 3">
          <a:extLst>
            <a:ext uri="{FF2B5EF4-FFF2-40B4-BE49-F238E27FC236}">
              <a16:creationId xmlns:a16="http://schemas.microsoft.com/office/drawing/2014/main" id="{00000000-0008-0000-2100-0000C1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46" name="Text Box 4">
          <a:extLst>
            <a:ext uri="{FF2B5EF4-FFF2-40B4-BE49-F238E27FC236}">
              <a16:creationId xmlns:a16="http://schemas.microsoft.com/office/drawing/2014/main" id="{00000000-0008-0000-2100-0000C2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47" name="Text Box 5">
          <a:extLst>
            <a:ext uri="{FF2B5EF4-FFF2-40B4-BE49-F238E27FC236}">
              <a16:creationId xmlns:a16="http://schemas.microsoft.com/office/drawing/2014/main" id="{00000000-0008-0000-2100-0000C3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48" name="Text Box 6">
          <a:extLst>
            <a:ext uri="{FF2B5EF4-FFF2-40B4-BE49-F238E27FC236}">
              <a16:creationId xmlns:a16="http://schemas.microsoft.com/office/drawing/2014/main" id="{00000000-0008-0000-2100-0000C4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49" name="Text Box 8">
          <a:extLst>
            <a:ext uri="{FF2B5EF4-FFF2-40B4-BE49-F238E27FC236}">
              <a16:creationId xmlns:a16="http://schemas.microsoft.com/office/drawing/2014/main" id="{00000000-0008-0000-2100-0000C5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50" name="Text Box 9">
          <a:extLst>
            <a:ext uri="{FF2B5EF4-FFF2-40B4-BE49-F238E27FC236}">
              <a16:creationId xmlns:a16="http://schemas.microsoft.com/office/drawing/2014/main" id="{00000000-0008-0000-2100-0000C6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51" name="Text Box 10">
          <a:extLst>
            <a:ext uri="{FF2B5EF4-FFF2-40B4-BE49-F238E27FC236}">
              <a16:creationId xmlns:a16="http://schemas.microsoft.com/office/drawing/2014/main" id="{00000000-0008-0000-2100-0000C7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52" name="Text Box 1">
          <a:extLst>
            <a:ext uri="{FF2B5EF4-FFF2-40B4-BE49-F238E27FC236}">
              <a16:creationId xmlns:a16="http://schemas.microsoft.com/office/drawing/2014/main" id="{00000000-0008-0000-2100-0000C8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53" name="Text Box 2">
          <a:extLst>
            <a:ext uri="{FF2B5EF4-FFF2-40B4-BE49-F238E27FC236}">
              <a16:creationId xmlns:a16="http://schemas.microsoft.com/office/drawing/2014/main" id="{00000000-0008-0000-2100-0000C9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54" name="Text Box 11">
          <a:extLst>
            <a:ext uri="{FF2B5EF4-FFF2-40B4-BE49-F238E27FC236}">
              <a16:creationId xmlns:a16="http://schemas.microsoft.com/office/drawing/2014/main" id="{00000000-0008-0000-2100-0000CA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55" name="Text Box 12">
          <a:extLst>
            <a:ext uri="{FF2B5EF4-FFF2-40B4-BE49-F238E27FC236}">
              <a16:creationId xmlns:a16="http://schemas.microsoft.com/office/drawing/2014/main" id="{00000000-0008-0000-2100-0000CB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56" name="Text Box 8">
          <a:extLst>
            <a:ext uri="{FF2B5EF4-FFF2-40B4-BE49-F238E27FC236}">
              <a16:creationId xmlns:a16="http://schemas.microsoft.com/office/drawing/2014/main" id="{00000000-0008-0000-2100-0000CC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57" name="Text Box 8">
          <a:extLst>
            <a:ext uri="{FF2B5EF4-FFF2-40B4-BE49-F238E27FC236}">
              <a16:creationId xmlns:a16="http://schemas.microsoft.com/office/drawing/2014/main" id="{00000000-0008-0000-2100-0000CD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58" name="Text Box 1">
          <a:extLst>
            <a:ext uri="{FF2B5EF4-FFF2-40B4-BE49-F238E27FC236}">
              <a16:creationId xmlns:a16="http://schemas.microsoft.com/office/drawing/2014/main" id="{00000000-0008-0000-2100-0000CE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59" name="Text Box 2">
          <a:extLst>
            <a:ext uri="{FF2B5EF4-FFF2-40B4-BE49-F238E27FC236}">
              <a16:creationId xmlns:a16="http://schemas.microsoft.com/office/drawing/2014/main" id="{00000000-0008-0000-2100-0000CF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60" name="Text Box 3">
          <a:extLst>
            <a:ext uri="{FF2B5EF4-FFF2-40B4-BE49-F238E27FC236}">
              <a16:creationId xmlns:a16="http://schemas.microsoft.com/office/drawing/2014/main" id="{00000000-0008-0000-2100-0000D0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61" name="Text Box 4">
          <a:extLst>
            <a:ext uri="{FF2B5EF4-FFF2-40B4-BE49-F238E27FC236}">
              <a16:creationId xmlns:a16="http://schemas.microsoft.com/office/drawing/2014/main" id="{00000000-0008-0000-2100-0000D1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62" name="Text Box 5">
          <a:extLst>
            <a:ext uri="{FF2B5EF4-FFF2-40B4-BE49-F238E27FC236}">
              <a16:creationId xmlns:a16="http://schemas.microsoft.com/office/drawing/2014/main" id="{00000000-0008-0000-2100-0000D2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63" name="Text Box 6">
          <a:extLst>
            <a:ext uri="{FF2B5EF4-FFF2-40B4-BE49-F238E27FC236}">
              <a16:creationId xmlns:a16="http://schemas.microsoft.com/office/drawing/2014/main" id="{00000000-0008-0000-2100-0000D3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64" name="Text Box 8">
          <a:extLst>
            <a:ext uri="{FF2B5EF4-FFF2-40B4-BE49-F238E27FC236}">
              <a16:creationId xmlns:a16="http://schemas.microsoft.com/office/drawing/2014/main" id="{00000000-0008-0000-2100-0000D4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65" name="Text Box 9">
          <a:extLst>
            <a:ext uri="{FF2B5EF4-FFF2-40B4-BE49-F238E27FC236}">
              <a16:creationId xmlns:a16="http://schemas.microsoft.com/office/drawing/2014/main" id="{00000000-0008-0000-2100-0000D5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66" name="Text Box 10">
          <a:extLst>
            <a:ext uri="{FF2B5EF4-FFF2-40B4-BE49-F238E27FC236}">
              <a16:creationId xmlns:a16="http://schemas.microsoft.com/office/drawing/2014/main" id="{00000000-0008-0000-2100-0000D6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67" name="Text Box 1">
          <a:extLst>
            <a:ext uri="{FF2B5EF4-FFF2-40B4-BE49-F238E27FC236}">
              <a16:creationId xmlns:a16="http://schemas.microsoft.com/office/drawing/2014/main" id="{00000000-0008-0000-2100-0000D7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46</xdr:row>
      <xdr:rowOff>0</xdr:rowOff>
    </xdr:from>
    <xdr:ext cx="114300" cy="285750"/>
    <xdr:sp macro="" textlink="">
      <xdr:nvSpPr>
        <xdr:cNvPr id="4568" name="Text Box 2">
          <a:extLst>
            <a:ext uri="{FF2B5EF4-FFF2-40B4-BE49-F238E27FC236}">
              <a16:creationId xmlns:a16="http://schemas.microsoft.com/office/drawing/2014/main" id="{00000000-0008-0000-2100-0000D8110000}"/>
            </a:ext>
          </a:extLst>
        </xdr:cNvPr>
        <xdr:cNvSpPr txBox="1">
          <a:spLocks noChangeArrowheads="1"/>
        </xdr:cNvSpPr>
      </xdr:nvSpPr>
      <xdr:spPr bwMode="auto">
        <a:xfrm>
          <a:off x="624840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569" name="Text Box 11">
          <a:extLst>
            <a:ext uri="{FF2B5EF4-FFF2-40B4-BE49-F238E27FC236}">
              <a16:creationId xmlns:a16="http://schemas.microsoft.com/office/drawing/2014/main" id="{00000000-0008-0000-2100-0000D9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570" name="Text Box 12">
          <a:extLst>
            <a:ext uri="{FF2B5EF4-FFF2-40B4-BE49-F238E27FC236}">
              <a16:creationId xmlns:a16="http://schemas.microsoft.com/office/drawing/2014/main" id="{00000000-0008-0000-2100-0000DA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571" name="Text Box 8">
          <a:extLst>
            <a:ext uri="{FF2B5EF4-FFF2-40B4-BE49-F238E27FC236}">
              <a16:creationId xmlns:a16="http://schemas.microsoft.com/office/drawing/2014/main" id="{00000000-0008-0000-2100-0000DB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572" name="Text Box 8">
          <a:extLst>
            <a:ext uri="{FF2B5EF4-FFF2-40B4-BE49-F238E27FC236}">
              <a16:creationId xmlns:a16="http://schemas.microsoft.com/office/drawing/2014/main" id="{00000000-0008-0000-2100-0000DC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73" name="Text Box 1">
          <a:extLst>
            <a:ext uri="{FF2B5EF4-FFF2-40B4-BE49-F238E27FC236}">
              <a16:creationId xmlns:a16="http://schemas.microsoft.com/office/drawing/2014/main" id="{00000000-0008-0000-2100-0000DD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74" name="Text Box 2">
          <a:extLst>
            <a:ext uri="{FF2B5EF4-FFF2-40B4-BE49-F238E27FC236}">
              <a16:creationId xmlns:a16="http://schemas.microsoft.com/office/drawing/2014/main" id="{00000000-0008-0000-2100-0000DE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75" name="Text Box 3">
          <a:extLst>
            <a:ext uri="{FF2B5EF4-FFF2-40B4-BE49-F238E27FC236}">
              <a16:creationId xmlns:a16="http://schemas.microsoft.com/office/drawing/2014/main" id="{00000000-0008-0000-2100-0000DF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76" name="Text Box 4">
          <a:extLst>
            <a:ext uri="{FF2B5EF4-FFF2-40B4-BE49-F238E27FC236}">
              <a16:creationId xmlns:a16="http://schemas.microsoft.com/office/drawing/2014/main" id="{00000000-0008-0000-2100-0000E0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77" name="Text Box 5">
          <a:extLst>
            <a:ext uri="{FF2B5EF4-FFF2-40B4-BE49-F238E27FC236}">
              <a16:creationId xmlns:a16="http://schemas.microsoft.com/office/drawing/2014/main" id="{00000000-0008-0000-2100-0000E1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78" name="Text Box 6">
          <a:extLst>
            <a:ext uri="{FF2B5EF4-FFF2-40B4-BE49-F238E27FC236}">
              <a16:creationId xmlns:a16="http://schemas.microsoft.com/office/drawing/2014/main" id="{00000000-0008-0000-2100-0000E2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79" name="Text Box 8">
          <a:extLst>
            <a:ext uri="{FF2B5EF4-FFF2-40B4-BE49-F238E27FC236}">
              <a16:creationId xmlns:a16="http://schemas.microsoft.com/office/drawing/2014/main" id="{00000000-0008-0000-2100-0000E3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80" name="Text Box 9">
          <a:extLst>
            <a:ext uri="{FF2B5EF4-FFF2-40B4-BE49-F238E27FC236}">
              <a16:creationId xmlns:a16="http://schemas.microsoft.com/office/drawing/2014/main" id="{00000000-0008-0000-2100-0000E4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81" name="Text Box 10">
          <a:extLst>
            <a:ext uri="{FF2B5EF4-FFF2-40B4-BE49-F238E27FC236}">
              <a16:creationId xmlns:a16="http://schemas.microsoft.com/office/drawing/2014/main" id="{00000000-0008-0000-2100-0000E5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82" name="Text Box 1">
          <a:extLst>
            <a:ext uri="{FF2B5EF4-FFF2-40B4-BE49-F238E27FC236}">
              <a16:creationId xmlns:a16="http://schemas.microsoft.com/office/drawing/2014/main" id="{00000000-0008-0000-2100-0000E6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83" name="Text Box 2">
          <a:extLst>
            <a:ext uri="{FF2B5EF4-FFF2-40B4-BE49-F238E27FC236}">
              <a16:creationId xmlns:a16="http://schemas.microsoft.com/office/drawing/2014/main" id="{00000000-0008-0000-2100-0000E7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584" name="Text Box 11">
          <a:extLst>
            <a:ext uri="{FF2B5EF4-FFF2-40B4-BE49-F238E27FC236}">
              <a16:creationId xmlns:a16="http://schemas.microsoft.com/office/drawing/2014/main" id="{00000000-0008-0000-2100-0000E8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585" name="Text Box 12">
          <a:extLst>
            <a:ext uri="{FF2B5EF4-FFF2-40B4-BE49-F238E27FC236}">
              <a16:creationId xmlns:a16="http://schemas.microsoft.com/office/drawing/2014/main" id="{00000000-0008-0000-2100-0000E9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586" name="Text Box 8">
          <a:extLst>
            <a:ext uri="{FF2B5EF4-FFF2-40B4-BE49-F238E27FC236}">
              <a16:creationId xmlns:a16="http://schemas.microsoft.com/office/drawing/2014/main" id="{00000000-0008-0000-2100-0000EA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587" name="Text Box 8">
          <a:extLst>
            <a:ext uri="{FF2B5EF4-FFF2-40B4-BE49-F238E27FC236}">
              <a16:creationId xmlns:a16="http://schemas.microsoft.com/office/drawing/2014/main" id="{00000000-0008-0000-2100-0000EB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88" name="Text Box 1">
          <a:extLst>
            <a:ext uri="{FF2B5EF4-FFF2-40B4-BE49-F238E27FC236}">
              <a16:creationId xmlns:a16="http://schemas.microsoft.com/office/drawing/2014/main" id="{00000000-0008-0000-2100-0000EC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89" name="Text Box 2">
          <a:extLst>
            <a:ext uri="{FF2B5EF4-FFF2-40B4-BE49-F238E27FC236}">
              <a16:creationId xmlns:a16="http://schemas.microsoft.com/office/drawing/2014/main" id="{00000000-0008-0000-2100-0000ED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90" name="Text Box 3">
          <a:extLst>
            <a:ext uri="{FF2B5EF4-FFF2-40B4-BE49-F238E27FC236}">
              <a16:creationId xmlns:a16="http://schemas.microsoft.com/office/drawing/2014/main" id="{00000000-0008-0000-2100-0000EE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91" name="Text Box 4">
          <a:extLst>
            <a:ext uri="{FF2B5EF4-FFF2-40B4-BE49-F238E27FC236}">
              <a16:creationId xmlns:a16="http://schemas.microsoft.com/office/drawing/2014/main" id="{00000000-0008-0000-2100-0000EF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92" name="Text Box 5">
          <a:extLst>
            <a:ext uri="{FF2B5EF4-FFF2-40B4-BE49-F238E27FC236}">
              <a16:creationId xmlns:a16="http://schemas.microsoft.com/office/drawing/2014/main" id="{00000000-0008-0000-2100-0000F0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93" name="Text Box 6">
          <a:extLst>
            <a:ext uri="{FF2B5EF4-FFF2-40B4-BE49-F238E27FC236}">
              <a16:creationId xmlns:a16="http://schemas.microsoft.com/office/drawing/2014/main" id="{00000000-0008-0000-2100-0000F1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94" name="Text Box 8">
          <a:extLst>
            <a:ext uri="{FF2B5EF4-FFF2-40B4-BE49-F238E27FC236}">
              <a16:creationId xmlns:a16="http://schemas.microsoft.com/office/drawing/2014/main" id="{00000000-0008-0000-2100-0000F2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95" name="Text Box 9">
          <a:extLst>
            <a:ext uri="{FF2B5EF4-FFF2-40B4-BE49-F238E27FC236}">
              <a16:creationId xmlns:a16="http://schemas.microsoft.com/office/drawing/2014/main" id="{00000000-0008-0000-2100-0000F3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96" name="Text Box 10">
          <a:extLst>
            <a:ext uri="{FF2B5EF4-FFF2-40B4-BE49-F238E27FC236}">
              <a16:creationId xmlns:a16="http://schemas.microsoft.com/office/drawing/2014/main" id="{00000000-0008-0000-2100-0000F4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97" name="Text Box 1">
          <a:extLst>
            <a:ext uri="{FF2B5EF4-FFF2-40B4-BE49-F238E27FC236}">
              <a16:creationId xmlns:a16="http://schemas.microsoft.com/office/drawing/2014/main" id="{00000000-0008-0000-2100-0000F5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47</xdr:row>
      <xdr:rowOff>0</xdr:rowOff>
    </xdr:from>
    <xdr:ext cx="114300" cy="285750"/>
    <xdr:sp macro="" textlink="">
      <xdr:nvSpPr>
        <xdr:cNvPr id="4598" name="Text Box 2">
          <a:extLst>
            <a:ext uri="{FF2B5EF4-FFF2-40B4-BE49-F238E27FC236}">
              <a16:creationId xmlns:a16="http://schemas.microsoft.com/office/drawing/2014/main" id="{00000000-0008-0000-2100-0000F6110000}"/>
            </a:ext>
          </a:extLst>
        </xdr:cNvPr>
        <xdr:cNvSpPr txBox="1">
          <a:spLocks noChangeArrowheads="1"/>
        </xdr:cNvSpPr>
      </xdr:nvSpPr>
      <xdr:spPr bwMode="auto">
        <a:xfrm>
          <a:off x="624840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599" name="Text Box 1">
          <a:extLst>
            <a:ext uri="{FF2B5EF4-FFF2-40B4-BE49-F238E27FC236}">
              <a16:creationId xmlns:a16="http://schemas.microsoft.com/office/drawing/2014/main" id="{00000000-0008-0000-2100-0000F7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0" name="Text Box 2">
          <a:extLst>
            <a:ext uri="{FF2B5EF4-FFF2-40B4-BE49-F238E27FC236}">
              <a16:creationId xmlns:a16="http://schemas.microsoft.com/office/drawing/2014/main" id="{00000000-0008-0000-2100-0000F8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1" name="Text Box 3">
          <a:extLst>
            <a:ext uri="{FF2B5EF4-FFF2-40B4-BE49-F238E27FC236}">
              <a16:creationId xmlns:a16="http://schemas.microsoft.com/office/drawing/2014/main" id="{00000000-0008-0000-2100-0000F9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2" name="Text Box 4">
          <a:extLst>
            <a:ext uri="{FF2B5EF4-FFF2-40B4-BE49-F238E27FC236}">
              <a16:creationId xmlns:a16="http://schemas.microsoft.com/office/drawing/2014/main" id="{00000000-0008-0000-2100-0000FA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3" name="Text Box 5">
          <a:extLst>
            <a:ext uri="{FF2B5EF4-FFF2-40B4-BE49-F238E27FC236}">
              <a16:creationId xmlns:a16="http://schemas.microsoft.com/office/drawing/2014/main" id="{00000000-0008-0000-2100-0000FB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4" name="Text Box 6">
          <a:extLst>
            <a:ext uri="{FF2B5EF4-FFF2-40B4-BE49-F238E27FC236}">
              <a16:creationId xmlns:a16="http://schemas.microsoft.com/office/drawing/2014/main" id="{00000000-0008-0000-2100-0000FC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5" name="Text Box 8">
          <a:extLst>
            <a:ext uri="{FF2B5EF4-FFF2-40B4-BE49-F238E27FC236}">
              <a16:creationId xmlns:a16="http://schemas.microsoft.com/office/drawing/2014/main" id="{00000000-0008-0000-2100-0000FD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6" name="Text Box 9">
          <a:extLst>
            <a:ext uri="{FF2B5EF4-FFF2-40B4-BE49-F238E27FC236}">
              <a16:creationId xmlns:a16="http://schemas.microsoft.com/office/drawing/2014/main" id="{00000000-0008-0000-2100-0000FE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7" name="Text Box 10">
          <a:extLst>
            <a:ext uri="{FF2B5EF4-FFF2-40B4-BE49-F238E27FC236}">
              <a16:creationId xmlns:a16="http://schemas.microsoft.com/office/drawing/2014/main" id="{00000000-0008-0000-2100-0000FF11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8" name="Text Box 1">
          <a:extLst>
            <a:ext uri="{FF2B5EF4-FFF2-40B4-BE49-F238E27FC236}">
              <a16:creationId xmlns:a16="http://schemas.microsoft.com/office/drawing/2014/main" id="{00000000-0008-0000-2100-000000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09" name="Text Box 2">
          <a:extLst>
            <a:ext uri="{FF2B5EF4-FFF2-40B4-BE49-F238E27FC236}">
              <a16:creationId xmlns:a16="http://schemas.microsoft.com/office/drawing/2014/main" id="{00000000-0008-0000-2100-000001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0" name="Text Box 1">
          <a:extLst>
            <a:ext uri="{FF2B5EF4-FFF2-40B4-BE49-F238E27FC236}">
              <a16:creationId xmlns:a16="http://schemas.microsoft.com/office/drawing/2014/main" id="{00000000-0008-0000-2100-000002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1" name="Text Box 2">
          <a:extLst>
            <a:ext uri="{FF2B5EF4-FFF2-40B4-BE49-F238E27FC236}">
              <a16:creationId xmlns:a16="http://schemas.microsoft.com/office/drawing/2014/main" id="{00000000-0008-0000-2100-000003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2" name="Text Box 3">
          <a:extLst>
            <a:ext uri="{FF2B5EF4-FFF2-40B4-BE49-F238E27FC236}">
              <a16:creationId xmlns:a16="http://schemas.microsoft.com/office/drawing/2014/main" id="{00000000-0008-0000-2100-000004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3" name="Text Box 4">
          <a:extLst>
            <a:ext uri="{FF2B5EF4-FFF2-40B4-BE49-F238E27FC236}">
              <a16:creationId xmlns:a16="http://schemas.microsoft.com/office/drawing/2014/main" id="{00000000-0008-0000-2100-000005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4" name="Text Box 5">
          <a:extLst>
            <a:ext uri="{FF2B5EF4-FFF2-40B4-BE49-F238E27FC236}">
              <a16:creationId xmlns:a16="http://schemas.microsoft.com/office/drawing/2014/main" id="{00000000-0008-0000-2100-000006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5" name="Text Box 6">
          <a:extLst>
            <a:ext uri="{FF2B5EF4-FFF2-40B4-BE49-F238E27FC236}">
              <a16:creationId xmlns:a16="http://schemas.microsoft.com/office/drawing/2014/main" id="{00000000-0008-0000-2100-000007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6" name="Text Box 8">
          <a:extLst>
            <a:ext uri="{FF2B5EF4-FFF2-40B4-BE49-F238E27FC236}">
              <a16:creationId xmlns:a16="http://schemas.microsoft.com/office/drawing/2014/main" id="{00000000-0008-0000-2100-000008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7" name="Text Box 9">
          <a:extLst>
            <a:ext uri="{FF2B5EF4-FFF2-40B4-BE49-F238E27FC236}">
              <a16:creationId xmlns:a16="http://schemas.microsoft.com/office/drawing/2014/main" id="{00000000-0008-0000-2100-000009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8" name="Text Box 10">
          <a:extLst>
            <a:ext uri="{FF2B5EF4-FFF2-40B4-BE49-F238E27FC236}">
              <a16:creationId xmlns:a16="http://schemas.microsoft.com/office/drawing/2014/main" id="{00000000-0008-0000-2100-00000A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19" name="Text Box 1">
          <a:extLst>
            <a:ext uri="{FF2B5EF4-FFF2-40B4-BE49-F238E27FC236}">
              <a16:creationId xmlns:a16="http://schemas.microsoft.com/office/drawing/2014/main" id="{00000000-0008-0000-2100-00000B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48</xdr:row>
      <xdr:rowOff>0</xdr:rowOff>
    </xdr:from>
    <xdr:ext cx="114300" cy="285750"/>
    <xdr:sp macro="" textlink="">
      <xdr:nvSpPr>
        <xdr:cNvPr id="4620" name="Text Box 2">
          <a:extLst>
            <a:ext uri="{FF2B5EF4-FFF2-40B4-BE49-F238E27FC236}">
              <a16:creationId xmlns:a16="http://schemas.microsoft.com/office/drawing/2014/main" id="{00000000-0008-0000-2100-00000C120000}"/>
            </a:ext>
          </a:extLst>
        </xdr:cNvPr>
        <xdr:cNvSpPr txBox="1">
          <a:spLocks noChangeArrowheads="1"/>
        </xdr:cNvSpPr>
      </xdr:nvSpPr>
      <xdr:spPr bwMode="auto">
        <a:xfrm>
          <a:off x="624840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54</xdr:row>
      <xdr:rowOff>0</xdr:rowOff>
    </xdr:from>
    <xdr:ext cx="114300" cy="285750"/>
    <xdr:sp macro="" textlink="">
      <xdr:nvSpPr>
        <xdr:cNvPr id="4621" name="Text Box 8">
          <a:extLst>
            <a:ext uri="{FF2B5EF4-FFF2-40B4-BE49-F238E27FC236}">
              <a16:creationId xmlns:a16="http://schemas.microsoft.com/office/drawing/2014/main" id="{00000000-0008-0000-2100-00000D120000}"/>
            </a:ext>
          </a:extLst>
        </xdr:cNvPr>
        <xdr:cNvSpPr txBox="1">
          <a:spLocks noChangeArrowheads="1"/>
        </xdr:cNvSpPr>
      </xdr:nvSpPr>
      <xdr:spPr bwMode="auto">
        <a:xfrm>
          <a:off x="210312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656166</xdr:colOff>
      <xdr:row>28</xdr:row>
      <xdr:rowOff>10583</xdr:rowOff>
    </xdr:from>
    <xdr:ext cx="114300" cy="285750"/>
    <xdr:sp macro="" textlink="">
      <xdr:nvSpPr>
        <xdr:cNvPr id="4622" name="Text Box 8">
          <a:extLst>
            <a:ext uri="{FF2B5EF4-FFF2-40B4-BE49-F238E27FC236}">
              <a16:creationId xmlns:a16="http://schemas.microsoft.com/office/drawing/2014/main" id="{00000000-0008-0000-2100-00000E120000}"/>
            </a:ext>
          </a:extLst>
        </xdr:cNvPr>
        <xdr:cNvSpPr txBox="1">
          <a:spLocks noChangeArrowheads="1"/>
        </xdr:cNvSpPr>
      </xdr:nvSpPr>
      <xdr:spPr bwMode="auto">
        <a:xfrm>
          <a:off x="4999566" y="513122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4623" name="Text Box 8">
          <a:extLst>
            <a:ext uri="{FF2B5EF4-FFF2-40B4-BE49-F238E27FC236}">
              <a16:creationId xmlns:a16="http://schemas.microsoft.com/office/drawing/2014/main" id="{00000000-0008-0000-2100-00000F12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24" name="Text Box 8">
          <a:extLst>
            <a:ext uri="{FF2B5EF4-FFF2-40B4-BE49-F238E27FC236}">
              <a16:creationId xmlns:a16="http://schemas.microsoft.com/office/drawing/2014/main" id="{00000000-0008-0000-2100-000010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60</xdr:row>
      <xdr:rowOff>114300</xdr:rowOff>
    </xdr:from>
    <xdr:ext cx="114300" cy="285750"/>
    <xdr:sp macro="" textlink="">
      <xdr:nvSpPr>
        <xdr:cNvPr id="4625" name="Text Box 8">
          <a:extLst>
            <a:ext uri="{FF2B5EF4-FFF2-40B4-BE49-F238E27FC236}">
              <a16:creationId xmlns:a16="http://schemas.microsoft.com/office/drawing/2014/main" id="{00000000-0008-0000-2100-000011120000}"/>
            </a:ext>
          </a:extLst>
        </xdr:cNvPr>
        <xdr:cNvSpPr txBox="1">
          <a:spLocks noChangeArrowheads="1"/>
        </xdr:cNvSpPr>
      </xdr:nvSpPr>
      <xdr:spPr bwMode="auto">
        <a:xfrm>
          <a:off x="1630680" y="110871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4626" name="Text Box 8">
          <a:extLst>
            <a:ext uri="{FF2B5EF4-FFF2-40B4-BE49-F238E27FC236}">
              <a16:creationId xmlns:a16="http://schemas.microsoft.com/office/drawing/2014/main" id="{00000000-0008-0000-2100-00001212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27" name="Text Box 8">
          <a:extLst>
            <a:ext uri="{FF2B5EF4-FFF2-40B4-BE49-F238E27FC236}">
              <a16:creationId xmlns:a16="http://schemas.microsoft.com/office/drawing/2014/main" id="{00000000-0008-0000-2100-000013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28" name="Text Box 1">
          <a:extLst>
            <a:ext uri="{FF2B5EF4-FFF2-40B4-BE49-F238E27FC236}">
              <a16:creationId xmlns:a16="http://schemas.microsoft.com/office/drawing/2014/main" id="{00000000-0008-0000-2100-000014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29" name="Text Box 2">
          <a:extLst>
            <a:ext uri="{FF2B5EF4-FFF2-40B4-BE49-F238E27FC236}">
              <a16:creationId xmlns:a16="http://schemas.microsoft.com/office/drawing/2014/main" id="{00000000-0008-0000-2100-000015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30" name="Text Box 3">
          <a:extLst>
            <a:ext uri="{FF2B5EF4-FFF2-40B4-BE49-F238E27FC236}">
              <a16:creationId xmlns:a16="http://schemas.microsoft.com/office/drawing/2014/main" id="{00000000-0008-0000-2100-000016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31" name="Text Box 4">
          <a:extLst>
            <a:ext uri="{FF2B5EF4-FFF2-40B4-BE49-F238E27FC236}">
              <a16:creationId xmlns:a16="http://schemas.microsoft.com/office/drawing/2014/main" id="{00000000-0008-0000-2100-000017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32" name="Text Box 5">
          <a:extLst>
            <a:ext uri="{FF2B5EF4-FFF2-40B4-BE49-F238E27FC236}">
              <a16:creationId xmlns:a16="http://schemas.microsoft.com/office/drawing/2014/main" id="{00000000-0008-0000-2100-000018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33" name="Text Box 6">
          <a:extLst>
            <a:ext uri="{FF2B5EF4-FFF2-40B4-BE49-F238E27FC236}">
              <a16:creationId xmlns:a16="http://schemas.microsoft.com/office/drawing/2014/main" id="{00000000-0008-0000-2100-000019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34" name="Text Box 8">
          <a:extLst>
            <a:ext uri="{FF2B5EF4-FFF2-40B4-BE49-F238E27FC236}">
              <a16:creationId xmlns:a16="http://schemas.microsoft.com/office/drawing/2014/main" id="{00000000-0008-0000-2100-00001A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35" name="Text Box 9">
          <a:extLst>
            <a:ext uri="{FF2B5EF4-FFF2-40B4-BE49-F238E27FC236}">
              <a16:creationId xmlns:a16="http://schemas.microsoft.com/office/drawing/2014/main" id="{00000000-0008-0000-2100-00001B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36" name="Text Box 10">
          <a:extLst>
            <a:ext uri="{FF2B5EF4-FFF2-40B4-BE49-F238E27FC236}">
              <a16:creationId xmlns:a16="http://schemas.microsoft.com/office/drawing/2014/main" id="{00000000-0008-0000-2100-00001C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37" name="Text Box 1">
          <a:extLst>
            <a:ext uri="{FF2B5EF4-FFF2-40B4-BE49-F238E27FC236}">
              <a16:creationId xmlns:a16="http://schemas.microsoft.com/office/drawing/2014/main" id="{00000000-0008-0000-2100-00001D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38" name="Text Box 2">
          <a:extLst>
            <a:ext uri="{FF2B5EF4-FFF2-40B4-BE49-F238E27FC236}">
              <a16:creationId xmlns:a16="http://schemas.microsoft.com/office/drawing/2014/main" id="{00000000-0008-0000-2100-00001E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4639" name="Text Box 8">
          <a:extLst>
            <a:ext uri="{FF2B5EF4-FFF2-40B4-BE49-F238E27FC236}">
              <a16:creationId xmlns:a16="http://schemas.microsoft.com/office/drawing/2014/main" id="{00000000-0008-0000-2100-00001F12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4640" name="Text Box 8">
          <a:extLst>
            <a:ext uri="{FF2B5EF4-FFF2-40B4-BE49-F238E27FC236}">
              <a16:creationId xmlns:a16="http://schemas.microsoft.com/office/drawing/2014/main" id="{00000000-0008-0000-2100-00002012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41" name="Text Box 8">
          <a:extLst>
            <a:ext uri="{FF2B5EF4-FFF2-40B4-BE49-F238E27FC236}">
              <a16:creationId xmlns:a16="http://schemas.microsoft.com/office/drawing/2014/main" id="{00000000-0008-0000-2100-000021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4642" name="Text Box 8">
          <a:extLst>
            <a:ext uri="{FF2B5EF4-FFF2-40B4-BE49-F238E27FC236}">
              <a16:creationId xmlns:a16="http://schemas.microsoft.com/office/drawing/2014/main" id="{00000000-0008-0000-2100-00002212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4643" name="Text Box 8">
          <a:extLst>
            <a:ext uri="{FF2B5EF4-FFF2-40B4-BE49-F238E27FC236}">
              <a16:creationId xmlns:a16="http://schemas.microsoft.com/office/drawing/2014/main" id="{00000000-0008-0000-2100-00002312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44" name="Text Box 8">
          <a:extLst>
            <a:ext uri="{FF2B5EF4-FFF2-40B4-BE49-F238E27FC236}">
              <a16:creationId xmlns:a16="http://schemas.microsoft.com/office/drawing/2014/main" id="{00000000-0008-0000-2100-000024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45" name="Text Box 8">
          <a:extLst>
            <a:ext uri="{FF2B5EF4-FFF2-40B4-BE49-F238E27FC236}">
              <a16:creationId xmlns:a16="http://schemas.microsoft.com/office/drawing/2014/main" id="{00000000-0008-0000-2100-000025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46" name="Text Box 1">
          <a:extLst>
            <a:ext uri="{FF2B5EF4-FFF2-40B4-BE49-F238E27FC236}">
              <a16:creationId xmlns:a16="http://schemas.microsoft.com/office/drawing/2014/main" id="{00000000-0008-0000-2100-000026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47" name="Text Box 2">
          <a:extLst>
            <a:ext uri="{FF2B5EF4-FFF2-40B4-BE49-F238E27FC236}">
              <a16:creationId xmlns:a16="http://schemas.microsoft.com/office/drawing/2014/main" id="{00000000-0008-0000-2100-000027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48" name="Text Box 3">
          <a:extLst>
            <a:ext uri="{FF2B5EF4-FFF2-40B4-BE49-F238E27FC236}">
              <a16:creationId xmlns:a16="http://schemas.microsoft.com/office/drawing/2014/main" id="{00000000-0008-0000-2100-000028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49" name="Text Box 4">
          <a:extLst>
            <a:ext uri="{FF2B5EF4-FFF2-40B4-BE49-F238E27FC236}">
              <a16:creationId xmlns:a16="http://schemas.microsoft.com/office/drawing/2014/main" id="{00000000-0008-0000-2100-000029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50" name="Text Box 5">
          <a:extLst>
            <a:ext uri="{FF2B5EF4-FFF2-40B4-BE49-F238E27FC236}">
              <a16:creationId xmlns:a16="http://schemas.microsoft.com/office/drawing/2014/main" id="{00000000-0008-0000-2100-00002A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51" name="Text Box 6">
          <a:extLst>
            <a:ext uri="{FF2B5EF4-FFF2-40B4-BE49-F238E27FC236}">
              <a16:creationId xmlns:a16="http://schemas.microsoft.com/office/drawing/2014/main" id="{00000000-0008-0000-2100-00002B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52" name="Text Box 8">
          <a:extLst>
            <a:ext uri="{FF2B5EF4-FFF2-40B4-BE49-F238E27FC236}">
              <a16:creationId xmlns:a16="http://schemas.microsoft.com/office/drawing/2014/main" id="{00000000-0008-0000-2100-00002C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53" name="Text Box 9">
          <a:extLst>
            <a:ext uri="{FF2B5EF4-FFF2-40B4-BE49-F238E27FC236}">
              <a16:creationId xmlns:a16="http://schemas.microsoft.com/office/drawing/2014/main" id="{00000000-0008-0000-2100-00002D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54" name="Text Box 10">
          <a:extLst>
            <a:ext uri="{FF2B5EF4-FFF2-40B4-BE49-F238E27FC236}">
              <a16:creationId xmlns:a16="http://schemas.microsoft.com/office/drawing/2014/main" id="{00000000-0008-0000-2100-00002E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55" name="Text Box 1">
          <a:extLst>
            <a:ext uri="{FF2B5EF4-FFF2-40B4-BE49-F238E27FC236}">
              <a16:creationId xmlns:a16="http://schemas.microsoft.com/office/drawing/2014/main" id="{00000000-0008-0000-2100-00002F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56" name="Text Box 2">
          <a:extLst>
            <a:ext uri="{FF2B5EF4-FFF2-40B4-BE49-F238E27FC236}">
              <a16:creationId xmlns:a16="http://schemas.microsoft.com/office/drawing/2014/main" id="{00000000-0008-0000-2100-000030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4657" name="Text Box 8">
          <a:extLst>
            <a:ext uri="{FF2B5EF4-FFF2-40B4-BE49-F238E27FC236}">
              <a16:creationId xmlns:a16="http://schemas.microsoft.com/office/drawing/2014/main" id="{00000000-0008-0000-2100-00003112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4658" name="Text Box 8">
          <a:extLst>
            <a:ext uri="{FF2B5EF4-FFF2-40B4-BE49-F238E27FC236}">
              <a16:creationId xmlns:a16="http://schemas.microsoft.com/office/drawing/2014/main" id="{00000000-0008-0000-2100-00003212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59" name="Text Box 8">
          <a:extLst>
            <a:ext uri="{FF2B5EF4-FFF2-40B4-BE49-F238E27FC236}">
              <a16:creationId xmlns:a16="http://schemas.microsoft.com/office/drawing/2014/main" id="{00000000-0008-0000-2100-000033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4660" name="Text Box 8">
          <a:extLst>
            <a:ext uri="{FF2B5EF4-FFF2-40B4-BE49-F238E27FC236}">
              <a16:creationId xmlns:a16="http://schemas.microsoft.com/office/drawing/2014/main" id="{00000000-0008-0000-2100-00003412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4661" name="Text Box 8">
          <a:extLst>
            <a:ext uri="{FF2B5EF4-FFF2-40B4-BE49-F238E27FC236}">
              <a16:creationId xmlns:a16="http://schemas.microsoft.com/office/drawing/2014/main" id="{00000000-0008-0000-2100-00003512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62" name="Text Box 8">
          <a:extLst>
            <a:ext uri="{FF2B5EF4-FFF2-40B4-BE49-F238E27FC236}">
              <a16:creationId xmlns:a16="http://schemas.microsoft.com/office/drawing/2014/main" id="{00000000-0008-0000-2100-000036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63" name="Text Box 8">
          <a:extLst>
            <a:ext uri="{FF2B5EF4-FFF2-40B4-BE49-F238E27FC236}">
              <a16:creationId xmlns:a16="http://schemas.microsoft.com/office/drawing/2014/main" id="{00000000-0008-0000-2100-000037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64" name="Text Box 1">
          <a:extLst>
            <a:ext uri="{FF2B5EF4-FFF2-40B4-BE49-F238E27FC236}">
              <a16:creationId xmlns:a16="http://schemas.microsoft.com/office/drawing/2014/main" id="{00000000-0008-0000-2100-000038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65" name="Text Box 2">
          <a:extLst>
            <a:ext uri="{FF2B5EF4-FFF2-40B4-BE49-F238E27FC236}">
              <a16:creationId xmlns:a16="http://schemas.microsoft.com/office/drawing/2014/main" id="{00000000-0008-0000-2100-000039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66" name="Text Box 3">
          <a:extLst>
            <a:ext uri="{FF2B5EF4-FFF2-40B4-BE49-F238E27FC236}">
              <a16:creationId xmlns:a16="http://schemas.microsoft.com/office/drawing/2014/main" id="{00000000-0008-0000-2100-00003A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67" name="Text Box 4">
          <a:extLst>
            <a:ext uri="{FF2B5EF4-FFF2-40B4-BE49-F238E27FC236}">
              <a16:creationId xmlns:a16="http://schemas.microsoft.com/office/drawing/2014/main" id="{00000000-0008-0000-2100-00003B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68" name="Text Box 5">
          <a:extLst>
            <a:ext uri="{FF2B5EF4-FFF2-40B4-BE49-F238E27FC236}">
              <a16:creationId xmlns:a16="http://schemas.microsoft.com/office/drawing/2014/main" id="{00000000-0008-0000-2100-00003C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69" name="Text Box 6">
          <a:extLst>
            <a:ext uri="{FF2B5EF4-FFF2-40B4-BE49-F238E27FC236}">
              <a16:creationId xmlns:a16="http://schemas.microsoft.com/office/drawing/2014/main" id="{00000000-0008-0000-2100-00003D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70" name="Text Box 8">
          <a:extLst>
            <a:ext uri="{FF2B5EF4-FFF2-40B4-BE49-F238E27FC236}">
              <a16:creationId xmlns:a16="http://schemas.microsoft.com/office/drawing/2014/main" id="{00000000-0008-0000-2100-00003E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71" name="Text Box 9">
          <a:extLst>
            <a:ext uri="{FF2B5EF4-FFF2-40B4-BE49-F238E27FC236}">
              <a16:creationId xmlns:a16="http://schemas.microsoft.com/office/drawing/2014/main" id="{00000000-0008-0000-2100-00003F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72" name="Text Box 10">
          <a:extLst>
            <a:ext uri="{FF2B5EF4-FFF2-40B4-BE49-F238E27FC236}">
              <a16:creationId xmlns:a16="http://schemas.microsoft.com/office/drawing/2014/main" id="{00000000-0008-0000-2100-000040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73" name="Text Box 1">
          <a:extLst>
            <a:ext uri="{FF2B5EF4-FFF2-40B4-BE49-F238E27FC236}">
              <a16:creationId xmlns:a16="http://schemas.microsoft.com/office/drawing/2014/main" id="{00000000-0008-0000-2100-000041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74" name="Text Box 2">
          <a:extLst>
            <a:ext uri="{FF2B5EF4-FFF2-40B4-BE49-F238E27FC236}">
              <a16:creationId xmlns:a16="http://schemas.microsoft.com/office/drawing/2014/main" id="{00000000-0008-0000-2100-000042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4675" name="Text Box 8">
          <a:extLst>
            <a:ext uri="{FF2B5EF4-FFF2-40B4-BE49-F238E27FC236}">
              <a16:creationId xmlns:a16="http://schemas.microsoft.com/office/drawing/2014/main" id="{00000000-0008-0000-2100-00004312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152400</xdr:rowOff>
    </xdr:from>
    <xdr:ext cx="114300" cy="285750"/>
    <xdr:sp macro="" textlink="">
      <xdr:nvSpPr>
        <xdr:cNvPr id="4676" name="Text Box 8">
          <a:extLst>
            <a:ext uri="{FF2B5EF4-FFF2-40B4-BE49-F238E27FC236}">
              <a16:creationId xmlns:a16="http://schemas.microsoft.com/office/drawing/2014/main" id="{00000000-0008-0000-2100-000044120000}"/>
            </a:ext>
          </a:extLst>
        </xdr:cNvPr>
        <xdr:cNvSpPr txBox="1">
          <a:spLocks noChangeArrowheads="1"/>
        </xdr:cNvSpPr>
      </xdr:nvSpPr>
      <xdr:spPr bwMode="auto">
        <a:xfrm>
          <a:off x="624840" y="152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77" name="Text Box 8">
          <a:extLst>
            <a:ext uri="{FF2B5EF4-FFF2-40B4-BE49-F238E27FC236}">
              <a16:creationId xmlns:a16="http://schemas.microsoft.com/office/drawing/2014/main" id="{00000000-0008-0000-2100-000045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61</xdr:row>
      <xdr:rowOff>38100</xdr:rowOff>
    </xdr:from>
    <xdr:ext cx="114300" cy="285750"/>
    <xdr:sp macro="" textlink="">
      <xdr:nvSpPr>
        <xdr:cNvPr id="4678" name="Text Box 8">
          <a:extLst>
            <a:ext uri="{FF2B5EF4-FFF2-40B4-BE49-F238E27FC236}">
              <a16:creationId xmlns:a16="http://schemas.microsoft.com/office/drawing/2014/main" id="{00000000-0008-0000-2100-000046120000}"/>
            </a:ext>
          </a:extLst>
        </xdr:cNvPr>
        <xdr:cNvSpPr txBox="1">
          <a:spLocks noChangeArrowheads="1"/>
        </xdr:cNvSpPr>
      </xdr:nvSpPr>
      <xdr:spPr bwMode="auto">
        <a:xfrm>
          <a:off x="160210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219075</xdr:colOff>
      <xdr:row>21</xdr:row>
      <xdr:rowOff>0</xdr:rowOff>
    </xdr:from>
    <xdr:ext cx="114300" cy="285750"/>
    <xdr:sp macro="" textlink="">
      <xdr:nvSpPr>
        <xdr:cNvPr id="4679" name="Text Box 8">
          <a:extLst>
            <a:ext uri="{FF2B5EF4-FFF2-40B4-BE49-F238E27FC236}">
              <a16:creationId xmlns:a16="http://schemas.microsoft.com/office/drawing/2014/main" id="{00000000-0008-0000-2100-000047120000}"/>
            </a:ext>
          </a:extLst>
        </xdr:cNvPr>
        <xdr:cNvSpPr txBox="1">
          <a:spLocks noChangeArrowheads="1"/>
        </xdr:cNvSpPr>
      </xdr:nvSpPr>
      <xdr:spPr bwMode="auto">
        <a:xfrm>
          <a:off x="146875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xdr:col>
      <xdr:colOff>0</xdr:colOff>
      <xdr:row>42</xdr:row>
      <xdr:rowOff>0</xdr:rowOff>
    </xdr:from>
    <xdr:ext cx="114300" cy="285750"/>
    <xdr:sp macro="" textlink="">
      <xdr:nvSpPr>
        <xdr:cNvPr id="4680" name="Text Box 8">
          <a:extLst>
            <a:ext uri="{FF2B5EF4-FFF2-40B4-BE49-F238E27FC236}">
              <a16:creationId xmlns:a16="http://schemas.microsoft.com/office/drawing/2014/main" id="{00000000-0008-0000-2100-000048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1" name="Text Box 1">
          <a:extLst>
            <a:ext uri="{FF2B5EF4-FFF2-40B4-BE49-F238E27FC236}">
              <a16:creationId xmlns:a16="http://schemas.microsoft.com/office/drawing/2014/main" id="{00000000-0008-0000-2100-000049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2" name="Text Box 2">
          <a:extLst>
            <a:ext uri="{FF2B5EF4-FFF2-40B4-BE49-F238E27FC236}">
              <a16:creationId xmlns:a16="http://schemas.microsoft.com/office/drawing/2014/main" id="{00000000-0008-0000-2100-00004A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3" name="Text Box 3">
          <a:extLst>
            <a:ext uri="{FF2B5EF4-FFF2-40B4-BE49-F238E27FC236}">
              <a16:creationId xmlns:a16="http://schemas.microsoft.com/office/drawing/2014/main" id="{00000000-0008-0000-2100-00004B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4" name="Text Box 4">
          <a:extLst>
            <a:ext uri="{FF2B5EF4-FFF2-40B4-BE49-F238E27FC236}">
              <a16:creationId xmlns:a16="http://schemas.microsoft.com/office/drawing/2014/main" id="{00000000-0008-0000-2100-00004C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5" name="Text Box 5">
          <a:extLst>
            <a:ext uri="{FF2B5EF4-FFF2-40B4-BE49-F238E27FC236}">
              <a16:creationId xmlns:a16="http://schemas.microsoft.com/office/drawing/2014/main" id="{00000000-0008-0000-2100-00004D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6" name="Text Box 6">
          <a:extLst>
            <a:ext uri="{FF2B5EF4-FFF2-40B4-BE49-F238E27FC236}">
              <a16:creationId xmlns:a16="http://schemas.microsoft.com/office/drawing/2014/main" id="{00000000-0008-0000-2100-00004E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7" name="Text Box 8">
          <a:extLst>
            <a:ext uri="{FF2B5EF4-FFF2-40B4-BE49-F238E27FC236}">
              <a16:creationId xmlns:a16="http://schemas.microsoft.com/office/drawing/2014/main" id="{00000000-0008-0000-2100-00004F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8" name="Text Box 9">
          <a:extLst>
            <a:ext uri="{FF2B5EF4-FFF2-40B4-BE49-F238E27FC236}">
              <a16:creationId xmlns:a16="http://schemas.microsoft.com/office/drawing/2014/main" id="{00000000-0008-0000-2100-000050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89" name="Text Box 10">
          <a:extLst>
            <a:ext uri="{FF2B5EF4-FFF2-40B4-BE49-F238E27FC236}">
              <a16:creationId xmlns:a16="http://schemas.microsoft.com/office/drawing/2014/main" id="{00000000-0008-0000-2100-000051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90" name="Text Box 1">
          <a:extLst>
            <a:ext uri="{FF2B5EF4-FFF2-40B4-BE49-F238E27FC236}">
              <a16:creationId xmlns:a16="http://schemas.microsoft.com/office/drawing/2014/main" id="{00000000-0008-0000-2100-000052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91" name="Text Box 2">
          <a:extLst>
            <a:ext uri="{FF2B5EF4-FFF2-40B4-BE49-F238E27FC236}">
              <a16:creationId xmlns:a16="http://schemas.microsoft.com/office/drawing/2014/main" id="{00000000-0008-0000-2100-000053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4692" name="Text Box 8">
          <a:extLst>
            <a:ext uri="{FF2B5EF4-FFF2-40B4-BE49-F238E27FC236}">
              <a16:creationId xmlns:a16="http://schemas.microsoft.com/office/drawing/2014/main" id="{00000000-0008-0000-2100-00005412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4693" name="Text Box 8">
          <a:extLst>
            <a:ext uri="{FF2B5EF4-FFF2-40B4-BE49-F238E27FC236}">
              <a16:creationId xmlns:a16="http://schemas.microsoft.com/office/drawing/2014/main" id="{00000000-0008-0000-2100-00005512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94" name="Text Box 8">
          <a:extLst>
            <a:ext uri="{FF2B5EF4-FFF2-40B4-BE49-F238E27FC236}">
              <a16:creationId xmlns:a16="http://schemas.microsoft.com/office/drawing/2014/main" id="{00000000-0008-0000-2100-000056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4695" name="Text Box 8">
          <a:extLst>
            <a:ext uri="{FF2B5EF4-FFF2-40B4-BE49-F238E27FC236}">
              <a16:creationId xmlns:a16="http://schemas.microsoft.com/office/drawing/2014/main" id="{00000000-0008-0000-2100-00005712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4696" name="Text Box 8">
          <a:extLst>
            <a:ext uri="{FF2B5EF4-FFF2-40B4-BE49-F238E27FC236}">
              <a16:creationId xmlns:a16="http://schemas.microsoft.com/office/drawing/2014/main" id="{00000000-0008-0000-2100-00005812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4697" name="Text Box 8">
          <a:extLst>
            <a:ext uri="{FF2B5EF4-FFF2-40B4-BE49-F238E27FC236}">
              <a16:creationId xmlns:a16="http://schemas.microsoft.com/office/drawing/2014/main" id="{00000000-0008-0000-2100-000059120000}"/>
            </a:ext>
          </a:extLst>
        </xdr:cNvPr>
        <xdr:cNvSpPr txBox="1">
          <a:spLocks noChangeArrowheads="1"/>
        </xdr:cNvSpPr>
      </xdr:nvSpPr>
      <xdr:spPr bwMode="auto">
        <a:xfrm>
          <a:off x="62822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698" name="Text Box 8">
          <a:extLst>
            <a:ext uri="{FF2B5EF4-FFF2-40B4-BE49-F238E27FC236}">
              <a16:creationId xmlns:a16="http://schemas.microsoft.com/office/drawing/2014/main" id="{00000000-0008-0000-2100-00005A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699" name="Text Box 1">
          <a:extLst>
            <a:ext uri="{FF2B5EF4-FFF2-40B4-BE49-F238E27FC236}">
              <a16:creationId xmlns:a16="http://schemas.microsoft.com/office/drawing/2014/main" id="{00000000-0008-0000-2100-00005B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0" name="Text Box 2">
          <a:extLst>
            <a:ext uri="{FF2B5EF4-FFF2-40B4-BE49-F238E27FC236}">
              <a16:creationId xmlns:a16="http://schemas.microsoft.com/office/drawing/2014/main" id="{00000000-0008-0000-2100-00005C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1" name="Text Box 3">
          <a:extLst>
            <a:ext uri="{FF2B5EF4-FFF2-40B4-BE49-F238E27FC236}">
              <a16:creationId xmlns:a16="http://schemas.microsoft.com/office/drawing/2014/main" id="{00000000-0008-0000-2100-00005D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2" name="Text Box 4">
          <a:extLst>
            <a:ext uri="{FF2B5EF4-FFF2-40B4-BE49-F238E27FC236}">
              <a16:creationId xmlns:a16="http://schemas.microsoft.com/office/drawing/2014/main" id="{00000000-0008-0000-2100-00005E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3" name="Text Box 5">
          <a:extLst>
            <a:ext uri="{FF2B5EF4-FFF2-40B4-BE49-F238E27FC236}">
              <a16:creationId xmlns:a16="http://schemas.microsoft.com/office/drawing/2014/main" id="{00000000-0008-0000-2100-00005F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4" name="Text Box 6">
          <a:extLst>
            <a:ext uri="{FF2B5EF4-FFF2-40B4-BE49-F238E27FC236}">
              <a16:creationId xmlns:a16="http://schemas.microsoft.com/office/drawing/2014/main" id="{00000000-0008-0000-2100-000060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5" name="Text Box 8">
          <a:extLst>
            <a:ext uri="{FF2B5EF4-FFF2-40B4-BE49-F238E27FC236}">
              <a16:creationId xmlns:a16="http://schemas.microsoft.com/office/drawing/2014/main" id="{00000000-0008-0000-2100-000061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6" name="Text Box 9">
          <a:extLst>
            <a:ext uri="{FF2B5EF4-FFF2-40B4-BE49-F238E27FC236}">
              <a16:creationId xmlns:a16="http://schemas.microsoft.com/office/drawing/2014/main" id="{00000000-0008-0000-2100-000062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7" name="Text Box 10">
          <a:extLst>
            <a:ext uri="{FF2B5EF4-FFF2-40B4-BE49-F238E27FC236}">
              <a16:creationId xmlns:a16="http://schemas.microsoft.com/office/drawing/2014/main" id="{00000000-0008-0000-2100-000063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8" name="Text Box 1">
          <a:extLst>
            <a:ext uri="{FF2B5EF4-FFF2-40B4-BE49-F238E27FC236}">
              <a16:creationId xmlns:a16="http://schemas.microsoft.com/office/drawing/2014/main" id="{00000000-0008-0000-2100-000064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09" name="Text Box 2">
          <a:extLst>
            <a:ext uri="{FF2B5EF4-FFF2-40B4-BE49-F238E27FC236}">
              <a16:creationId xmlns:a16="http://schemas.microsoft.com/office/drawing/2014/main" id="{00000000-0008-0000-2100-000065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4710" name="Text Box 8">
          <a:extLst>
            <a:ext uri="{FF2B5EF4-FFF2-40B4-BE49-F238E27FC236}">
              <a16:creationId xmlns:a16="http://schemas.microsoft.com/office/drawing/2014/main" id="{00000000-0008-0000-2100-00006612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4711" name="Text Box 8">
          <a:extLst>
            <a:ext uri="{FF2B5EF4-FFF2-40B4-BE49-F238E27FC236}">
              <a16:creationId xmlns:a16="http://schemas.microsoft.com/office/drawing/2014/main" id="{00000000-0008-0000-2100-00006712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12" name="Text Box 8">
          <a:extLst>
            <a:ext uri="{FF2B5EF4-FFF2-40B4-BE49-F238E27FC236}">
              <a16:creationId xmlns:a16="http://schemas.microsoft.com/office/drawing/2014/main" id="{00000000-0008-0000-2100-000068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21167</xdr:colOff>
      <xdr:row>21</xdr:row>
      <xdr:rowOff>0</xdr:rowOff>
    </xdr:from>
    <xdr:ext cx="114300" cy="285750"/>
    <xdr:sp macro="" textlink="">
      <xdr:nvSpPr>
        <xdr:cNvPr id="4713" name="Text Box 8">
          <a:extLst>
            <a:ext uri="{FF2B5EF4-FFF2-40B4-BE49-F238E27FC236}">
              <a16:creationId xmlns:a16="http://schemas.microsoft.com/office/drawing/2014/main" id="{00000000-0008-0000-2100-000069120000}"/>
            </a:ext>
          </a:extLst>
        </xdr:cNvPr>
        <xdr:cNvSpPr txBox="1">
          <a:spLocks noChangeArrowheads="1"/>
        </xdr:cNvSpPr>
      </xdr:nvSpPr>
      <xdr:spPr bwMode="auto">
        <a:xfrm>
          <a:off x="646007"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42</xdr:row>
      <xdr:rowOff>0</xdr:rowOff>
    </xdr:from>
    <xdr:ext cx="114300" cy="285750"/>
    <xdr:sp macro="" textlink="">
      <xdr:nvSpPr>
        <xdr:cNvPr id="4714" name="Text Box 8">
          <a:extLst>
            <a:ext uri="{FF2B5EF4-FFF2-40B4-BE49-F238E27FC236}">
              <a16:creationId xmlns:a16="http://schemas.microsoft.com/office/drawing/2014/main" id="{00000000-0008-0000-2100-00006A120000}"/>
            </a:ext>
          </a:extLst>
        </xdr:cNvPr>
        <xdr:cNvSpPr txBox="1">
          <a:spLocks noChangeArrowheads="1"/>
        </xdr:cNvSpPr>
      </xdr:nvSpPr>
      <xdr:spPr bwMode="auto">
        <a:xfrm>
          <a:off x="126026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664633</xdr:colOff>
      <xdr:row>52</xdr:row>
      <xdr:rowOff>169334</xdr:rowOff>
    </xdr:from>
    <xdr:ext cx="114300" cy="285750"/>
    <xdr:sp macro="" textlink="">
      <xdr:nvSpPr>
        <xdr:cNvPr id="4715" name="Text Box 8">
          <a:extLst>
            <a:ext uri="{FF2B5EF4-FFF2-40B4-BE49-F238E27FC236}">
              <a16:creationId xmlns:a16="http://schemas.microsoft.com/office/drawing/2014/main" id="{00000000-0008-0000-2100-00006B120000}"/>
            </a:ext>
          </a:extLst>
        </xdr:cNvPr>
        <xdr:cNvSpPr txBox="1">
          <a:spLocks noChangeArrowheads="1"/>
        </xdr:cNvSpPr>
      </xdr:nvSpPr>
      <xdr:spPr bwMode="auto">
        <a:xfrm>
          <a:off x="2501053" y="967909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16" name="Text Box 1">
          <a:extLst>
            <a:ext uri="{FF2B5EF4-FFF2-40B4-BE49-F238E27FC236}">
              <a16:creationId xmlns:a16="http://schemas.microsoft.com/office/drawing/2014/main" id="{00000000-0008-0000-2100-00006C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17" name="Text Box 2">
          <a:extLst>
            <a:ext uri="{FF2B5EF4-FFF2-40B4-BE49-F238E27FC236}">
              <a16:creationId xmlns:a16="http://schemas.microsoft.com/office/drawing/2014/main" id="{00000000-0008-0000-2100-00006D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18" name="Text Box 3">
          <a:extLst>
            <a:ext uri="{FF2B5EF4-FFF2-40B4-BE49-F238E27FC236}">
              <a16:creationId xmlns:a16="http://schemas.microsoft.com/office/drawing/2014/main" id="{00000000-0008-0000-2100-00006E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19" name="Text Box 4">
          <a:extLst>
            <a:ext uri="{FF2B5EF4-FFF2-40B4-BE49-F238E27FC236}">
              <a16:creationId xmlns:a16="http://schemas.microsoft.com/office/drawing/2014/main" id="{00000000-0008-0000-2100-00006F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20" name="Text Box 5">
          <a:extLst>
            <a:ext uri="{FF2B5EF4-FFF2-40B4-BE49-F238E27FC236}">
              <a16:creationId xmlns:a16="http://schemas.microsoft.com/office/drawing/2014/main" id="{00000000-0008-0000-2100-000070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21" name="Text Box 6">
          <a:extLst>
            <a:ext uri="{FF2B5EF4-FFF2-40B4-BE49-F238E27FC236}">
              <a16:creationId xmlns:a16="http://schemas.microsoft.com/office/drawing/2014/main" id="{00000000-0008-0000-2100-000071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22" name="Text Box 8">
          <a:extLst>
            <a:ext uri="{FF2B5EF4-FFF2-40B4-BE49-F238E27FC236}">
              <a16:creationId xmlns:a16="http://schemas.microsoft.com/office/drawing/2014/main" id="{00000000-0008-0000-2100-000072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23" name="Text Box 9">
          <a:extLst>
            <a:ext uri="{FF2B5EF4-FFF2-40B4-BE49-F238E27FC236}">
              <a16:creationId xmlns:a16="http://schemas.microsoft.com/office/drawing/2014/main" id="{00000000-0008-0000-2100-000073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24" name="Text Box 10">
          <a:extLst>
            <a:ext uri="{FF2B5EF4-FFF2-40B4-BE49-F238E27FC236}">
              <a16:creationId xmlns:a16="http://schemas.microsoft.com/office/drawing/2014/main" id="{00000000-0008-0000-2100-000074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2047874</xdr:colOff>
      <xdr:row>53</xdr:row>
      <xdr:rowOff>66675</xdr:rowOff>
    </xdr:from>
    <xdr:ext cx="114300" cy="285750"/>
    <xdr:sp macro="" textlink="">
      <xdr:nvSpPr>
        <xdr:cNvPr id="4725" name="Text Box 1">
          <a:extLst>
            <a:ext uri="{FF2B5EF4-FFF2-40B4-BE49-F238E27FC236}">
              <a16:creationId xmlns:a16="http://schemas.microsoft.com/office/drawing/2014/main" id="{00000000-0008-0000-2100-000075120000}"/>
            </a:ext>
          </a:extLst>
        </xdr:cNvPr>
        <xdr:cNvSpPr txBox="1">
          <a:spLocks noChangeArrowheads="1"/>
        </xdr:cNvSpPr>
      </xdr:nvSpPr>
      <xdr:spPr bwMode="auto">
        <a:xfrm>
          <a:off x="622934" y="975931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269875</xdr:colOff>
      <xdr:row>54</xdr:row>
      <xdr:rowOff>171450</xdr:rowOff>
    </xdr:from>
    <xdr:ext cx="114300" cy="285750"/>
    <xdr:sp macro="" textlink="">
      <xdr:nvSpPr>
        <xdr:cNvPr id="4726" name="Text Box 2">
          <a:extLst>
            <a:ext uri="{FF2B5EF4-FFF2-40B4-BE49-F238E27FC236}">
              <a16:creationId xmlns:a16="http://schemas.microsoft.com/office/drawing/2014/main" id="{00000000-0008-0000-2100-000076120000}"/>
            </a:ext>
          </a:extLst>
        </xdr:cNvPr>
        <xdr:cNvSpPr txBox="1">
          <a:spLocks noChangeArrowheads="1"/>
        </xdr:cNvSpPr>
      </xdr:nvSpPr>
      <xdr:spPr bwMode="auto">
        <a:xfrm>
          <a:off x="1519555" y="100469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114300" cy="285750"/>
    <xdr:sp macro="" textlink="">
      <xdr:nvSpPr>
        <xdr:cNvPr id="4727" name="Text Box 8">
          <a:extLst>
            <a:ext uri="{FF2B5EF4-FFF2-40B4-BE49-F238E27FC236}">
              <a16:creationId xmlns:a16="http://schemas.microsoft.com/office/drawing/2014/main" id="{00000000-0008-0000-2100-000077120000}"/>
            </a:ext>
          </a:extLst>
        </xdr:cNvPr>
        <xdr:cNvSpPr txBox="1">
          <a:spLocks noChangeArrowheads="1"/>
        </xdr:cNvSpPr>
      </xdr:nvSpPr>
      <xdr:spPr bwMode="auto">
        <a:xfrm>
          <a:off x="6248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28" name="Text Box 8">
          <a:extLst>
            <a:ext uri="{FF2B5EF4-FFF2-40B4-BE49-F238E27FC236}">
              <a16:creationId xmlns:a16="http://schemas.microsoft.com/office/drawing/2014/main" id="{00000000-0008-0000-2100-000078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29" name="Text Box 8">
          <a:extLst>
            <a:ext uri="{FF2B5EF4-FFF2-40B4-BE49-F238E27FC236}">
              <a16:creationId xmlns:a16="http://schemas.microsoft.com/office/drawing/2014/main" id="{00000000-0008-0000-2100-000079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0" name="Text Box 1">
          <a:extLst>
            <a:ext uri="{FF2B5EF4-FFF2-40B4-BE49-F238E27FC236}">
              <a16:creationId xmlns:a16="http://schemas.microsoft.com/office/drawing/2014/main" id="{00000000-0008-0000-2100-00007A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1" name="Text Box 2">
          <a:extLst>
            <a:ext uri="{FF2B5EF4-FFF2-40B4-BE49-F238E27FC236}">
              <a16:creationId xmlns:a16="http://schemas.microsoft.com/office/drawing/2014/main" id="{00000000-0008-0000-2100-00007B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2" name="Text Box 3">
          <a:extLst>
            <a:ext uri="{FF2B5EF4-FFF2-40B4-BE49-F238E27FC236}">
              <a16:creationId xmlns:a16="http://schemas.microsoft.com/office/drawing/2014/main" id="{00000000-0008-0000-2100-00007C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3" name="Text Box 4">
          <a:extLst>
            <a:ext uri="{FF2B5EF4-FFF2-40B4-BE49-F238E27FC236}">
              <a16:creationId xmlns:a16="http://schemas.microsoft.com/office/drawing/2014/main" id="{00000000-0008-0000-2100-00007D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4" name="Text Box 5">
          <a:extLst>
            <a:ext uri="{FF2B5EF4-FFF2-40B4-BE49-F238E27FC236}">
              <a16:creationId xmlns:a16="http://schemas.microsoft.com/office/drawing/2014/main" id="{00000000-0008-0000-2100-00007E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5" name="Text Box 6">
          <a:extLst>
            <a:ext uri="{FF2B5EF4-FFF2-40B4-BE49-F238E27FC236}">
              <a16:creationId xmlns:a16="http://schemas.microsoft.com/office/drawing/2014/main" id="{00000000-0008-0000-2100-00007F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6" name="Text Box 8">
          <a:extLst>
            <a:ext uri="{FF2B5EF4-FFF2-40B4-BE49-F238E27FC236}">
              <a16:creationId xmlns:a16="http://schemas.microsoft.com/office/drawing/2014/main" id="{00000000-0008-0000-2100-000080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7" name="Text Box 9">
          <a:extLst>
            <a:ext uri="{FF2B5EF4-FFF2-40B4-BE49-F238E27FC236}">
              <a16:creationId xmlns:a16="http://schemas.microsoft.com/office/drawing/2014/main" id="{00000000-0008-0000-2100-000081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8" name="Text Box 10">
          <a:extLst>
            <a:ext uri="{FF2B5EF4-FFF2-40B4-BE49-F238E27FC236}">
              <a16:creationId xmlns:a16="http://schemas.microsoft.com/office/drawing/2014/main" id="{00000000-0008-0000-2100-000082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39" name="Text Box 1">
          <a:extLst>
            <a:ext uri="{FF2B5EF4-FFF2-40B4-BE49-F238E27FC236}">
              <a16:creationId xmlns:a16="http://schemas.microsoft.com/office/drawing/2014/main" id="{00000000-0008-0000-2100-000083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0" name="Text Box 2">
          <a:extLst>
            <a:ext uri="{FF2B5EF4-FFF2-40B4-BE49-F238E27FC236}">
              <a16:creationId xmlns:a16="http://schemas.microsoft.com/office/drawing/2014/main" id="{00000000-0008-0000-2100-000084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1" name="Text Box 8">
          <a:extLst>
            <a:ext uri="{FF2B5EF4-FFF2-40B4-BE49-F238E27FC236}">
              <a16:creationId xmlns:a16="http://schemas.microsoft.com/office/drawing/2014/main" id="{00000000-0008-0000-2100-000085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2" name="Text Box 1">
          <a:extLst>
            <a:ext uri="{FF2B5EF4-FFF2-40B4-BE49-F238E27FC236}">
              <a16:creationId xmlns:a16="http://schemas.microsoft.com/office/drawing/2014/main" id="{00000000-0008-0000-2100-000086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3" name="Text Box 2">
          <a:extLst>
            <a:ext uri="{FF2B5EF4-FFF2-40B4-BE49-F238E27FC236}">
              <a16:creationId xmlns:a16="http://schemas.microsoft.com/office/drawing/2014/main" id="{00000000-0008-0000-2100-000087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4" name="Text Box 3">
          <a:extLst>
            <a:ext uri="{FF2B5EF4-FFF2-40B4-BE49-F238E27FC236}">
              <a16:creationId xmlns:a16="http://schemas.microsoft.com/office/drawing/2014/main" id="{00000000-0008-0000-2100-000088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5" name="Text Box 4">
          <a:extLst>
            <a:ext uri="{FF2B5EF4-FFF2-40B4-BE49-F238E27FC236}">
              <a16:creationId xmlns:a16="http://schemas.microsoft.com/office/drawing/2014/main" id="{00000000-0008-0000-2100-000089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6" name="Text Box 5">
          <a:extLst>
            <a:ext uri="{FF2B5EF4-FFF2-40B4-BE49-F238E27FC236}">
              <a16:creationId xmlns:a16="http://schemas.microsoft.com/office/drawing/2014/main" id="{00000000-0008-0000-2100-00008A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7" name="Text Box 6">
          <a:extLst>
            <a:ext uri="{FF2B5EF4-FFF2-40B4-BE49-F238E27FC236}">
              <a16:creationId xmlns:a16="http://schemas.microsoft.com/office/drawing/2014/main" id="{00000000-0008-0000-2100-00008B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8" name="Text Box 8">
          <a:extLst>
            <a:ext uri="{FF2B5EF4-FFF2-40B4-BE49-F238E27FC236}">
              <a16:creationId xmlns:a16="http://schemas.microsoft.com/office/drawing/2014/main" id="{00000000-0008-0000-2100-00008C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49" name="Text Box 9">
          <a:extLst>
            <a:ext uri="{FF2B5EF4-FFF2-40B4-BE49-F238E27FC236}">
              <a16:creationId xmlns:a16="http://schemas.microsoft.com/office/drawing/2014/main" id="{00000000-0008-0000-2100-00008D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0" name="Text Box 10">
          <a:extLst>
            <a:ext uri="{FF2B5EF4-FFF2-40B4-BE49-F238E27FC236}">
              <a16:creationId xmlns:a16="http://schemas.microsoft.com/office/drawing/2014/main" id="{00000000-0008-0000-2100-00008E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1" name="Text Box 1">
          <a:extLst>
            <a:ext uri="{FF2B5EF4-FFF2-40B4-BE49-F238E27FC236}">
              <a16:creationId xmlns:a16="http://schemas.microsoft.com/office/drawing/2014/main" id="{00000000-0008-0000-2100-00008F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2" name="Text Box 2">
          <a:extLst>
            <a:ext uri="{FF2B5EF4-FFF2-40B4-BE49-F238E27FC236}">
              <a16:creationId xmlns:a16="http://schemas.microsoft.com/office/drawing/2014/main" id="{00000000-0008-0000-2100-000090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3" name="Text Box 8">
          <a:extLst>
            <a:ext uri="{FF2B5EF4-FFF2-40B4-BE49-F238E27FC236}">
              <a16:creationId xmlns:a16="http://schemas.microsoft.com/office/drawing/2014/main" id="{00000000-0008-0000-2100-000091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4" name="Text Box 8">
          <a:extLst>
            <a:ext uri="{FF2B5EF4-FFF2-40B4-BE49-F238E27FC236}">
              <a16:creationId xmlns:a16="http://schemas.microsoft.com/office/drawing/2014/main" id="{00000000-0008-0000-2100-000092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5" name="Text Box 1">
          <a:extLst>
            <a:ext uri="{FF2B5EF4-FFF2-40B4-BE49-F238E27FC236}">
              <a16:creationId xmlns:a16="http://schemas.microsoft.com/office/drawing/2014/main" id="{00000000-0008-0000-2100-000093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6" name="Text Box 2">
          <a:extLst>
            <a:ext uri="{FF2B5EF4-FFF2-40B4-BE49-F238E27FC236}">
              <a16:creationId xmlns:a16="http://schemas.microsoft.com/office/drawing/2014/main" id="{00000000-0008-0000-2100-000094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7" name="Text Box 3">
          <a:extLst>
            <a:ext uri="{FF2B5EF4-FFF2-40B4-BE49-F238E27FC236}">
              <a16:creationId xmlns:a16="http://schemas.microsoft.com/office/drawing/2014/main" id="{00000000-0008-0000-2100-000095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8" name="Text Box 4">
          <a:extLst>
            <a:ext uri="{FF2B5EF4-FFF2-40B4-BE49-F238E27FC236}">
              <a16:creationId xmlns:a16="http://schemas.microsoft.com/office/drawing/2014/main" id="{00000000-0008-0000-2100-000096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59" name="Text Box 5">
          <a:extLst>
            <a:ext uri="{FF2B5EF4-FFF2-40B4-BE49-F238E27FC236}">
              <a16:creationId xmlns:a16="http://schemas.microsoft.com/office/drawing/2014/main" id="{00000000-0008-0000-2100-000097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0" name="Text Box 6">
          <a:extLst>
            <a:ext uri="{FF2B5EF4-FFF2-40B4-BE49-F238E27FC236}">
              <a16:creationId xmlns:a16="http://schemas.microsoft.com/office/drawing/2014/main" id="{00000000-0008-0000-2100-000098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1" name="Text Box 8">
          <a:extLst>
            <a:ext uri="{FF2B5EF4-FFF2-40B4-BE49-F238E27FC236}">
              <a16:creationId xmlns:a16="http://schemas.microsoft.com/office/drawing/2014/main" id="{00000000-0008-0000-2100-000099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2" name="Text Box 9">
          <a:extLst>
            <a:ext uri="{FF2B5EF4-FFF2-40B4-BE49-F238E27FC236}">
              <a16:creationId xmlns:a16="http://schemas.microsoft.com/office/drawing/2014/main" id="{00000000-0008-0000-2100-00009A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3" name="Text Box 10">
          <a:extLst>
            <a:ext uri="{FF2B5EF4-FFF2-40B4-BE49-F238E27FC236}">
              <a16:creationId xmlns:a16="http://schemas.microsoft.com/office/drawing/2014/main" id="{00000000-0008-0000-2100-00009B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4" name="Text Box 1">
          <a:extLst>
            <a:ext uri="{FF2B5EF4-FFF2-40B4-BE49-F238E27FC236}">
              <a16:creationId xmlns:a16="http://schemas.microsoft.com/office/drawing/2014/main" id="{00000000-0008-0000-2100-00009C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5" name="Text Box 2">
          <a:extLst>
            <a:ext uri="{FF2B5EF4-FFF2-40B4-BE49-F238E27FC236}">
              <a16:creationId xmlns:a16="http://schemas.microsoft.com/office/drawing/2014/main" id="{00000000-0008-0000-2100-00009D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6" name="Text Box 8">
          <a:extLst>
            <a:ext uri="{FF2B5EF4-FFF2-40B4-BE49-F238E27FC236}">
              <a16:creationId xmlns:a16="http://schemas.microsoft.com/office/drawing/2014/main" id="{00000000-0008-0000-2100-00009E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7" name="Text Box 1">
          <a:extLst>
            <a:ext uri="{FF2B5EF4-FFF2-40B4-BE49-F238E27FC236}">
              <a16:creationId xmlns:a16="http://schemas.microsoft.com/office/drawing/2014/main" id="{00000000-0008-0000-2100-00009F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8" name="Text Box 2">
          <a:extLst>
            <a:ext uri="{FF2B5EF4-FFF2-40B4-BE49-F238E27FC236}">
              <a16:creationId xmlns:a16="http://schemas.microsoft.com/office/drawing/2014/main" id="{00000000-0008-0000-2100-0000A0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69" name="Text Box 3">
          <a:extLst>
            <a:ext uri="{FF2B5EF4-FFF2-40B4-BE49-F238E27FC236}">
              <a16:creationId xmlns:a16="http://schemas.microsoft.com/office/drawing/2014/main" id="{00000000-0008-0000-2100-0000A1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70" name="Text Box 4">
          <a:extLst>
            <a:ext uri="{FF2B5EF4-FFF2-40B4-BE49-F238E27FC236}">
              <a16:creationId xmlns:a16="http://schemas.microsoft.com/office/drawing/2014/main" id="{00000000-0008-0000-2100-0000A2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71" name="Text Box 5">
          <a:extLst>
            <a:ext uri="{FF2B5EF4-FFF2-40B4-BE49-F238E27FC236}">
              <a16:creationId xmlns:a16="http://schemas.microsoft.com/office/drawing/2014/main" id="{00000000-0008-0000-2100-0000A3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72" name="Text Box 6">
          <a:extLst>
            <a:ext uri="{FF2B5EF4-FFF2-40B4-BE49-F238E27FC236}">
              <a16:creationId xmlns:a16="http://schemas.microsoft.com/office/drawing/2014/main" id="{00000000-0008-0000-2100-0000A4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73" name="Text Box 8">
          <a:extLst>
            <a:ext uri="{FF2B5EF4-FFF2-40B4-BE49-F238E27FC236}">
              <a16:creationId xmlns:a16="http://schemas.microsoft.com/office/drawing/2014/main" id="{00000000-0008-0000-2100-0000A5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74" name="Text Box 9">
          <a:extLst>
            <a:ext uri="{FF2B5EF4-FFF2-40B4-BE49-F238E27FC236}">
              <a16:creationId xmlns:a16="http://schemas.microsoft.com/office/drawing/2014/main" id="{00000000-0008-0000-2100-0000A6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75" name="Text Box 10">
          <a:extLst>
            <a:ext uri="{FF2B5EF4-FFF2-40B4-BE49-F238E27FC236}">
              <a16:creationId xmlns:a16="http://schemas.microsoft.com/office/drawing/2014/main" id="{00000000-0008-0000-2100-0000A7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4776" name="Text Box 1">
          <a:extLst>
            <a:ext uri="{FF2B5EF4-FFF2-40B4-BE49-F238E27FC236}">
              <a16:creationId xmlns:a16="http://schemas.microsoft.com/office/drawing/2014/main" id="{00000000-0008-0000-2100-0000A812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54</xdr:row>
      <xdr:rowOff>0</xdr:rowOff>
    </xdr:from>
    <xdr:ext cx="114300" cy="285750"/>
    <xdr:sp macro="" textlink="">
      <xdr:nvSpPr>
        <xdr:cNvPr id="4777" name="Text Box 8">
          <a:extLst>
            <a:ext uri="{FF2B5EF4-FFF2-40B4-BE49-F238E27FC236}">
              <a16:creationId xmlns:a16="http://schemas.microsoft.com/office/drawing/2014/main" id="{00000000-0008-0000-2100-0000A9120000}"/>
            </a:ext>
          </a:extLst>
        </xdr:cNvPr>
        <xdr:cNvSpPr txBox="1">
          <a:spLocks noChangeArrowheads="1"/>
        </xdr:cNvSpPr>
      </xdr:nvSpPr>
      <xdr:spPr bwMode="auto">
        <a:xfrm>
          <a:off x="374904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778" name="Text Box 8">
          <a:extLst>
            <a:ext uri="{FF2B5EF4-FFF2-40B4-BE49-F238E27FC236}">
              <a16:creationId xmlns:a16="http://schemas.microsoft.com/office/drawing/2014/main" id="{00000000-0008-0000-2100-0000AA12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4779" name="Text Box 8">
          <a:extLst>
            <a:ext uri="{FF2B5EF4-FFF2-40B4-BE49-F238E27FC236}">
              <a16:creationId xmlns:a16="http://schemas.microsoft.com/office/drawing/2014/main" id="{00000000-0008-0000-2100-0000AB12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0" name="Text Box 8">
          <a:extLst>
            <a:ext uri="{FF2B5EF4-FFF2-40B4-BE49-F238E27FC236}">
              <a16:creationId xmlns:a16="http://schemas.microsoft.com/office/drawing/2014/main" id="{00000000-0008-0000-2100-0000AC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1" name="Text Box 8">
          <a:extLst>
            <a:ext uri="{FF2B5EF4-FFF2-40B4-BE49-F238E27FC236}">
              <a16:creationId xmlns:a16="http://schemas.microsoft.com/office/drawing/2014/main" id="{00000000-0008-0000-2100-0000AD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2" name="Text Box 1">
          <a:extLst>
            <a:ext uri="{FF2B5EF4-FFF2-40B4-BE49-F238E27FC236}">
              <a16:creationId xmlns:a16="http://schemas.microsoft.com/office/drawing/2014/main" id="{00000000-0008-0000-2100-0000AE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3" name="Text Box 2">
          <a:extLst>
            <a:ext uri="{FF2B5EF4-FFF2-40B4-BE49-F238E27FC236}">
              <a16:creationId xmlns:a16="http://schemas.microsoft.com/office/drawing/2014/main" id="{00000000-0008-0000-2100-0000AF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4" name="Text Box 3">
          <a:extLst>
            <a:ext uri="{FF2B5EF4-FFF2-40B4-BE49-F238E27FC236}">
              <a16:creationId xmlns:a16="http://schemas.microsoft.com/office/drawing/2014/main" id="{00000000-0008-0000-2100-0000B0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5" name="Text Box 4">
          <a:extLst>
            <a:ext uri="{FF2B5EF4-FFF2-40B4-BE49-F238E27FC236}">
              <a16:creationId xmlns:a16="http://schemas.microsoft.com/office/drawing/2014/main" id="{00000000-0008-0000-2100-0000B1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6" name="Text Box 5">
          <a:extLst>
            <a:ext uri="{FF2B5EF4-FFF2-40B4-BE49-F238E27FC236}">
              <a16:creationId xmlns:a16="http://schemas.microsoft.com/office/drawing/2014/main" id="{00000000-0008-0000-2100-0000B2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7" name="Text Box 6">
          <a:extLst>
            <a:ext uri="{FF2B5EF4-FFF2-40B4-BE49-F238E27FC236}">
              <a16:creationId xmlns:a16="http://schemas.microsoft.com/office/drawing/2014/main" id="{00000000-0008-0000-2100-0000B3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8" name="Text Box 8">
          <a:extLst>
            <a:ext uri="{FF2B5EF4-FFF2-40B4-BE49-F238E27FC236}">
              <a16:creationId xmlns:a16="http://schemas.microsoft.com/office/drawing/2014/main" id="{00000000-0008-0000-2100-0000B4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89" name="Text Box 9">
          <a:extLst>
            <a:ext uri="{FF2B5EF4-FFF2-40B4-BE49-F238E27FC236}">
              <a16:creationId xmlns:a16="http://schemas.microsoft.com/office/drawing/2014/main" id="{00000000-0008-0000-2100-0000B5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0" name="Text Box 10">
          <a:extLst>
            <a:ext uri="{FF2B5EF4-FFF2-40B4-BE49-F238E27FC236}">
              <a16:creationId xmlns:a16="http://schemas.microsoft.com/office/drawing/2014/main" id="{00000000-0008-0000-2100-0000B6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1" name="Text Box 1">
          <a:extLst>
            <a:ext uri="{FF2B5EF4-FFF2-40B4-BE49-F238E27FC236}">
              <a16:creationId xmlns:a16="http://schemas.microsoft.com/office/drawing/2014/main" id="{00000000-0008-0000-2100-0000B7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2" name="Text Box 2">
          <a:extLst>
            <a:ext uri="{FF2B5EF4-FFF2-40B4-BE49-F238E27FC236}">
              <a16:creationId xmlns:a16="http://schemas.microsoft.com/office/drawing/2014/main" id="{00000000-0008-0000-2100-0000B8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3" name="Text Box 8">
          <a:extLst>
            <a:ext uri="{FF2B5EF4-FFF2-40B4-BE49-F238E27FC236}">
              <a16:creationId xmlns:a16="http://schemas.microsoft.com/office/drawing/2014/main" id="{00000000-0008-0000-2100-0000B9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4" name="Text Box 1">
          <a:extLst>
            <a:ext uri="{FF2B5EF4-FFF2-40B4-BE49-F238E27FC236}">
              <a16:creationId xmlns:a16="http://schemas.microsoft.com/office/drawing/2014/main" id="{00000000-0008-0000-2100-0000BA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5" name="Text Box 2">
          <a:extLst>
            <a:ext uri="{FF2B5EF4-FFF2-40B4-BE49-F238E27FC236}">
              <a16:creationId xmlns:a16="http://schemas.microsoft.com/office/drawing/2014/main" id="{00000000-0008-0000-2100-0000BB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6" name="Text Box 3">
          <a:extLst>
            <a:ext uri="{FF2B5EF4-FFF2-40B4-BE49-F238E27FC236}">
              <a16:creationId xmlns:a16="http://schemas.microsoft.com/office/drawing/2014/main" id="{00000000-0008-0000-2100-0000BC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7" name="Text Box 4">
          <a:extLst>
            <a:ext uri="{FF2B5EF4-FFF2-40B4-BE49-F238E27FC236}">
              <a16:creationId xmlns:a16="http://schemas.microsoft.com/office/drawing/2014/main" id="{00000000-0008-0000-2100-0000BD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8" name="Text Box 5">
          <a:extLst>
            <a:ext uri="{FF2B5EF4-FFF2-40B4-BE49-F238E27FC236}">
              <a16:creationId xmlns:a16="http://schemas.microsoft.com/office/drawing/2014/main" id="{00000000-0008-0000-2100-0000BE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799" name="Text Box 6">
          <a:extLst>
            <a:ext uri="{FF2B5EF4-FFF2-40B4-BE49-F238E27FC236}">
              <a16:creationId xmlns:a16="http://schemas.microsoft.com/office/drawing/2014/main" id="{00000000-0008-0000-2100-0000BF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0" name="Text Box 8">
          <a:extLst>
            <a:ext uri="{FF2B5EF4-FFF2-40B4-BE49-F238E27FC236}">
              <a16:creationId xmlns:a16="http://schemas.microsoft.com/office/drawing/2014/main" id="{00000000-0008-0000-2100-0000C0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1" name="Text Box 9">
          <a:extLst>
            <a:ext uri="{FF2B5EF4-FFF2-40B4-BE49-F238E27FC236}">
              <a16:creationId xmlns:a16="http://schemas.microsoft.com/office/drawing/2014/main" id="{00000000-0008-0000-2100-0000C1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2" name="Text Box 10">
          <a:extLst>
            <a:ext uri="{FF2B5EF4-FFF2-40B4-BE49-F238E27FC236}">
              <a16:creationId xmlns:a16="http://schemas.microsoft.com/office/drawing/2014/main" id="{00000000-0008-0000-2100-0000C2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3" name="Text Box 1">
          <a:extLst>
            <a:ext uri="{FF2B5EF4-FFF2-40B4-BE49-F238E27FC236}">
              <a16:creationId xmlns:a16="http://schemas.microsoft.com/office/drawing/2014/main" id="{00000000-0008-0000-2100-0000C3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4" name="Text Box 2">
          <a:extLst>
            <a:ext uri="{FF2B5EF4-FFF2-40B4-BE49-F238E27FC236}">
              <a16:creationId xmlns:a16="http://schemas.microsoft.com/office/drawing/2014/main" id="{00000000-0008-0000-2100-0000C4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5" name="Text Box 8">
          <a:extLst>
            <a:ext uri="{FF2B5EF4-FFF2-40B4-BE49-F238E27FC236}">
              <a16:creationId xmlns:a16="http://schemas.microsoft.com/office/drawing/2014/main" id="{00000000-0008-0000-2100-0000C5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6" name="Text Box 8">
          <a:extLst>
            <a:ext uri="{FF2B5EF4-FFF2-40B4-BE49-F238E27FC236}">
              <a16:creationId xmlns:a16="http://schemas.microsoft.com/office/drawing/2014/main" id="{00000000-0008-0000-2100-0000C6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7" name="Text Box 1">
          <a:extLst>
            <a:ext uri="{FF2B5EF4-FFF2-40B4-BE49-F238E27FC236}">
              <a16:creationId xmlns:a16="http://schemas.microsoft.com/office/drawing/2014/main" id="{00000000-0008-0000-2100-0000C7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8" name="Text Box 2">
          <a:extLst>
            <a:ext uri="{FF2B5EF4-FFF2-40B4-BE49-F238E27FC236}">
              <a16:creationId xmlns:a16="http://schemas.microsoft.com/office/drawing/2014/main" id="{00000000-0008-0000-2100-0000C8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09" name="Text Box 3">
          <a:extLst>
            <a:ext uri="{FF2B5EF4-FFF2-40B4-BE49-F238E27FC236}">
              <a16:creationId xmlns:a16="http://schemas.microsoft.com/office/drawing/2014/main" id="{00000000-0008-0000-2100-0000C9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0" name="Text Box 4">
          <a:extLst>
            <a:ext uri="{FF2B5EF4-FFF2-40B4-BE49-F238E27FC236}">
              <a16:creationId xmlns:a16="http://schemas.microsoft.com/office/drawing/2014/main" id="{00000000-0008-0000-2100-0000CA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1" name="Text Box 5">
          <a:extLst>
            <a:ext uri="{FF2B5EF4-FFF2-40B4-BE49-F238E27FC236}">
              <a16:creationId xmlns:a16="http://schemas.microsoft.com/office/drawing/2014/main" id="{00000000-0008-0000-2100-0000CB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2" name="Text Box 6">
          <a:extLst>
            <a:ext uri="{FF2B5EF4-FFF2-40B4-BE49-F238E27FC236}">
              <a16:creationId xmlns:a16="http://schemas.microsoft.com/office/drawing/2014/main" id="{00000000-0008-0000-2100-0000CC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3" name="Text Box 8">
          <a:extLst>
            <a:ext uri="{FF2B5EF4-FFF2-40B4-BE49-F238E27FC236}">
              <a16:creationId xmlns:a16="http://schemas.microsoft.com/office/drawing/2014/main" id="{00000000-0008-0000-2100-0000CD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4" name="Text Box 9">
          <a:extLst>
            <a:ext uri="{FF2B5EF4-FFF2-40B4-BE49-F238E27FC236}">
              <a16:creationId xmlns:a16="http://schemas.microsoft.com/office/drawing/2014/main" id="{00000000-0008-0000-2100-0000CE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5" name="Text Box 10">
          <a:extLst>
            <a:ext uri="{FF2B5EF4-FFF2-40B4-BE49-F238E27FC236}">
              <a16:creationId xmlns:a16="http://schemas.microsoft.com/office/drawing/2014/main" id="{00000000-0008-0000-2100-0000CF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6" name="Text Box 1">
          <a:extLst>
            <a:ext uri="{FF2B5EF4-FFF2-40B4-BE49-F238E27FC236}">
              <a16:creationId xmlns:a16="http://schemas.microsoft.com/office/drawing/2014/main" id="{00000000-0008-0000-2100-0000D0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7" name="Text Box 2">
          <a:extLst>
            <a:ext uri="{FF2B5EF4-FFF2-40B4-BE49-F238E27FC236}">
              <a16:creationId xmlns:a16="http://schemas.microsoft.com/office/drawing/2014/main" id="{00000000-0008-0000-2100-0000D1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8" name="Text Box 8">
          <a:extLst>
            <a:ext uri="{FF2B5EF4-FFF2-40B4-BE49-F238E27FC236}">
              <a16:creationId xmlns:a16="http://schemas.microsoft.com/office/drawing/2014/main" id="{00000000-0008-0000-2100-0000D2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19" name="Text Box 1">
          <a:extLst>
            <a:ext uri="{FF2B5EF4-FFF2-40B4-BE49-F238E27FC236}">
              <a16:creationId xmlns:a16="http://schemas.microsoft.com/office/drawing/2014/main" id="{00000000-0008-0000-2100-0000D3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0" name="Text Box 2">
          <a:extLst>
            <a:ext uri="{FF2B5EF4-FFF2-40B4-BE49-F238E27FC236}">
              <a16:creationId xmlns:a16="http://schemas.microsoft.com/office/drawing/2014/main" id="{00000000-0008-0000-2100-0000D4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1" name="Text Box 3">
          <a:extLst>
            <a:ext uri="{FF2B5EF4-FFF2-40B4-BE49-F238E27FC236}">
              <a16:creationId xmlns:a16="http://schemas.microsoft.com/office/drawing/2014/main" id="{00000000-0008-0000-2100-0000D5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2" name="Text Box 4">
          <a:extLst>
            <a:ext uri="{FF2B5EF4-FFF2-40B4-BE49-F238E27FC236}">
              <a16:creationId xmlns:a16="http://schemas.microsoft.com/office/drawing/2014/main" id="{00000000-0008-0000-2100-0000D6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3" name="Text Box 5">
          <a:extLst>
            <a:ext uri="{FF2B5EF4-FFF2-40B4-BE49-F238E27FC236}">
              <a16:creationId xmlns:a16="http://schemas.microsoft.com/office/drawing/2014/main" id="{00000000-0008-0000-2100-0000D7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4" name="Text Box 6">
          <a:extLst>
            <a:ext uri="{FF2B5EF4-FFF2-40B4-BE49-F238E27FC236}">
              <a16:creationId xmlns:a16="http://schemas.microsoft.com/office/drawing/2014/main" id="{00000000-0008-0000-2100-0000D8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5" name="Text Box 8">
          <a:extLst>
            <a:ext uri="{FF2B5EF4-FFF2-40B4-BE49-F238E27FC236}">
              <a16:creationId xmlns:a16="http://schemas.microsoft.com/office/drawing/2014/main" id="{00000000-0008-0000-2100-0000D9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6" name="Text Box 9">
          <a:extLst>
            <a:ext uri="{FF2B5EF4-FFF2-40B4-BE49-F238E27FC236}">
              <a16:creationId xmlns:a16="http://schemas.microsoft.com/office/drawing/2014/main" id="{00000000-0008-0000-2100-0000DA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4827" name="Text Box 10">
          <a:extLst>
            <a:ext uri="{FF2B5EF4-FFF2-40B4-BE49-F238E27FC236}">
              <a16:creationId xmlns:a16="http://schemas.microsoft.com/office/drawing/2014/main" id="{00000000-0008-0000-2100-0000DB12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2053166</xdr:colOff>
      <xdr:row>54</xdr:row>
      <xdr:rowOff>42333</xdr:rowOff>
    </xdr:from>
    <xdr:ext cx="114300" cy="285750"/>
    <xdr:sp macro="" textlink="">
      <xdr:nvSpPr>
        <xdr:cNvPr id="4828" name="Text Box 1">
          <a:extLst>
            <a:ext uri="{FF2B5EF4-FFF2-40B4-BE49-F238E27FC236}">
              <a16:creationId xmlns:a16="http://schemas.microsoft.com/office/drawing/2014/main" id="{00000000-0008-0000-2100-0000DC120000}"/>
            </a:ext>
          </a:extLst>
        </xdr:cNvPr>
        <xdr:cNvSpPr txBox="1">
          <a:spLocks noChangeArrowheads="1"/>
        </xdr:cNvSpPr>
      </xdr:nvSpPr>
      <xdr:spPr bwMode="auto">
        <a:xfrm>
          <a:off x="628226"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29" name="Text Box 1">
          <a:extLst>
            <a:ext uri="{FF2B5EF4-FFF2-40B4-BE49-F238E27FC236}">
              <a16:creationId xmlns:a16="http://schemas.microsoft.com/office/drawing/2014/main" id="{00000000-0008-0000-2100-0000DD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0" name="Text Box 2">
          <a:extLst>
            <a:ext uri="{FF2B5EF4-FFF2-40B4-BE49-F238E27FC236}">
              <a16:creationId xmlns:a16="http://schemas.microsoft.com/office/drawing/2014/main" id="{00000000-0008-0000-2100-0000DE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1" name="Text Box 3">
          <a:extLst>
            <a:ext uri="{FF2B5EF4-FFF2-40B4-BE49-F238E27FC236}">
              <a16:creationId xmlns:a16="http://schemas.microsoft.com/office/drawing/2014/main" id="{00000000-0008-0000-2100-0000DF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2" name="Text Box 4">
          <a:extLst>
            <a:ext uri="{FF2B5EF4-FFF2-40B4-BE49-F238E27FC236}">
              <a16:creationId xmlns:a16="http://schemas.microsoft.com/office/drawing/2014/main" id="{00000000-0008-0000-2100-0000E0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3" name="Text Box 5">
          <a:extLst>
            <a:ext uri="{FF2B5EF4-FFF2-40B4-BE49-F238E27FC236}">
              <a16:creationId xmlns:a16="http://schemas.microsoft.com/office/drawing/2014/main" id="{00000000-0008-0000-2100-0000E1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4" name="Text Box 6">
          <a:extLst>
            <a:ext uri="{FF2B5EF4-FFF2-40B4-BE49-F238E27FC236}">
              <a16:creationId xmlns:a16="http://schemas.microsoft.com/office/drawing/2014/main" id="{00000000-0008-0000-2100-0000E2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5" name="Text Box 8">
          <a:extLst>
            <a:ext uri="{FF2B5EF4-FFF2-40B4-BE49-F238E27FC236}">
              <a16:creationId xmlns:a16="http://schemas.microsoft.com/office/drawing/2014/main" id="{00000000-0008-0000-2100-0000E3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6" name="Text Box 9">
          <a:extLst>
            <a:ext uri="{FF2B5EF4-FFF2-40B4-BE49-F238E27FC236}">
              <a16:creationId xmlns:a16="http://schemas.microsoft.com/office/drawing/2014/main" id="{00000000-0008-0000-2100-0000E4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7" name="Text Box 10">
          <a:extLst>
            <a:ext uri="{FF2B5EF4-FFF2-40B4-BE49-F238E27FC236}">
              <a16:creationId xmlns:a16="http://schemas.microsoft.com/office/drawing/2014/main" id="{00000000-0008-0000-2100-0000E5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8" name="Text Box 1">
          <a:extLst>
            <a:ext uri="{FF2B5EF4-FFF2-40B4-BE49-F238E27FC236}">
              <a16:creationId xmlns:a16="http://schemas.microsoft.com/office/drawing/2014/main" id="{00000000-0008-0000-2100-0000E6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9" name="Text Box 2">
          <a:extLst>
            <a:ext uri="{FF2B5EF4-FFF2-40B4-BE49-F238E27FC236}">
              <a16:creationId xmlns:a16="http://schemas.microsoft.com/office/drawing/2014/main" id="{00000000-0008-0000-2100-0000E7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0" name="Text Box 1">
          <a:extLst>
            <a:ext uri="{FF2B5EF4-FFF2-40B4-BE49-F238E27FC236}">
              <a16:creationId xmlns:a16="http://schemas.microsoft.com/office/drawing/2014/main" id="{00000000-0008-0000-2100-0000E8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1" name="Text Box 2">
          <a:extLst>
            <a:ext uri="{FF2B5EF4-FFF2-40B4-BE49-F238E27FC236}">
              <a16:creationId xmlns:a16="http://schemas.microsoft.com/office/drawing/2014/main" id="{00000000-0008-0000-2100-0000E9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2" name="Text Box 3">
          <a:extLst>
            <a:ext uri="{FF2B5EF4-FFF2-40B4-BE49-F238E27FC236}">
              <a16:creationId xmlns:a16="http://schemas.microsoft.com/office/drawing/2014/main" id="{00000000-0008-0000-2100-0000EA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3" name="Text Box 4">
          <a:extLst>
            <a:ext uri="{FF2B5EF4-FFF2-40B4-BE49-F238E27FC236}">
              <a16:creationId xmlns:a16="http://schemas.microsoft.com/office/drawing/2014/main" id="{00000000-0008-0000-2100-0000EB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4" name="Text Box 5">
          <a:extLst>
            <a:ext uri="{FF2B5EF4-FFF2-40B4-BE49-F238E27FC236}">
              <a16:creationId xmlns:a16="http://schemas.microsoft.com/office/drawing/2014/main" id="{00000000-0008-0000-2100-0000EC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5" name="Text Box 6">
          <a:extLst>
            <a:ext uri="{FF2B5EF4-FFF2-40B4-BE49-F238E27FC236}">
              <a16:creationId xmlns:a16="http://schemas.microsoft.com/office/drawing/2014/main" id="{00000000-0008-0000-2100-0000ED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6" name="Text Box 8">
          <a:extLst>
            <a:ext uri="{FF2B5EF4-FFF2-40B4-BE49-F238E27FC236}">
              <a16:creationId xmlns:a16="http://schemas.microsoft.com/office/drawing/2014/main" id="{00000000-0008-0000-2100-0000EE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7" name="Text Box 9">
          <a:extLst>
            <a:ext uri="{FF2B5EF4-FFF2-40B4-BE49-F238E27FC236}">
              <a16:creationId xmlns:a16="http://schemas.microsoft.com/office/drawing/2014/main" id="{00000000-0008-0000-2100-0000EF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8" name="Text Box 10">
          <a:extLst>
            <a:ext uri="{FF2B5EF4-FFF2-40B4-BE49-F238E27FC236}">
              <a16:creationId xmlns:a16="http://schemas.microsoft.com/office/drawing/2014/main" id="{00000000-0008-0000-2100-0000F0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9" name="Text Box 1">
          <a:extLst>
            <a:ext uri="{FF2B5EF4-FFF2-40B4-BE49-F238E27FC236}">
              <a16:creationId xmlns:a16="http://schemas.microsoft.com/office/drawing/2014/main" id="{00000000-0008-0000-2100-0000F1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0" name="Text Box 2">
          <a:extLst>
            <a:ext uri="{FF2B5EF4-FFF2-40B4-BE49-F238E27FC236}">
              <a16:creationId xmlns:a16="http://schemas.microsoft.com/office/drawing/2014/main" id="{00000000-0008-0000-2100-0000F2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4851" name="Text Box 8">
          <a:extLst>
            <a:ext uri="{FF2B5EF4-FFF2-40B4-BE49-F238E27FC236}">
              <a16:creationId xmlns:a16="http://schemas.microsoft.com/office/drawing/2014/main" id="{00000000-0008-0000-2100-0000F31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4852" name="Text Box 8">
          <a:extLst>
            <a:ext uri="{FF2B5EF4-FFF2-40B4-BE49-F238E27FC236}">
              <a16:creationId xmlns:a16="http://schemas.microsoft.com/office/drawing/2014/main" id="{00000000-0008-0000-2100-0000F412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3" name="Text Box 1">
          <a:extLst>
            <a:ext uri="{FF2B5EF4-FFF2-40B4-BE49-F238E27FC236}">
              <a16:creationId xmlns:a16="http://schemas.microsoft.com/office/drawing/2014/main" id="{00000000-0008-0000-2100-0000F5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4" name="Text Box 2">
          <a:extLst>
            <a:ext uri="{FF2B5EF4-FFF2-40B4-BE49-F238E27FC236}">
              <a16:creationId xmlns:a16="http://schemas.microsoft.com/office/drawing/2014/main" id="{00000000-0008-0000-2100-0000F6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5" name="Text Box 3">
          <a:extLst>
            <a:ext uri="{FF2B5EF4-FFF2-40B4-BE49-F238E27FC236}">
              <a16:creationId xmlns:a16="http://schemas.microsoft.com/office/drawing/2014/main" id="{00000000-0008-0000-2100-0000F7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6" name="Text Box 4">
          <a:extLst>
            <a:ext uri="{FF2B5EF4-FFF2-40B4-BE49-F238E27FC236}">
              <a16:creationId xmlns:a16="http://schemas.microsoft.com/office/drawing/2014/main" id="{00000000-0008-0000-2100-0000F8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7" name="Text Box 5">
          <a:extLst>
            <a:ext uri="{FF2B5EF4-FFF2-40B4-BE49-F238E27FC236}">
              <a16:creationId xmlns:a16="http://schemas.microsoft.com/office/drawing/2014/main" id="{00000000-0008-0000-2100-0000F9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8" name="Text Box 6">
          <a:extLst>
            <a:ext uri="{FF2B5EF4-FFF2-40B4-BE49-F238E27FC236}">
              <a16:creationId xmlns:a16="http://schemas.microsoft.com/office/drawing/2014/main" id="{00000000-0008-0000-2100-0000FA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9" name="Text Box 8">
          <a:extLst>
            <a:ext uri="{FF2B5EF4-FFF2-40B4-BE49-F238E27FC236}">
              <a16:creationId xmlns:a16="http://schemas.microsoft.com/office/drawing/2014/main" id="{00000000-0008-0000-2100-0000FB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0" name="Text Box 9">
          <a:extLst>
            <a:ext uri="{FF2B5EF4-FFF2-40B4-BE49-F238E27FC236}">
              <a16:creationId xmlns:a16="http://schemas.microsoft.com/office/drawing/2014/main" id="{00000000-0008-0000-2100-0000FC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1" name="Text Box 10">
          <a:extLst>
            <a:ext uri="{FF2B5EF4-FFF2-40B4-BE49-F238E27FC236}">
              <a16:creationId xmlns:a16="http://schemas.microsoft.com/office/drawing/2014/main" id="{00000000-0008-0000-2100-0000FD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2" name="Text Box 1">
          <a:extLst>
            <a:ext uri="{FF2B5EF4-FFF2-40B4-BE49-F238E27FC236}">
              <a16:creationId xmlns:a16="http://schemas.microsoft.com/office/drawing/2014/main" id="{00000000-0008-0000-2100-0000FE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3" name="Text Box 2">
          <a:extLst>
            <a:ext uri="{FF2B5EF4-FFF2-40B4-BE49-F238E27FC236}">
              <a16:creationId xmlns:a16="http://schemas.microsoft.com/office/drawing/2014/main" id="{00000000-0008-0000-2100-0000FF1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4864" name="Text Box 8">
          <a:extLst>
            <a:ext uri="{FF2B5EF4-FFF2-40B4-BE49-F238E27FC236}">
              <a16:creationId xmlns:a16="http://schemas.microsoft.com/office/drawing/2014/main" id="{00000000-0008-0000-2100-00000013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5" name="Text Box 1">
          <a:extLst>
            <a:ext uri="{FF2B5EF4-FFF2-40B4-BE49-F238E27FC236}">
              <a16:creationId xmlns:a16="http://schemas.microsoft.com/office/drawing/2014/main" id="{00000000-0008-0000-2100-000001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6" name="Text Box 2">
          <a:extLst>
            <a:ext uri="{FF2B5EF4-FFF2-40B4-BE49-F238E27FC236}">
              <a16:creationId xmlns:a16="http://schemas.microsoft.com/office/drawing/2014/main" id="{00000000-0008-0000-2100-000002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7" name="Text Box 3">
          <a:extLst>
            <a:ext uri="{FF2B5EF4-FFF2-40B4-BE49-F238E27FC236}">
              <a16:creationId xmlns:a16="http://schemas.microsoft.com/office/drawing/2014/main" id="{00000000-0008-0000-2100-000003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8" name="Text Box 4">
          <a:extLst>
            <a:ext uri="{FF2B5EF4-FFF2-40B4-BE49-F238E27FC236}">
              <a16:creationId xmlns:a16="http://schemas.microsoft.com/office/drawing/2014/main" id="{00000000-0008-0000-2100-000004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9" name="Text Box 5">
          <a:extLst>
            <a:ext uri="{FF2B5EF4-FFF2-40B4-BE49-F238E27FC236}">
              <a16:creationId xmlns:a16="http://schemas.microsoft.com/office/drawing/2014/main" id="{00000000-0008-0000-2100-000005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0" name="Text Box 6">
          <a:extLst>
            <a:ext uri="{FF2B5EF4-FFF2-40B4-BE49-F238E27FC236}">
              <a16:creationId xmlns:a16="http://schemas.microsoft.com/office/drawing/2014/main" id="{00000000-0008-0000-2100-000006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1" name="Text Box 8">
          <a:extLst>
            <a:ext uri="{FF2B5EF4-FFF2-40B4-BE49-F238E27FC236}">
              <a16:creationId xmlns:a16="http://schemas.microsoft.com/office/drawing/2014/main" id="{00000000-0008-0000-2100-000007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2" name="Text Box 9">
          <a:extLst>
            <a:ext uri="{FF2B5EF4-FFF2-40B4-BE49-F238E27FC236}">
              <a16:creationId xmlns:a16="http://schemas.microsoft.com/office/drawing/2014/main" id="{00000000-0008-0000-2100-000008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3" name="Text Box 10">
          <a:extLst>
            <a:ext uri="{FF2B5EF4-FFF2-40B4-BE49-F238E27FC236}">
              <a16:creationId xmlns:a16="http://schemas.microsoft.com/office/drawing/2014/main" id="{00000000-0008-0000-2100-000009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4" name="Text Box 1">
          <a:extLst>
            <a:ext uri="{FF2B5EF4-FFF2-40B4-BE49-F238E27FC236}">
              <a16:creationId xmlns:a16="http://schemas.microsoft.com/office/drawing/2014/main" id="{00000000-0008-0000-2100-00000A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5" name="Text Box 2">
          <a:extLst>
            <a:ext uri="{FF2B5EF4-FFF2-40B4-BE49-F238E27FC236}">
              <a16:creationId xmlns:a16="http://schemas.microsoft.com/office/drawing/2014/main" id="{00000000-0008-0000-2100-00000B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4876" name="Text Box 8">
          <a:extLst>
            <a:ext uri="{FF2B5EF4-FFF2-40B4-BE49-F238E27FC236}">
              <a16:creationId xmlns:a16="http://schemas.microsoft.com/office/drawing/2014/main" id="{00000000-0008-0000-2100-00000C13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4877" name="Text Box 8">
          <a:extLst>
            <a:ext uri="{FF2B5EF4-FFF2-40B4-BE49-F238E27FC236}">
              <a16:creationId xmlns:a16="http://schemas.microsoft.com/office/drawing/2014/main" id="{00000000-0008-0000-2100-00000D13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8" name="Text Box 1">
          <a:extLst>
            <a:ext uri="{FF2B5EF4-FFF2-40B4-BE49-F238E27FC236}">
              <a16:creationId xmlns:a16="http://schemas.microsoft.com/office/drawing/2014/main" id="{00000000-0008-0000-2100-00000E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9" name="Text Box 2">
          <a:extLst>
            <a:ext uri="{FF2B5EF4-FFF2-40B4-BE49-F238E27FC236}">
              <a16:creationId xmlns:a16="http://schemas.microsoft.com/office/drawing/2014/main" id="{00000000-0008-0000-2100-00000F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0" name="Text Box 3">
          <a:extLst>
            <a:ext uri="{FF2B5EF4-FFF2-40B4-BE49-F238E27FC236}">
              <a16:creationId xmlns:a16="http://schemas.microsoft.com/office/drawing/2014/main" id="{00000000-0008-0000-2100-000010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1" name="Text Box 4">
          <a:extLst>
            <a:ext uri="{FF2B5EF4-FFF2-40B4-BE49-F238E27FC236}">
              <a16:creationId xmlns:a16="http://schemas.microsoft.com/office/drawing/2014/main" id="{00000000-0008-0000-2100-000011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2" name="Text Box 5">
          <a:extLst>
            <a:ext uri="{FF2B5EF4-FFF2-40B4-BE49-F238E27FC236}">
              <a16:creationId xmlns:a16="http://schemas.microsoft.com/office/drawing/2014/main" id="{00000000-0008-0000-2100-000012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3" name="Text Box 6">
          <a:extLst>
            <a:ext uri="{FF2B5EF4-FFF2-40B4-BE49-F238E27FC236}">
              <a16:creationId xmlns:a16="http://schemas.microsoft.com/office/drawing/2014/main" id="{00000000-0008-0000-2100-000013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4" name="Text Box 8">
          <a:extLst>
            <a:ext uri="{FF2B5EF4-FFF2-40B4-BE49-F238E27FC236}">
              <a16:creationId xmlns:a16="http://schemas.microsoft.com/office/drawing/2014/main" id="{00000000-0008-0000-2100-000014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5" name="Text Box 9">
          <a:extLst>
            <a:ext uri="{FF2B5EF4-FFF2-40B4-BE49-F238E27FC236}">
              <a16:creationId xmlns:a16="http://schemas.microsoft.com/office/drawing/2014/main" id="{00000000-0008-0000-2100-000015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6" name="Text Box 10">
          <a:extLst>
            <a:ext uri="{FF2B5EF4-FFF2-40B4-BE49-F238E27FC236}">
              <a16:creationId xmlns:a16="http://schemas.microsoft.com/office/drawing/2014/main" id="{00000000-0008-0000-2100-000016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7" name="Text Box 1">
          <a:extLst>
            <a:ext uri="{FF2B5EF4-FFF2-40B4-BE49-F238E27FC236}">
              <a16:creationId xmlns:a16="http://schemas.microsoft.com/office/drawing/2014/main" id="{00000000-0008-0000-2100-000017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8" name="Text Box 2">
          <a:extLst>
            <a:ext uri="{FF2B5EF4-FFF2-40B4-BE49-F238E27FC236}">
              <a16:creationId xmlns:a16="http://schemas.microsoft.com/office/drawing/2014/main" id="{00000000-0008-0000-2100-000018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4889" name="Text Box 8">
          <a:extLst>
            <a:ext uri="{FF2B5EF4-FFF2-40B4-BE49-F238E27FC236}">
              <a16:creationId xmlns:a16="http://schemas.microsoft.com/office/drawing/2014/main" id="{00000000-0008-0000-2100-00001913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90" name="Text Box 1">
          <a:extLst>
            <a:ext uri="{FF2B5EF4-FFF2-40B4-BE49-F238E27FC236}">
              <a16:creationId xmlns:a16="http://schemas.microsoft.com/office/drawing/2014/main" id="{00000000-0008-0000-2100-00001A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91" name="Text Box 2">
          <a:extLst>
            <a:ext uri="{FF2B5EF4-FFF2-40B4-BE49-F238E27FC236}">
              <a16:creationId xmlns:a16="http://schemas.microsoft.com/office/drawing/2014/main" id="{00000000-0008-0000-2100-00001B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92" name="Text Box 3">
          <a:extLst>
            <a:ext uri="{FF2B5EF4-FFF2-40B4-BE49-F238E27FC236}">
              <a16:creationId xmlns:a16="http://schemas.microsoft.com/office/drawing/2014/main" id="{00000000-0008-0000-2100-00001C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93" name="Text Box 4">
          <a:extLst>
            <a:ext uri="{FF2B5EF4-FFF2-40B4-BE49-F238E27FC236}">
              <a16:creationId xmlns:a16="http://schemas.microsoft.com/office/drawing/2014/main" id="{00000000-0008-0000-2100-00001D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94" name="Text Box 5">
          <a:extLst>
            <a:ext uri="{FF2B5EF4-FFF2-40B4-BE49-F238E27FC236}">
              <a16:creationId xmlns:a16="http://schemas.microsoft.com/office/drawing/2014/main" id="{00000000-0008-0000-2100-00001E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95" name="Text Box 6">
          <a:extLst>
            <a:ext uri="{FF2B5EF4-FFF2-40B4-BE49-F238E27FC236}">
              <a16:creationId xmlns:a16="http://schemas.microsoft.com/office/drawing/2014/main" id="{00000000-0008-0000-2100-00001F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96" name="Text Box 8">
          <a:extLst>
            <a:ext uri="{FF2B5EF4-FFF2-40B4-BE49-F238E27FC236}">
              <a16:creationId xmlns:a16="http://schemas.microsoft.com/office/drawing/2014/main" id="{00000000-0008-0000-2100-00002013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42</xdr:row>
      <xdr:rowOff>114300</xdr:rowOff>
    </xdr:from>
    <xdr:ext cx="114300" cy="285750"/>
    <xdr:sp macro="" textlink="">
      <xdr:nvSpPr>
        <xdr:cNvPr id="4897" name="Text Box 9">
          <a:extLst>
            <a:ext uri="{FF2B5EF4-FFF2-40B4-BE49-F238E27FC236}">
              <a16:creationId xmlns:a16="http://schemas.microsoft.com/office/drawing/2014/main" id="{00000000-0008-0000-2100-000021130000}"/>
            </a:ext>
          </a:extLst>
        </xdr:cNvPr>
        <xdr:cNvSpPr txBox="1">
          <a:spLocks noChangeArrowheads="1"/>
        </xdr:cNvSpPr>
      </xdr:nvSpPr>
      <xdr:spPr bwMode="auto">
        <a:xfrm>
          <a:off x="653415" y="77952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74083</xdr:colOff>
      <xdr:row>46</xdr:row>
      <xdr:rowOff>107949</xdr:rowOff>
    </xdr:from>
    <xdr:ext cx="114300" cy="285750"/>
    <xdr:sp macro="" textlink="">
      <xdr:nvSpPr>
        <xdr:cNvPr id="4898" name="Text Box 1">
          <a:extLst>
            <a:ext uri="{FF2B5EF4-FFF2-40B4-BE49-F238E27FC236}">
              <a16:creationId xmlns:a16="http://schemas.microsoft.com/office/drawing/2014/main" id="{00000000-0008-0000-2100-000022130000}"/>
            </a:ext>
          </a:extLst>
        </xdr:cNvPr>
        <xdr:cNvSpPr txBox="1">
          <a:spLocks noChangeArrowheads="1"/>
        </xdr:cNvSpPr>
      </xdr:nvSpPr>
      <xdr:spPr bwMode="auto">
        <a:xfrm>
          <a:off x="698923" y="8520429"/>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899" name="Text Box 1">
          <a:extLst>
            <a:ext uri="{FF2B5EF4-FFF2-40B4-BE49-F238E27FC236}">
              <a16:creationId xmlns:a16="http://schemas.microsoft.com/office/drawing/2014/main" id="{00000000-0008-0000-2100-000023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0" name="Text Box 2">
          <a:extLst>
            <a:ext uri="{FF2B5EF4-FFF2-40B4-BE49-F238E27FC236}">
              <a16:creationId xmlns:a16="http://schemas.microsoft.com/office/drawing/2014/main" id="{00000000-0008-0000-2100-000024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1" name="Text Box 3">
          <a:extLst>
            <a:ext uri="{FF2B5EF4-FFF2-40B4-BE49-F238E27FC236}">
              <a16:creationId xmlns:a16="http://schemas.microsoft.com/office/drawing/2014/main" id="{00000000-0008-0000-2100-000025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2" name="Text Box 4">
          <a:extLst>
            <a:ext uri="{FF2B5EF4-FFF2-40B4-BE49-F238E27FC236}">
              <a16:creationId xmlns:a16="http://schemas.microsoft.com/office/drawing/2014/main" id="{00000000-0008-0000-2100-000026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3" name="Text Box 5">
          <a:extLst>
            <a:ext uri="{FF2B5EF4-FFF2-40B4-BE49-F238E27FC236}">
              <a16:creationId xmlns:a16="http://schemas.microsoft.com/office/drawing/2014/main" id="{00000000-0008-0000-2100-000027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4" name="Text Box 6">
          <a:extLst>
            <a:ext uri="{FF2B5EF4-FFF2-40B4-BE49-F238E27FC236}">
              <a16:creationId xmlns:a16="http://schemas.microsoft.com/office/drawing/2014/main" id="{00000000-0008-0000-2100-000028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5" name="Text Box 8">
          <a:extLst>
            <a:ext uri="{FF2B5EF4-FFF2-40B4-BE49-F238E27FC236}">
              <a16:creationId xmlns:a16="http://schemas.microsoft.com/office/drawing/2014/main" id="{00000000-0008-0000-2100-000029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6" name="Text Box 9">
          <a:extLst>
            <a:ext uri="{FF2B5EF4-FFF2-40B4-BE49-F238E27FC236}">
              <a16:creationId xmlns:a16="http://schemas.microsoft.com/office/drawing/2014/main" id="{00000000-0008-0000-2100-00002A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7" name="Text Box 10">
          <a:extLst>
            <a:ext uri="{FF2B5EF4-FFF2-40B4-BE49-F238E27FC236}">
              <a16:creationId xmlns:a16="http://schemas.microsoft.com/office/drawing/2014/main" id="{00000000-0008-0000-2100-00002B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8" name="Text Box 1">
          <a:extLst>
            <a:ext uri="{FF2B5EF4-FFF2-40B4-BE49-F238E27FC236}">
              <a16:creationId xmlns:a16="http://schemas.microsoft.com/office/drawing/2014/main" id="{00000000-0008-0000-2100-00002C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09" name="Text Box 2">
          <a:extLst>
            <a:ext uri="{FF2B5EF4-FFF2-40B4-BE49-F238E27FC236}">
              <a16:creationId xmlns:a16="http://schemas.microsoft.com/office/drawing/2014/main" id="{00000000-0008-0000-2100-00002D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0" name="Text Box 1">
          <a:extLst>
            <a:ext uri="{FF2B5EF4-FFF2-40B4-BE49-F238E27FC236}">
              <a16:creationId xmlns:a16="http://schemas.microsoft.com/office/drawing/2014/main" id="{00000000-0008-0000-2100-00002E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1" name="Text Box 2">
          <a:extLst>
            <a:ext uri="{FF2B5EF4-FFF2-40B4-BE49-F238E27FC236}">
              <a16:creationId xmlns:a16="http://schemas.microsoft.com/office/drawing/2014/main" id="{00000000-0008-0000-2100-00002F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2" name="Text Box 3">
          <a:extLst>
            <a:ext uri="{FF2B5EF4-FFF2-40B4-BE49-F238E27FC236}">
              <a16:creationId xmlns:a16="http://schemas.microsoft.com/office/drawing/2014/main" id="{00000000-0008-0000-2100-000030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3" name="Text Box 4">
          <a:extLst>
            <a:ext uri="{FF2B5EF4-FFF2-40B4-BE49-F238E27FC236}">
              <a16:creationId xmlns:a16="http://schemas.microsoft.com/office/drawing/2014/main" id="{00000000-0008-0000-2100-000031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4" name="Text Box 5">
          <a:extLst>
            <a:ext uri="{FF2B5EF4-FFF2-40B4-BE49-F238E27FC236}">
              <a16:creationId xmlns:a16="http://schemas.microsoft.com/office/drawing/2014/main" id="{00000000-0008-0000-2100-000032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5" name="Text Box 6">
          <a:extLst>
            <a:ext uri="{FF2B5EF4-FFF2-40B4-BE49-F238E27FC236}">
              <a16:creationId xmlns:a16="http://schemas.microsoft.com/office/drawing/2014/main" id="{00000000-0008-0000-2100-000033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6" name="Text Box 8">
          <a:extLst>
            <a:ext uri="{FF2B5EF4-FFF2-40B4-BE49-F238E27FC236}">
              <a16:creationId xmlns:a16="http://schemas.microsoft.com/office/drawing/2014/main" id="{00000000-0008-0000-2100-000034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7" name="Text Box 9">
          <a:extLst>
            <a:ext uri="{FF2B5EF4-FFF2-40B4-BE49-F238E27FC236}">
              <a16:creationId xmlns:a16="http://schemas.microsoft.com/office/drawing/2014/main" id="{00000000-0008-0000-2100-000035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8" name="Text Box 10">
          <a:extLst>
            <a:ext uri="{FF2B5EF4-FFF2-40B4-BE49-F238E27FC236}">
              <a16:creationId xmlns:a16="http://schemas.microsoft.com/office/drawing/2014/main" id="{00000000-0008-0000-2100-000036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19" name="Text Box 1">
          <a:extLst>
            <a:ext uri="{FF2B5EF4-FFF2-40B4-BE49-F238E27FC236}">
              <a16:creationId xmlns:a16="http://schemas.microsoft.com/office/drawing/2014/main" id="{00000000-0008-0000-2100-000037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20" name="Text Box 2">
          <a:extLst>
            <a:ext uri="{FF2B5EF4-FFF2-40B4-BE49-F238E27FC236}">
              <a16:creationId xmlns:a16="http://schemas.microsoft.com/office/drawing/2014/main" id="{00000000-0008-0000-2100-000038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4921" name="Text Box 8">
          <a:extLst>
            <a:ext uri="{FF2B5EF4-FFF2-40B4-BE49-F238E27FC236}">
              <a16:creationId xmlns:a16="http://schemas.microsoft.com/office/drawing/2014/main" id="{00000000-0008-0000-2100-00003913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4922" name="Text Box 8">
          <a:extLst>
            <a:ext uri="{FF2B5EF4-FFF2-40B4-BE49-F238E27FC236}">
              <a16:creationId xmlns:a16="http://schemas.microsoft.com/office/drawing/2014/main" id="{00000000-0008-0000-2100-00003A13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23" name="Text Box 1">
          <a:extLst>
            <a:ext uri="{FF2B5EF4-FFF2-40B4-BE49-F238E27FC236}">
              <a16:creationId xmlns:a16="http://schemas.microsoft.com/office/drawing/2014/main" id="{00000000-0008-0000-2100-00003B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24" name="Text Box 2">
          <a:extLst>
            <a:ext uri="{FF2B5EF4-FFF2-40B4-BE49-F238E27FC236}">
              <a16:creationId xmlns:a16="http://schemas.microsoft.com/office/drawing/2014/main" id="{00000000-0008-0000-2100-00003C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25" name="Text Box 3">
          <a:extLst>
            <a:ext uri="{FF2B5EF4-FFF2-40B4-BE49-F238E27FC236}">
              <a16:creationId xmlns:a16="http://schemas.microsoft.com/office/drawing/2014/main" id="{00000000-0008-0000-2100-00003D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26" name="Text Box 4">
          <a:extLst>
            <a:ext uri="{FF2B5EF4-FFF2-40B4-BE49-F238E27FC236}">
              <a16:creationId xmlns:a16="http://schemas.microsoft.com/office/drawing/2014/main" id="{00000000-0008-0000-2100-00003E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27" name="Text Box 5">
          <a:extLst>
            <a:ext uri="{FF2B5EF4-FFF2-40B4-BE49-F238E27FC236}">
              <a16:creationId xmlns:a16="http://schemas.microsoft.com/office/drawing/2014/main" id="{00000000-0008-0000-2100-00003F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28" name="Text Box 6">
          <a:extLst>
            <a:ext uri="{FF2B5EF4-FFF2-40B4-BE49-F238E27FC236}">
              <a16:creationId xmlns:a16="http://schemas.microsoft.com/office/drawing/2014/main" id="{00000000-0008-0000-2100-000040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29" name="Text Box 8">
          <a:extLst>
            <a:ext uri="{FF2B5EF4-FFF2-40B4-BE49-F238E27FC236}">
              <a16:creationId xmlns:a16="http://schemas.microsoft.com/office/drawing/2014/main" id="{00000000-0008-0000-2100-000041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30" name="Text Box 9">
          <a:extLst>
            <a:ext uri="{FF2B5EF4-FFF2-40B4-BE49-F238E27FC236}">
              <a16:creationId xmlns:a16="http://schemas.microsoft.com/office/drawing/2014/main" id="{00000000-0008-0000-2100-000042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31" name="Text Box 10">
          <a:extLst>
            <a:ext uri="{FF2B5EF4-FFF2-40B4-BE49-F238E27FC236}">
              <a16:creationId xmlns:a16="http://schemas.microsoft.com/office/drawing/2014/main" id="{00000000-0008-0000-2100-000043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32" name="Text Box 1">
          <a:extLst>
            <a:ext uri="{FF2B5EF4-FFF2-40B4-BE49-F238E27FC236}">
              <a16:creationId xmlns:a16="http://schemas.microsoft.com/office/drawing/2014/main" id="{00000000-0008-0000-2100-000044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33" name="Text Box 2">
          <a:extLst>
            <a:ext uri="{FF2B5EF4-FFF2-40B4-BE49-F238E27FC236}">
              <a16:creationId xmlns:a16="http://schemas.microsoft.com/office/drawing/2014/main" id="{00000000-0008-0000-2100-000045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4934" name="Text Box 8">
          <a:extLst>
            <a:ext uri="{FF2B5EF4-FFF2-40B4-BE49-F238E27FC236}">
              <a16:creationId xmlns:a16="http://schemas.microsoft.com/office/drawing/2014/main" id="{00000000-0008-0000-2100-00004613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35" name="Text Box 1">
          <a:extLst>
            <a:ext uri="{FF2B5EF4-FFF2-40B4-BE49-F238E27FC236}">
              <a16:creationId xmlns:a16="http://schemas.microsoft.com/office/drawing/2014/main" id="{00000000-0008-0000-2100-000047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36" name="Text Box 2">
          <a:extLst>
            <a:ext uri="{FF2B5EF4-FFF2-40B4-BE49-F238E27FC236}">
              <a16:creationId xmlns:a16="http://schemas.microsoft.com/office/drawing/2014/main" id="{00000000-0008-0000-2100-000048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37" name="Text Box 3">
          <a:extLst>
            <a:ext uri="{FF2B5EF4-FFF2-40B4-BE49-F238E27FC236}">
              <a16:creationId xmlns:a16="http://schemas.microsoft.com/office/drawing/2014/main" id="{00000000-0008-0000-2100-000049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38" name="Text Box 4">
          <a:extLst>
            <a:ext uri="{FF2B5EF4-FFF2-40B4-BE49-F238E27FC236}">
              <a16:creationId xmlns:a16="http://schemas.microsoft.com/office/drawing/2014/main" id="{00000000-0008-0000-2100-00004A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39" name="Text Box 5">
          <a:extLst>
            <a:ext uri="{FF2B5EF4-FFF2-40B4-BE49-F238E27FC236}">
              <a16:creationId xmlns:a16="http://schemas.microsoft.com/office/drawing/2014/main" id="{00000000-0008-0000-2100-00004B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40" name="Text Box 6">
          <a:extLst>
            <a:ext uri="{FF2B5EF4-FFF2-40B4-BE49-F238E27FC236}">
              <a16:creationId xmlns:a16="http://schemas.microsoft.com/office/drawing/2014/main" id="{00000000-0008-0000-2100-00004C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41" name="Text Box 8">
          <a:extLst>
            <a:ext uri="{FF2B5EF4-FFF2-40B4-BE49-F238E27FC236}">
              <a16:creationId xmlns:a16="http://schemas.microsoft.com/office/drawing/2014/main" id="{00000000-0008-0000-2100-00004D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42" name="Text Box 9">
          <a:extLst>
            <a:ext uri="{FF2B5EF4-FFF2-40B4-BE49-F238E27FC236}">
              <a16:creationId xmlns:a16="http://schemas.microsoft.com/office/drawing/2014/main" id="{00000000-0008-0000-2100-00004E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43" name="Text Box 10">
          <a:extLst>
            <a:ext uri="{FF2B5EF4-FFF2-40B4-BE49-F238E27FC236}">
              <a16:creationId xmlns:a16="http://schemas.microsoft.com/office/drawing/2014/main" id="{00000000-0008-0000-2100-00004F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44" name="Text Box 1">
          <a:extLst>
            <a:ext uri="{FF2B5EF4-FFF2-40B4-BE49-F238E27FC236}">
              <a16:creationId xmlns:a16="http://schemas.microsoft.com/office/drawing/2014/main" id="{00000000-0008-0000-2100-000050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45" name="Text Box 2">
          <a:extLst>
            <a:ext uri="{FF2B5EF4-FFF2-40B4-BE49-F238E27FC236}">
              <a16:creationId xmlns:a16="http://schemas.microsoft.com/office/drawing/2014/main" id="{00000000-0008-0000-2100-000051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4946" name="Text Box 8">
          <a:extLst>
            <a:ext uri="{FF2B5EF4-FFF2-40B4-BE49-F238E27FC236}">
              <a16:creationId xmlns:a16="http://schemas.microsoft.com/office/drawing/2014/main" id="{00000000-0008-0000-2100-00005213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4947" name="Text Box 8">
          <a:extLst>
            <a:ext uri="{FF2B5EF4-FFF2-40B4-BE49-F238E27FC236}">
              <a16:creationId xmlns:a16="http://schemas.microsoft.com/office/drawing/2014/main" id="{00000000-0008-0000-2100-00005313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48" name="Text Box 1">
          <a:extLst>
            <a:ext uri="{FF2B5EF4-FFF2-40B4-BE49-F238E27FC236}">
              <a16:creationId xmlns:a16="http://schemas.microsoft.com/office/drawing/2014/main" id="{00000000-0008-0000-2100-000054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49" name="Text Box 2">
          <a:extLst>
            <a:ext uri="{FF2B5EF4-FFF2-40B4-BE49-F238E27FC236}">
              <a16:creationId xmlns:a16="http://schemas.microsoft.com/office/drawing/2014/main" id="{00000000-0008-0000-2100-000055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50" name="Text Box 3">
          <a:extLst>
            <a:ext uri="{FF2B5EF4-FFF2-40B4-BE49-F238E27FC236}">
              <a16:creationId xmlns:a16="http://schemas.microsoft.com/office/drawing/2014/main" id="{00000000-0008-0000-2100-000056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51" name="Text Box 4">
          <a:extLst>
            <a:ext uri="{FF2B5EF4-FFF2-40B4-BE49-F238E27FC236}">
              <a16:creationId xmlns:a16="http://schemas.microsoft.com/office/drawing/2014/main" id="{00000000-0008-0000-2100-000057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52" name="Text Box 5">
          <a:extLst>
            <a:ext uri="{FF2B5EF4-FFF2-40B4-BE49-F238E27FC236}">
              <a16:creationId xmlns:a16="http://schemas.microsoft.com/office/drawing/2014/main" id="{00000000-0008-0000-2100-000058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53" name="Text Box 6">
          <a:extLst>
            <a:ext uri="{FF2B5EF4-FFF2-40B4-BE49-F238E27FC236}">
              <a16:creationId xmlns:a16="http://schemas.microsoft.com/office/drawing/2014/main" id="{00000000-0008-0000-2100-000059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54" name="Text Box 8">
          <a:extLst>
            <a:ext uri="{FF2B5EF4-FFF2-40B4-BE49-F238E27FC236}">
              <a16:creationId xmlns:a16="http://schemas.microsoft.com/office/drawing/2014/main" id="{00000000-0008-0000-2100-00005A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55" name="Text Box 9">
          <a:extLst>
            <a:ext uri="{FF2B5EF4-FFF2-40B4-BE49-F238E27FC236}">
              <a16:creationId xmlns:a16="http://schemas.microsoft.com/office/drawing/2014/main" id="{00000000-0008-0000-2100-00005B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56" name="Text Box 10">
          <a:extLst>
            <a:ext uri="{FF2B5EF4-FFF2-40B4-BE49-F238E27FC236}">
              <a16:creationId xmlns:a16="http://schemas.microsoft.com/office/drawing/2014/main" id="{00000000-0008-0000-2100-00005C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57" name="Text Box 1">
          <a:extLst>
            <a:ext uri="{FF2B5EF4-FFF2-40B4-BE49-F238E27FC236}">
              <a16:creationId xmlns:a16="http://schemas.microsoft.com/office/drawing/2014/main" id="{00000000-0008-0000-2100-00005D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58" name="Text Box 2">
          <a:extLst>
            <a:ext uri="{FF2B5EF4-FFF2-40B4-BE49-F238E27FC236}">
              <a16:creationId xmlns:a16="http://schemas.microsoft.com/office/drawing/2014/main" id="{00000000-0008-0000-2100-00005E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4959" name="Text Box 8">
          <a:extLst>
            <a:ext uri="{FF2B5EF4-FFF2-40B4-BE49-F238E27FC236}">
              <a16:creationId xmlns:a16="http://schemas.microsoft.com/office/drawing/2014/main" id="{00000000-0008-0000-2100-00005F13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60" name="Text Box 1">
          <a:extLst>
            <a:ext uri="{FF2B5EF4-FFF2-40B4-BE49-F238E27FC236}">
              <a16:creationId xmlns:a16="http://schemas.microsoft.com/office/drawing/2014/main" id="{00000000-0008-0000-2100-000060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61" name="Text Box 2">
          <a:extLst>
            <a:ext uri="{FF2B5EF4-FFF2-40B4-BE49-F238E27FC236}">
              <a16:creationId xmlns:a16="http://schemas.microsoft.com/office/drawing/2014/main" id="{00000000-0008-0000-2100-000061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62" name="Text Box 3">
          <a:extLst>
            <a:ext uri="{FF2B5EF4-FFF2-40B4-BE49-F238E27FC236}">
              <a16:creationId xmlns:a16="http://schemas.microsoft.com/office/drawing/2014/main" id="{00000000-0008-0000-2100-000062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63" name="Text Box 4">
          <a:extLst>
            <a:ext uri="{FF2B5EF4-FFF2-40B4-BE49-F238E27FC236}">
              <a16:creationId xmlns:a16="http://schemas.microsoft.com/office/drawing/2014/main" id="{00000000-0008-0000-2100-000063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64" name="Text Box 5">
          <a:extLst>
            <a:ext uri="{FF2B5EF4-FFF2-40B4-BE49-F238E27FC236}">
              <a16:creationId xmlns:a16="http://schemas.microsoft.com/office/drawing/2014/main" id="{00000000-0008-0000-2100-000064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65" name="Text Box 6">
          <a:extLst>
            <a:ext uri="{FF2B5EF4-FFF2-40B4-BE49-F238E27FC236}">
              <a16:creationId xmlns:a16="http://schemas.microsoft.com/office/drawing/2014/main" id="{00000000-0008-0000-2100-000065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66" name="Text Box 8">
          <a:extLst>
            <a:ext uri="{FF2B5EF4-FFF2-40B4-BE49-F238E27FC236}">
              <a16:creationId xmlns:a16="http://schemas.microsoft.com/office/drawing/2014/main" id="{00000000-0008-0000-2100-000066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4967" name="Text Box 9">
          <a:extLst>
            <a:ext uri="{FF2B5EF4-FFF2-40B4-BE49-F238E27FC236}">
              <a16:creationId xmlns:a16="http://schemas.microsoft.com/office/drawing/2014/main" id="{00000000-0008-0000-2100-00006713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36</xdr:row>
      <xdr:rowOff>171450</xdr:rowOff>
    </xdr:from>
    <xdr:ext cx="114300" cy="285750"/>
    <xdr:sp macro="" textlink="">
      <xdr:nvSpPr>
        <xdr:cNvPr id="4968" name="Text Box 10">
          <a:extLst>
            <a:ext uri="{FF2B5EF4-FFF2-40B4-BE49-F238E27FC236}">
              <a16:creationId xmlns:a16="http://schemas.microsoft.com/office/drawing/2014/main" id="{00000000-0008-0000-2100-000068130000}"/>
            </a:ext>
          </a:extLst>
        </xdr:cNvPr>
        <xdr:cNvSpPr txBox="1">
          <a:spLocks noChangeArrowheads="1"/>
        </xdr:cNvSpPr>
      </xdr:nvSpPr>
      <xdr:spPr bwMode="auto">
        <a:xfrm>
          <a:off x="1268730" y="67551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127000</xdr:colOff>
      <xdr:row>48</xdr:row>
      <xdr:rowOff>116417</xdr:rowOff>
    </xdr:from>
    <xdr:ext cx="114300" cy="285750"/>
    <xdr:sp macro="" textlink="">
      <xdr:nvSpPr>
        <xdr:cNvPr id="4969" name="Text Box 1">
          <a:extLst>
            <a:ext uri="{FF2B5EF4-FFF2-40B4-BE49-F238E27FC236}">
              <a16:creationId xmlns:a16="http://schemas.microsoft.com/office/drawing/2014/main" id="{00000000-0008-0000-2100-000069130000}"/>
            </a:ext>
          </a:extLst>
        </xdr:cNvPr>
        <xdr:cNvSpPr txBox="1">
          <a:spLocks noChangeArrowheads="1"/>
        </xdr:cNvSpPr>
      </xdr:nvSpPr>
      <xdr:spPr bwMode="auto">
        <a:xfrm>
          <a:off x="751840" y="889465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0" name="Text Box 1">
          <a:extLst>
            <a:ext uri="{FF2B5EF4-FFF2-40B4-BE49-F238E27FC236}">
              <a16:creationId xmlns:a16="http://schemas.microsoft.com/office/drawing/2014/main" id="{00000000-0008-0000-2100-00006A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1" name="Text Box 2">
          <a:extLst>
            <a:ext uri="{FF2B5EF4-FFF2-40B4-BE49-F238E27FC236}">
              <a16:creationId xmlns:a16="http://schemas.microsoft.com/office/drawing/2014/main" id="{00000000-0008-0000-2100-00006B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2" name="Text Box 3">
          <a:extLst>
            <a:ext uri="{FF2B5EF4-FFF2-40B4-BE49-F238E27FC236}">
              <a16:creationId xmlns:a16="http://schemas.microsoft.com/office/drawing/2014/main" id="{00000000-0008-0000-2100-00006C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3" name="Text Box 4">
          <a:extLst>
            <a:ext uri="{FF2B5EF4-FFF2-40B4-BE49-F238E27FC236}">
              <a16:creationId xmlns:a16="http://schemas.microsoft.com/office/drawing/2014/main" id="{00000000-0008-0000-2100-00006D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4" name="Text Box 5">
          <a:extLst>
            <a:ext uri="{FF2B5EF4-FFF2-40B4-BE49-F238E27FC236}">
              <a16:creationId xmlns:a16="http://schemas.microsoft.com/office/drawing/2014/main" id="{00000000-0008-0000-2100-00006E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5" name="Text Box 6">
          <a:extLst>
            <a:ext uri="{FF2B5EF4-FFF2-40B4-BE49-F238E27FC236}">
              <a16:creationId xmlns:a16="http://schemas.microsoft.com/office/drawing/2014/main" id="{00000000-0008-0000-2100-00006F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6" name="Text Box 8">
          <a:extLst>
            <a:ext uri="{FF2B5EF4-FFF2-40B4-BE49-F238E27FC236}">
              <a16:creationId xmlns:a16="http://schemas.microsoft.com/office/drawing/2014/main" id="{00000000-0008-0000-2100-000070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7" name="Text Box 9">
          <a:extLst>
            <a:ext uri="{FF2B5EF4-FFF2-40B4-BE49-F238E27FC236}">
              <a16:creationId xmlns:a16="http://schemas.microsoft.com/office/drawing/2014/main" id="{00000000-0008-0000-2100-000071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8" name="Text Box 10">
          <a:extLst>
            <a:ext uri="{FF2B5EF4-FFF2-40B4-BE49-F238E27FC236}">
              <a16:creationId xmlns:a16="http://schemas.microsoft.com/office/drawing/2014/main" id="{00000000-0008-0000-2100-000072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79" name="Text Box 1">
          <a:extLst>
            <a:ext uri="{FF2B5EF4-FFF2-40B4-BE49-F238E27FC236}">
              <a16:creationId xmlns:a16="http://schemas.microsoft.com/office/drawing/2014/main" id="{00000000-0008-0000-2100-000073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0" name="Text Box 2">
          <a:extLst>
            <a:ext uri="{FF2B5EF4-FFF2-40B4-BE49-F238E27FC236}">
              <a16:creationId xmlns:a16="http://schemas.microsoft.com/office/drawing/2014/main" id="{00000000-0008-0000-2100-000074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1" name="Text Box 1">
          <a:extLst>
            <a:ext uri="{FF2B5EF4-FFF2-40B4-BE49-F238E27FC236}">
              <a16:creationId xmlns:a16="http://schemas.microsoft.com/office/drawing/2014/main" id="{00000000-0008-0000-2100-000075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2" name="Text Box 2">
          <a:extLst>
            <a:ext uri="{FF2B5EF4-FFF2-40B4-BE49-F238E27FC236}">
              <a16:creationId xmlns:a16="http://schemas.microsoft.com/office/drawing/2014/main" id="{00000000-0008-0000-2100-000076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3" name="Text Box 3">
          <a:extLst>
            <a:ext uri="{FF2B5EF4-FFF2-40B4-BE49-F238E27FC236}">
              <a16:creationId xmlns:a16="http://schemas.microsoft.com/office/drawing/2014/main" id="{00000000-0008-0000-2100-000077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4" name="Text Box 4">
          <a:extLst>
            <a:ext uri="{FF2B5EF4-FFF2-40B4-BE49-F238E27FC236}">
              <a16:creationId xmlns:a16="http://schemas.microsoft.com/office/drawing/2014/main" id="{00000000-0008-0000-2100-000078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5" name="Text Box 5">
          <a:extLst>
            <a:ext uri="{FF2B5EF4-FFF2-40B4-BE49-F238E27FC236}">
              <a16:creationId xmlns:a16="http://schemas.microsoft.com/office/drawing/2014/main" id="{00000000-0008-0000-2100-000079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6" name="Text Box 6">
          <a:extLst>
            <a:ext uri="{FF2B5EF4-FFF2-40B4-BE49-F238E27FC236}">
              <a16:creationId xmlns:a16="http://schemas.microsoft.com/office/drawing/2014/main" id="{00000000-0008-0000-2100-00007A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7" name="Text Box 8">
          <a:extLst>
            <a:ext uri="{FF2B5EF4-FFF2-40B4-BE49-F238E27FC236}">
              <a16:creationId xmlns:a16="http://schemas.microsoft.com/office/drawing/2014/main" id="{00000000-0008-0000-2100-00007B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8" name="Text Box 9">
          <a:extLst>
            <a:ext uri="{FF2B5EF4-FFF2-40B4-BE49-F238E27FC236}">
              <a16:creationId xmlns:a16="http://schemas.microsoft.com/office/drawing/2014/main" id="{00000000-0008-0000-2100-00007C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89" name="Text Box 10">
          <a:extLst>
            <a:ext uri="{FF2B5EF4-FFF2-40B4-BE49-F238E27FC236}">
              <a16:creationId xmlns:a16="http://schemas.microsoft.com/office/drawing/2014/main" id="{00000000-0008-0000-2100-00007D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0" name="Text Box 1">
          <a:extLst>
            <a:ext uri="{FF2B5EF4-FFF2-40B4-BE49-F238E27FC236}">
              <a16:creationId xmlns:a16="http://schemas.microsoft.com/office/drawing/2014/main" id="{00000000-0008-0000-2100-00007E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1" name="Text Box 2">
          <a:extLst>
            <a:ext uri="{FF2B5EF4-FFF2-40B4-BE49-F238E27FC236}">
              <a16:creationId xmlns:a16="http://schemas.microsoft.com/office/drawing/2014/main" id="{00000000-0008-0000-2100-00007F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2" name="Text Box 1">
          <a:extLst>
            <a:ext uri="{FF2B5EF4-FFF2-40B4-BE49-F238E27FC236}">
              <a16:creationId xmlns:a16="http://schemas.microsoft.com/office/drawing/2014/main" id="{00000000-0008-0000-2100-000080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3" name="Text Box 2">
          <a:extLst>
            <a:ext uri="{FF2B5EF4-FFF2-40B4-BE49-F238E27FC236}">
              <a16:creationId xmlns:a16="http://schemas.microsoft.com/office/drawing/2014/main" id="{00000000-0008-0000-2100-000081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4" name="Text Box 3">
          <a:extLst>
            <a:ext uri="{FF2B5EF4-FFF2-40B4-BE49-F238E27FC236}">
              <a16:creationId xmlns:a16="http://schemas.microsoft.com/office/drawing/2014/main" id="{00000000-0008-0000-2100-000082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5" name="Text Box 4">
          <a:extLst>
            <a:ext uri="{FF2B5EF4-FFF2-40B4-BE49-F238E27FC236}">
              <a16:creationId xmlns:a16="http://schemas.microsoft.com/office/drawing/2014/main" id="{00000000-0008-0000-2100-000083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6" name="Text Box 5">
          <a:extLst>
            <a:ext uri="{FF2B5EF4-FFF2-40B4-BE49-F238E27FC236}">
              <a16:creationId xmlns:a16="http://schemas.microsoft.com/office/drawing/2014/main" id="{00000000-0008-0000-2100-000084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7" name="Text Box 6">
          <a:extLst>
            <a:ext uri="{FF2B5EF4-FFF2-40B4-BE49-F238E27FC236}">
              <a16:creationId xmlns:a16="http://schemas.microsoft.com/office/drawing/2014/main" id="{00000000-0008-0000-2100-000085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8" name="Text Box 8">
          <a:extLst>
            <a:ext uri="{FF2B5EF4-FFF2-40B4-BE49-F238E27FC236}">
              <a16:creationId xmlns:a16="http://schemas.microsoft.com/office/drawing/2014/main" id="{00000000-0008-0000-2100-000086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4999" name="Text Box 9">
          <a:extLst>
            <a:ext uri="{FF2B5EF4-FFF2-40B4-BE49-F238E27FC236}">
              <a16:creationId xmlns:a16="http://schemas.microsoft.com/office/drawing/2014/main" id="{00000000-0008-0000-2100-000087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0" name="Text Box 10">
          <a:extLst>
            <a:ext uri="{FF2B5EF4-FFF2-40B4-BE49-F238E27FC236}">
              <a16:creationId xmlns:a16="http://schemas.microsoft.com/office/drawing/2014/main" id="{00000000-0008-0000-2100-000088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1" name="Text Box 1">
          <a:extLst>
            <a:ext uri="{FF2B5EF4-FFF2-40B4-BE49-F238E27FC236}">
              <a16:creationId xmlns:a16="http://schemas.microsoft.com/office/drawing/2014/main" id="{00000000-0008-0000-2100-000089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2" name="Text Box 2">
          <a:extLst>
            <a:ext uri="{FF2B5EF4-FFF2-40B4-BE49-F238E27FC236}">
              <a16:creationId xmlns:a16="http://schemas.microsoft.com/office/drawing/2014/main" id="{00000000-0008-0000-2100-00008A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3" name="Text Box 1">
          <a:extLst>
            <a:ext uri="{FF2B5EF4-FFF2-40B4-BE49-F238E27FC236}">
              <a16:creationId xmlns:a16="http://schemas.microsoft.com/office/drawing/2014/main" id="{00000000-0008-0000-2100-00008B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4" name="Text Box 2">
          <a:extLst>
            <a:ext uri="{FF2B5EF4-FFF2-40B4-BE49-F238E27FC236}">
              <a16:creationId xmlns:a16="http://schemas.microsoft.com/office/drawing/2014/main" id="{00000000-0008-0000-2100-00008C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5" name="Text Box 3">
          <a:extLst>
            <a:ext uri="{FF2B5EF4-FFF2-40B4-BE49-F238E27FC236}">
              <a16:creationId xmlns:a16="http://schemas.microsoft.com/office/drawing/2014/main" id="{00000000-0008-0000-2100-00008D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6" name="Text Box 4">
          <a:extLst>
            <a:ext uri="{FF2B5EF4-FFF2-40B4-BE49-F238E27FC236}">
              <a16:creationId xmlns:a16="http://schemas.microsoft.com/office/drawing/2014/main" id="{00000000-0008-0000-2100-00008E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7" name="Text Box 5">
          <a:extLst>
            <a:ext uri="{FF2B5EF4-FFF2-40B4-BE49-F238E27FC236}">
              <a16:creationId xmlns:a16="http://schemas.microsoft.com/office/drawing/2014/main" id="{00000000-0008-0000-2100-00008F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8" name="Text Box 6">
          <a:extLst>
            <a:ext uri="{FF2B5EF4-FFF2-40B4-BE49-F238E27FC236}">
              <a16:creationId xmlns:a16="http://schemas.microsoft.com/office/drawing/2014/main" id="{00000000-0008-0000-2100-000090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09" name="Text Box 8">
          <a:extLst>
            <a:ext uri="{FF2B5EF4-FFF2-40B4-BE49-F238E27FC236}">
              <a16:creationId xmlns:a16="http://schemas.microsoft.com/office/drawing/2014/main" id="{00000000-0008-0000-2100-000091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0" name="Text Box 9">
          <a:extLst>
            <a:ext uri="{FF2B5EF4-FFF2-40B4-BE49-F238E27FC236}">
              <a16:creationId xmlns:a16="http://schemas.microsoft.com/office/drawing/2014/main" id="{00000000-0008-0000-2100-000092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1" name="Text Box 10">
          <a:extLst>
            <a:ext uri="{FF2B5EF4-FFF2-40B4-BE49-F238E27FC236}">
              <a16:creationId xmlns:a16="http://schemas.microsoft.com/office/drawing/2014/main" id="{00000000-0008-0000-2100-000093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2" name="Text Box 1">
          <a:extLst>
            <a:ext uri="{FF2B5EF4-FFF2-40B4-BE49-F238E27FC236}">
              <a16:creationId xmlns:a16="http://schemas.microsoft.com/office/drawing/2014/main" id="{00000000-0008-0000-2100-000094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3" name="Text Box 2">
          <a:extLst>
            <a:ext uri="{FF2B5EF4-FFF2-40B4-BE49-F238E27FC236}">
              <a16:creationId xmlns:a16="http://schemas.microsoft.com/office/drawing/2014/main" id="{00000000-0008-0000-2100-000095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4" name="Text Box 1">
          <a:extLst>
            <a:ext uri="{FF2B5EF4-FFF2-40B4-BE49-F238E27FC236}">
              <a16:creationId xmlns:a16="http://schemas.microsoft.com/office/drawing/2014/main" id="{00000000-0008-0000-2100-000096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5" name="Text Box 2">
          <a:extLst>
            <a:ext uri="{FF2B5EF4-FFF2-40B4-BE49-F238E27FC236}">
              <a16:creationId xmlns:a16="http://schemas.microsoft.com/office/drawing/2014/main" id="{00000000-0008-0000-2100-000097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6" name="Text Box 3">
          <a:extLst>
            <a:ext uri="{FF2B5EF4-FFF2-40B4-BE49-F238E27FC236}">
              <a16:creationId xmlns:a16="http://schemas.microsoft.com/office/drawing/2014/main" id="{00000000-0008-0000-2100-000098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7" name="Text Box 4">
          <a:extLst>
            <a:ext uri="{FF2B5EF4-FFF2-40B4-BE49-F238E27FC236}">
              <a16:creationId xmlns:a16="http://schemas.microsoft.com/office/drawing/2014/main" id="{00000000-0008-0000-2100-000099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8" name="Text Box 5">
          <a:extLst>
            <a:ext uri="{FF2B5EF4-FFF2-40B4-BE49-F238E27FC236}">
              <a16:creationId xmlns:a16="http://schemas.microsoft.com/office/drawing/2014/main" id="{00000000-0008-0000-2100-00009A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19" name="Text Box 6">
          <a:extLst>
            <a:ext uri="{FF2B5EF4-FFF2-40B4-BE49-F238E27FC236}">
              <a16:creationId xmlns:a16="http://schemas.microsoft.com/office/drawing/2014/main" id="{00000000-0008-0000-2100-00009B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0" name="Text Box 8">
          <a:extLst>
            <a:ext uri="{FF2B5EF4-FFF2-40B4-BE49-F238E27FC236}">
              <a16:creationId xmlns:a16="http://schemas.microsoft.com/office/drawing/2014/main" id="{00000000-0008-0000-2100-00009C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1" name="Text Box 9">
          <a:extLst>
            <a:ext uri="{FF2B5EF4-FFF2-40B4-BE49-F238E27FC236}">
              <a16:creationId xmlns:a16="http://schemas.microsoft.com/office/drawing/2014/main" id="{00000000-0008-0000-2100-00009D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2" name="Text Box 10">
          <a:extLst>
            <a:ext uri="{FF2B5EF4-FFF2-40B4-BE49-F238E27FC236}">
              <a16:creationId xmlns:a16="http://schemas.microsoft.com/office/drawing/2014/main" id="{00000000-0008-0000-2100-00009E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3" name="Text Box 1">
          <a:extLst>
            <a:ext uri="{FF2B5EF4-FFF2-40B4-BE49-F238E27FC236}">
              <a16:creationId xmlns:a16="http://schemas.microsoft.com/office/drawing/2014/main" id="{00000000-0008-0000-2100-00009F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4" name="Text Box 2">
          <a:extLst>
            <a:ext uri="{FF2B5EF4-FFF2-40B4-BE49-F238E27FC236}">
              <a16:creationId xmlns:a16="http://schemas.microsoft.com/office/drawing/2014/main" id="{00000000-0008-0000-2100-0000A0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5" name="Text Box 1">
          <a:extLst>
            <a:ext uri="{FF2B5EF4-FFF2-40B4-BE49-F238E27FC236}">
              <a16:creationId xmlns:a16="http://schemas.microsoft.com/office/drawing/2014/main" id="{00000000-0008-0000-2100-0000A1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6" name="Text Box 2">
          <a:extLst>
            <a:ext uri="{FF2B5EF4-FFF2-40B4-BE49-F238E27FC236}">
              <a16:creationId xmlns:a16="http://schemas.microsoft.com/office/drawing/2014/main" id="{00000000-0008-0000-2100-0000A2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7" name="Text Box 3">
          <a:extLst>
            <a:ext uri="{FF2B5EF4-FFF2-40B4-BE49-F238E27FC236}">
              <a16:creationId xmlns:a16="http://schemas.microsoft.com/office/drawing/2014/main" id="{00000000-0008-0000-2100-0000A3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8" name="Text Box 4">
          <a:extLst>
            <a:ext uri="{FF2B5EF4-FFF2-40B4-BE49-F238E27FC236}">
              <a16:creationId xmlns:a16="http://schemas.microsoft.com/office/drawing/2014/main" id="{00000000-0008-0000-2100-0000A4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29" name="Text Box 5">
          <a:extLst>
            <a:ext uri="{FF2B5EF4-FFF2-40B4-BE49-F238E27FC236}">
              <a16:creationId xmlns:a16="http://schemas.microsoft.com/office/drawing/2014/main" id="{00000000-0008-0000-2100-0000A5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30" name="Text Box 6">
          <a:extLst>
            <a:ext uri="{FF2B5EF4-FFF2-40B4-BE49-F238E27FC236}">
              <a16:creationId xmlns:a16="http://schemas.microsoft.com/office/drawing/2014/main" id="{00000000-0008-0000-2100-0000A6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31" name="Text Box 8">
          <a:extLst>
            <a:ext uri="{FF2B5EF4-FFF2-40B4-BE49-F238E27FC236}">
              <a16:creationId xmlns:a16="http://schemas.microsoft.com/office/drawing/2014/main" id="{00000000-0008-0000-2100-0000A7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32" name="Text Box 9">
          <a:extLst>
            <a:ext uri="{FF2B5EF4-FFF2-40B4-BE49-F238E27FC236}">
              <a16:creationId xmlns:a16="http://schemas.microsoft.com/office/drawing/2014/main" id="{00000000-0008-0000-2100-0000A8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33" name="Text Box 10">
          <a:extLst>
            <a:ext uri="{FF2B5EF4-FFF2-40B4-BE49-F238E27FC236}">
              <a16:creationId xmlns:a16="http://schemas.microsoft.com/office/drawing/2014/main" id="{00000000-0008-0000-2100-0000A9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10583</xdr:colOff>
      <xdr:row>47</xdr:row>
      <xdr:rowOff>42333</xdr:rowOff>
    </xdr:from>
    <xdr:ext cx="114300" cy="285750"/>
    <xdr:sp macro="" textlink="">
      <xdr:nvSpPr>
        <xdr:cNvPr id="5034" name="Text Box 1">
          <a:extLst>
            <a:ext uri="{FF2B5EF4-FFF2-40B4-BE49-F238E27FC236}">
              <a16:creationId xmlns:a16="http://schemas.microsoft.com/office/drawing/2014/main" id="{00000000-0008-0000-2100-0000AA130000}"/>
            </a:ext>
          </a:extLst>
        </xdr:cNvPr>
        <xdr:cNvSpPr txBox="1">
          <a:spLocks noChangeArrowheads="1"/>
        </xdr:cNvSpPr>
      </xdr:nvSpPr>
      <xdr:spPr bwMode="auto">
        <a:xfrm>
          <a:off x="635423" y="863769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035" name="Text Box 8">
          <a:extLst>
            <a:ext uri="{FF2B5EF4-FFF2-40B4-BE49-F238E27FC236}">
              <a16:creationId xmlns:a16="http://schemas.microsoft.com/office/drawing/2014/main" id="{00000000-0008-0000-2100-0000AB13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036" name="Text Box 8">
          <a:extLst>
            <a:ext uri="{FF2B5EF4-FFF2-40B4-BE49-F238E27FC236}">
              <a16:creationId xmlns:a16="http://schemas.microsoft.com/office/drawing/2014/main" id="{00000000-0008-0000-2100-0000AC13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37" name="Text Box 1">
          <a:extLst>
            <a:ext uri="{FF2B5EF4-FFF2-40B4-BE49-F238E27FC236}">
              <a16:creationId xmlns:a16="http://schemas.microsoft.com/office/drawing/2014/main" id="{00000000-0008-0000-2100-0000AD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38" name="Text Box 2">
          <a:extLst>
            <a:ext uri="{FF2B5EF4-FFF2-40B4-BE49-F238E27FC236}">
              <a16:creationId xmlns:a16="http://schemas.microsoft.com/office/drawing/2014/main" id="{00000000-0008-0000-2100-0000AE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39" name="Text Box 3">
          <a:extLst>
            <a:ext uri="{FF2B5EF4-FFF2-40B4-BE49-F238E27FC236}">
              <a16:creationId xmlns:a16="http://schemas.microsoft.com/office/drawing/2014/main" id="{00000000-0008-0000-2100-0000AF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40" name="Text Box 4">
          <a:extLst>
            <a:ext uri="{FF2B5EF4-FFF2-40B4-BE49-F238E27FC236}">
              <a16:creationId xmlns:a16="http://schemas.microsoft.com/office/drawing/2014/main" id="{00000000-0008-0000-2100-0000B0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41" name="Text Box 5">
          <a:extLst>
            <a:ext uri="{FF2B5EF4-FFF2-40B4-BE49-F238E27FC236}">
              <a16:creationId xmlns:a16="http://schemas.microsoft.com/office/drawing/2014/main" id="{00000000-0008-0000-2100-0000B1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42" name="Text Box 6">
          <a:extLst>
            <a:ext uri="{FF2B5EF4-FFF2-40B4-BE49-F238E27FC236}">
              <a16:creationId xmlns:a16="http://schemas.microsoft.com/office/drawing/2014/main" id="{00000000-0008-0000-2100-0000B2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43" name="Text Box 8">
          <a:extLst>
            <a:ext uri="{FF2B5EF4-FFF2-40B4-BE49-F238E27FC236}">
              <a16:creationId xmlns:a16="http://schemas.microsoft.com/office/drawing/2014/main" id="{00000000-0008-0000-2100-0000B3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44" name="Text Box 9">
          <a:extLst>
            <a:ext uri="{FF2B5EF4-FFF2-40B4-BE49-F238E27FC236}">
              <a16:creationId xmlns:a16="http://schemas.microsoft.com/office/drawing/2014/main" id="{00000000-0008-0000-2100-0000B4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45" name="Text Box 10">
          <a:extLst>
            <a:ext uri="{FF2B5EF4-FFF2-40B4-BE49-F238E27FC236}">
              <a16:creationId xmlns:a16="http://schemas.microsoft.com/office/drawing/2014/main" id="{00000000-0008-0000-2100-0000B5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46" name="Text Box 1">
          <a:extLst>
            <a:ext uri="{FF2B5EF4-FFF2-40B4-BE49-F238E27FC236}">
              <a16:creationId xmlns:a16="http://schemas.microsoft.com/office/drawing/2014/main" id="{00000000-0008-0000-2100-0000B6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47" name="Text Box 2">
          <a:extLst>
            <a:ext uri="{FF2B5EF4-FFF2-40B4-BE49-F238E27FC236}">
              <a16:creationId xmlns:a16="http://schemas.microsoft.com/office/drawing/2014/main" id="{00000000-0008-0000-2100-0000B7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048" name="Text Box 8">
          <a:extLst>
            <a:ext uri="{FF2B5EF4-FFF2-40B4-BE49-F238E27FC236}">
              <a16:creationId xmlns:a16="http://schemas.microsoft.com/office/drawing/2014/main" id="{00000000-0008-0000-2100-0000B813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49" name="Text Box 1">
          <a:extLst>
            <a:ext uri="{FF2B5EF4-FFF2-40B4-BE49-F238E27FC236}">
              <a16:creationId xmlns:a16="http://schemas.microsoft.com/office/drawing/2014/main" id="{00000000-0008-0000-2100-0000B9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0" name="Text Box 2">
          <a:extLst>
            <a:ext uri="{FF2B5EF4-FFF2-40B4-BE49-F238E27FC236}">
              <a16:creationId xmlns:a16="http://schemas.microsoft.com/office/drawing/2014/main" id="{00000000-0008-0000-2100-0000BA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1" name="Text Box 3">
          <a:extLst>
            <a:ext uri="{FF2B5EF4-FFF2-40B4-BE49-F238E27FC236}">
              <a16:creationId xmlns:a16="http://schemas.microsoft.com/office/drawing/2014/main" id="{00000000-0008-0000-2100-0000BB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2" name="Text Box 4">
          <a:extLst>
            <a:ext uri="{FF2B5EF4-FFF2-40B4-BE49-F238E27FC236}">
              <a16:creationId xmlns:a16="http://schemas.microsoft.com/office/drawing/2014/main" id="{00000000-0008-0000-2100-0000BC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3" name="Text Box 5">
          <a:extLst>
            <a:ext uri="{FF2B5EF4-FFF2-40B4-BE49-F238E27FC236}">
              <a16:creationId xmlns:a16="http://schemas.microsoft.com/office/drawing/2014/main" id="{00000000-0008-0000-2100-0000BD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4" name="Text Box 6">
          <a:extLst>
            <a:ext uri="{FF2B5EF4-FFF2-40B4-BE49-F238E27FC236}">
              <a16:creationId xmlns:a16="http://schemas.microsoft.com/office/drawing/2014/main" id="{00000000-0008-0000-2100-0000BE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5" name="Text Box 8">
          <a:extLst>
            <a:ext uri="{FF2B5EF4-FFF2-40B4-BE49-F238E27FC236}">
              <a16:creationId xmlns:a16="http://schemas.microsoft.com/office/drawing/2014/main" id="{00000000-0008-0000-2100-0000BF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6" name="Text Box 9">
          <a:extLst>
            <a:ext uri="{FF2B5EF4-FFF2-40B4-BE49-F238E27FC236}">
              <a16:creationId xmlns:a16="http://schemas.microsoft.com/office/drawing/2014/main" id="{00000000-0008-0000-2100-0000C0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7" name="Text Box 10">
          <a:extLst>
            <a:ext uri="{FF2B5EF4-FFF2-40B4-BE49-F238E27FC236}">
              <a16:creationId xmlns:a16="http://schemas.microsoft.com/office/drawing/2014/main" id="{00000000-0008-0000-2100-0000C1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8" name="Text Box 1">
          <a:extLst>
            <a:ext uri="{FF2B5EF4-FFF2-40B4-BE49-F238E27FC236}">
              <a16:creationId xmlns:a16="http://schemas.microsoft.com/office/drawing/2014/main" id="{00000000-0008-0000-2100-0000C2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59" name="Text Box 2">
          <a:extLst>
            <a:ext uri="{FF2B5EF4-FFF2-40B4-BE49-F238E27FC236}">
              <a16:creationId xmlns:a16="http://schemas.microsoft.com/office/drawing/2014/main" id="{00000000-0008-0000-2100-0000C3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060" name="Text Box 8">
          <a:extLst>
            <a:ext uri="{FF2B5EF4-FFF2-40B4-BE49-F238E27FC236}">
              <a16:creationId xmlns:a16="http://schemas.microsoft.com/office/drawing/2014/main" id="{00000000-0008-0000-2100-0000C413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061" name="Text Box 8">
          <a:extLst>
            <a:ext uri="{FF2B5EF4-FFF2-40B4-BE49-F238E27FC236}">
              <a16:creationId xmlns:a16="http://schemas.microsoft.com/office/drawing/2014/main" id="{00000000-0008-0000-2100-0000C513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62" name="Text Box 1">
          <a:extLst>
            <a:ext uri="{FF2B5EF4-FFF2-40B4-BE49-F238E27FC236}">
              <a16:creationId xmlns:a16="http://schemas.microsoft.com/office/drawing/2014/main" id="{00000000-0008-0000-2100-0000C6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63" name="Text Box 2">
          <a:extLst>
            <a:ext uri="{FF2B5EF4-FFF2-40B4-BE49-F238E27FC236}">
              <a16:creationId xmlns:a16="http://schemas.microsoft.com/office/drawing/2014/main" id="{00000000-0008-0000-2100-0000C7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64" name="Text Box 3">
          <a:extLst>
            <a:ext uri="{FF2B5EF4-FFF2-40B4-BE49-F238E27FC236}">
              <a16:creationId xmlns:a16="http://schemas.microsoft.com/office/drawing/2014/main" id="{00000000-0008-0000-2100-0000C8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65" name="Text Box 4">
          <a:extLst>
            <a:ext uri="{FF2B5EF4-FFF2-40B4-BE49-F238E27FC236}">
              <a16:creationId xmlns:a16="http://schemas.microsoft.com/office/drawing/2014/main" id="{00000000-0008-0000-2100-0000C9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66" name="Text Box 5">
          <a:extLst>
            <a:ext uri="{FF2B5EF4-FFF2-40B4-BE49-F238E27FC236}">
              <a16:creationId xmlns:a16="http://schemas.microsoft.com/office/drawing/2014/main" id="{00000000-0008-0000-2100-0000CA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67" name="Text Box 6">
          <a:extLst>
            <a:ext uri="{FF2B5EF4-FFF2-40B4-BE49-F238E27FC236}">
              <a16:creationId xmlns:a16="http://schemas.microsoft.com/office/drawing/2014/main" id="{00000000-0008-0000-2100-0000CB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68" name="Text Box 8">
          <a:extLst>
            <a:ext uri="{FF2B5EF4-FFF2-40B4-BE49-F238E27FC236}">
              <a16:creationId xmlns:a16="http://schemas.microsoft.com/office/drawing/2014/main" id="{00000000-0008-0000-2100-0000CC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69" name="Text Box 9">
          <a:extLst>
            <a:ext uri="{FF2B5EF4-FFF2-40B4-BE49-F238E27FC236}">
              <a16:creationId xmlns:a16="http://schemas.microsoft.com/office/drawing/2014/main" id="{00000000-0008-0000-2100-0000CD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70" name="Text Box 10">
          <a:extLst>
            <a:ext uri="{FF2B5EF4-FFF2-40B4-BE49-F238E27FC236}">
              <a16:creationId xmlns:a16="http://schemas.microsoft.com/office/drawing/2014/main" id="{00000000-0008-0000-2100-0000CE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71" name="Text Box 1">
          <a:extLst>
            <a:ext uri="{FF2B5EF4-FFF2-40B4-BE49-F238E27FC236}">
              <a16:creationId xmlns:a16="http://schemas.microsoft.com/office/drawing/2014/main" id="{00000000-0008-0000-2100-0000CF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72" name="Text Box 2">
          <a:extLst>
            <a:ext uri="{FF2B5EF4-FFF2-40B4-BE49-F238E27FC236}">
              <a16:creationId xmlns:a16="http://schemas.microsoft.com/office/drawing/2014/main" id="{00000000-0008-0000-2100-0000D0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073" name="Text Box 8">
          <a:extLst>
            <a:ext uri="{FF2B5EF4-FFF2-40B4-BE49-F238E27FC236}">
              <a16:creationId xmlns:a16="http://schemas.microsoft.com/office/drawing/2014/main" id="{00000000-0008-0000-2100-0000D113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74" name="Text Box 1">
          <a:extLst>
            <a:ext uri="{FF2B5EF4-FFF2-40B4-BE49-F238E27FC236}">
              <a16:creationId xmlns:a16="http://schemas.microsoft.com/office/drawing/2014/main" id="{00000000-0008-0000-2100-0000D2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75" name="Text Box 2">
          <a:extLst>
            <a:ext uri="{FF2B5EF4-FFF2-40B4-BE49-F238E27FC236}">
              <a16:creationId xmlns:a16="http://schemas.microsoft.com/office/drawing/2014/main" id="{00000000-0008-0000-2100-0000D3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76" name="Text Box 3">
          <a:extLst>
            <a:ext uri="{FF2B5EF4-FFF2-40B4-BE49-F238E27FC236}">
              <a16:creationId xmlns:a16="http://schemas.microsoft.com/office/drawing/2014/main" id="{00000000-0008-0000-2100-0000D4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77" name="Text Box 4">
          <a:extLst>
            <a:ext uri="{FF2B5EF4-FFF2-40B4-BE49-F238E27FC236}">
              <a16:creationId xmlns:a16="http://schemas.microsoft.com/office/drawing/2014/main" id="{00000000-0008-0000-2100-0000D5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78" name="Text Box 5">
          <a:extLst>
            <a:ext uri="{FF2B5EF4-FFF2-40B4-BE49-F238E27FC236}">
              <a16:creationId xmlns:a16="http://schemas.microsoft.com/office/drawing/2014/main" id="{00000000-0008-0000-2100-0000D6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79" name="Text Box 6">
          <a:extLst>
            <a:ext uri="{FF2B5EF4-FFF2-40B4-BE49-F238E27FC236}">
              <a16:creationId xmlns:a16="http://schemas.microsoft.com/office/drawing/2014/main" id="{00000000-0008-0000-2100-0000D7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80" name="Text Box 8">
          <a:extLst>
            <a:ext uri="{FF2B5EF4-FFF2-40B4-BE49-F238E27FC236}">
              <a16:creationId xmlns:a16="http://schemas.microsoft.com/office/drawing/2014/main" id="{00000000-0008-0000-2100-0000D8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81" name="Text Box 9">
          <a:extLst>
            <a:ext uri="{FF2B5EF4-FFF2-40B4-BE49-F238E27FC236}">
              <a16:creationId xmlns:a16="http://schemas.microsoft.com/office/drawing/2014/main" id="{00000000-0008-0000-2100-0000D9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082" name="Text Box 10">
          <a:extLst>
            <a:ext uri="{FF2B5EF4-FFF2-40B4-BE49-F238E27FC236}">
              <a16:creationId xmlns:a16="http://schemas.microsoft.com/office/drawing/2014/main" id="{00000000-0008-0000-2100-0000DA13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20108</xdr:colOff>
      <xdr:row>36</xdr:row>
      <xdr:rowOff>61383</xdr:rowOff>
    </xdr:from>
    <xdr:ext cx="114300" cy="285750"/>
    <xdr:sp macro="" textlink="">
      <xdr:nvSpPr>
        <xdr:cNvPr id="5083" name="Text Box 1">
          <a:extLst>
            <a:ext uri="{FF2B5EF4-FFF2-40B4-BE49-F238E27FC236}">
              <a16:creationId xmlns:a16="http://schemas.microsoft.com/office/drawing/2014/main" id="{00000000-0008-0000-2100-0000DB130000}"/>
            </a:ext>
          </a:extLst>
        </xdr:cNvPr>
        <xdr:cNvSpPr txBox="1">
          <a:spLocks noChangeArrowheads="1"/>
        </xdr:cNvSpPr>
      </xdr:nvSpPr>
      <xdr:spPr bwMode="auto">
        <a:xfrm>
          <a:off x="644948" y="664506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84" name="Text Box 1">
          <a:extLst>
            <a:ext uri="{FF2B5EF4-FFF2-40B4-BE49-F238E27FC236}">
              <a16:creationId xmlns:a16="http://schemas.microsoft.com/office/drawing/2014/main" id="{00000000-0008-0000-2100-0000DC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85" name="Text Box 2">
          <a:extLst>
            <a:ext uri="{FF2B5EF4-FFF2-40B4-BE49-F238E27FC236}">
              <a16:creationId xmlns:a16="http://schemas.microsoft.com/office/drawing/2014/main" id="{00000000-0008-0000-2100-0000DD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86" name="Text Box 3">
          <a:extLst>
            <a:ext uri="{FF2B5EF4-FFF2-40B4-BE49-F238E27FC236}">
              <a16:creationId xmlns:a16="http://schemas.microsoft.com/office/drawing/2014/main" id="{00000000-0008-0000-2100-0000DE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87" name="Text Box 4">
          <a:extLst>
            <a:ext uri="{FF2B5EF4-FFF2-40B4-BE49-F238E27FC236}">
              <a16:creationId xmlns:a16="http://schemas.microsoft.com/office/drawing/2014/main" id="{00000000-0008-0000-2100-0000DF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88" name="Text Box 5">
          <a:extLst>
            <a:ext uri="{FF2B5EF4-FFF2-40B4-BE49-F238E27FC236}">
              <a16:creationId xmlns:a16="http://schemas.microsoft.com/office/drawing/2014/main" id="{00000000-0008-0000-2100-0000E0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89" name="Text Box 6">
          <a:extLst>
            <a:ext uri="{FF2B5EF4-FFF2-40B4-BE49-F238E27FC236}">
              <a16:creationId xmlns:a16="http://schemas.microsoft.com/office/drawing/2014/main" id="{00000000-0008-0000-2100-0000E1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0" name="Text Box 8">
          <a:extLst>
            <a:ext uri="{FF2B5EF4-FFF2-40B4-BE49-F238E27FC236}">
              <a16:creationId xmlns:a16="http://schemas.microsoft.com/office/drawing/2014/main" id="{00000000-0008-0000-2100-0000E2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1" name="Text Box 9">
          <a:extLst>
            <a:ext uri="{FF2B5EF4-FFF2-40B4-BE49-F238E27FC236}">
              <a16:creationId xmlns:a16="http://schemas.microsoft.com/office/drawing/2014/main" id="{00000000-0008-0000-2100-0000E3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2" name="Text Box 10">
          <a:extLst>
            <a:ext uri="{FF2B5EF4-FFF2-40B4-BE49-F238E27FC236}">
              <a16:creationId xmlns:a16="http://schemas.microsoft.com/office/drawing/2014/main" id="{00000000-0008-0000-2100-0000E4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3" name="Text Box 1">
          <a:extLst>
            <a:ext uri="{FF2B5EF4-FFF2-40B4-BE49-F238E27FC236}">
              <a16:creationId xmlns:a16="http://schemas.microsoft.com/office/drawing/2014/main" id="{00000000-0008-0000-2100-0000E5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4" name="Text Box 2">
          <a:extLst>
            <a:ext uri="{FF2B5EF4-FFF2-40B4-BE49-F238E27FC236}">
              <a16:creationId xmlns:a16="http://schemas.microsoft.com/office/drawing/2014/main" id="{00000000-0008-0000-2100-0000E6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5" name="Text Box 1">
          <a:extLst>
            <a:ext uri="{FF2B5EF4-FFF2-40B4-BE49-F238E27FC236}">
              <a16:creationId xmlns:a16="http://schemas.microsoft.com/office/drawing/2014/main" id="{00000000-0008-0000-2100-0000E7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6" name="Text Box 2">
          <a:extLst>
            <a:ext uri="{FF2B5EF4-FFF2-40B4-BE49-F238E27FC236}">
              <a16:creationId xmlns:a16="http://schemas.microsoft.com/office/drawing/2014/main" id="{00000000-0008-0000-2100-0000E8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7" name="Text Box 3">
          <a:extLst>
            <a:ext uri="{FF2B5EF4-FFF2-40B4-BE49-F238E27FC236}">
              <a16:creationId xmlns:a16="http://schemas.microsoft.com/office/drawing/2014/main" id="{00000000-0008-0000-2100-0000E9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8" name="Text Box 4">
          <a:extLst>
            <a:ext uri="{FF2B5EF4-FFF2-40B4-BE49-F238E27FC236}">
              <a16:creationId xmlns:a16="http://schemas.microsoft.com/office/drawing/2014/main" id="{00000000-0008-0000-2100-0000EA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099" name="Text Box 5">
          <a:extLst>
            <a:ext uri="{FF2B5EF4-FFF2-40B4-BE49-F238E27FC236}">
              <a16:creationId xmlns:a16="http://schemas.microsoft.com/office/drawing/2014/main" id="{00000000-0008-0000-2100-0000EB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0" name="Text Box 6">
          <a:extLst>
            <a:ext uri="{FF2B5EF4-FFF2-40B4-BE49-F238E27FC236}">
              <a16:creationId xmlns:a16="http://schemas.microsoft.com/office/drawing/2014/main" id="{00000000-0008-0000-2100-0000EC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1" name="Text Box 8">
          <a:extLst>
            <a:ext uri="{FF2B5EF4-FFF2-40B4-BE49-F238E27FC236}">
              <a16:creationId xmlns:a16="http://schemas.microsoft.com/office/drawing/2014/main" id="{00000000-0008-0000-2100-0000ED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2" name="Text Box 9">
          <a:extLst>
            <a:ext uri="{FF2B5EF4-FFF2-40B4-BE49-F238E27FC236}">
              <a16:creationId xmlns:a16="http://schemas.microsoft.com/office/drawing/2014/main" id="{00000000-0008-0000-2100-0000EE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3" name="Text Box 10">
          <a:extLst>
            <a:ext uri="{FF2B5EF4-FFF2-40B4-BE49-F238E27FC236}">
              <a16:creationId xmlns:a16="http://schemas.microsoft.com/office/drawing/2014/main" id="{00000000-0008-0000-2100-0000EF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4" name="Text Box 1">
          <a:extLst>
            <a:ext uri="{FF2B5EF4-FFF2-40B4-BE49-F238E27FC236}">
              <a16:creationId xmlns:a16="http://schemas.microsoft.com/office/drawing/2014/main" id="{00000000-0008-0000-2100-0000F0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5" name="Text Box 2">
          <a:extLst>
            <a:ext uri="{FF2B5EF4-FFF2-40B4-BE49-F238E27FC236}">
              <a16:creationId xmlns:a16="http://schemas.microsoft.com/office/drawing/2014/main" id="{00000000-0008-0000-2100-0000F1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6" name="Text Box 1">
          <a:extLst>
            <a:ext uri="{FF2B5EF4-FFF2-40B4-BE49-F238E27FC236}">
              <a16:creationId xmlns:a16="http://schemas.microsoft.com/office/drawing/2014/main" id="{00000000-0008-0000-2100-0000F2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7" name="Text Box 2">
          <a:extLst>
            <a:ext uri="{FF2B5EF4-FFF2-40B4-BE49-F238E27FC236}">
              <a16:creationId xmlns:a16="http://schemas.microsoft.com/office/drawing/2014/main" id="{00000000-0008-0000-2100-0000F3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8" name="Text Box 3">
          <a:extLst>
            <a:ext uri="{FF2B5EF4-FFF2-40B4-BE49-F238E27FC236}">
              <a16:creationId xmlns:a16="http://schemas.microsoft.com/office/drawing/2014/main" id="{00000000-0008-0000-2100-0000F4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09" name="Text Box 4">
          <a:extLst>
            <a:ext uri="{FF2B5EF4-FFF2-40B4-BE49-F238E27FC236}">
              <a16:creationId xmlns:a16="http://schemas.microsoft.com/office/drawing/2014/main" id="{00000000-0008-0000-2100-0000F5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0" name="Text Box 5">
          <a:extLst>
            <a:ext uri="{FF2B5EF4-FFF2-40B4-BE49-F238E27FC236}">
              <a16:creationId xmlns:a16="http://schemas.microsoft.com/office/drawing/2014/main" id="{00000000-0008-0000-2100-0000F6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1" name="Text Box 6">
          <a:extLst>
            <a:ext uri="{FF2B5EF4-FFF2-40B4-BE49-F238E27FC236}">
              <a16:creationId xmlns:a16="http://schemas.microsoft.com/office/drawing/2014/main" id="{00000000-0008-0000-2100-0000F7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2" name="Text Box 8">
          <a:extLst>
            <a:ext uri="{FF2B5EF4-FFF2-40B4-BE49-F238E27FC236}">
              <a16:creationId xmlns:a16="http://schemas.microsoft.com/office/drawing/2014/main" id="{00000000-0008-0000-2100-0000F8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3" name="Text Box 9">
          <a:extLst>
            <a:ext uri="{FF2B5EF4-FFF2-40B4-BE49-F238E27FC236}">
              <a16:creationId xmlns:a16="http://schemas.microsoft.com/office/drawing/2014/main" id="{00000000-0008-0000-2100-0000F9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4" name="Text Box 10">
          <a:extLst>
            <a:ext uri="{FF2B5EF4-FFF2-40B4-BE49-F238E27FC236}">
              <a16:creationId xmlns:a16="http://schemas.microsoft.com/office/drawing/2014/main" id="{00000000-0008-0000-2100-0000FA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5" name="Text Box 1">
          <a:extLst>
            <a:ext uri="{FF2B5EF4-FFF2-40B4-BE49-F238E27FC236}">
              <a16:creationId xmlns:a16="http://schemas.microsoft.com/office/drawing/2014/main" id="{00000000-0008-0000-2100-0000FB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6" name="Text Box 2">
          <a:extLst>
            <a:ext uri="{FF2B5EF4-FFF2-40B4-BE49-F238E27FC236}">
              <a16:creationId xmlns:a16="http://schemas.microsoft.com/office/drawing/2014/main" id="{00000000-0008-0000-2100-0000FC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7" name="Text Box 1">
          <a:extLst>
            <a:ext uri="{FF2B5EF4-FFF2-40B4-BE49-F238E27FC236}">
              <a16:creationId xmlns:a16="http://schemas.microsoft.com/office/drawing/2014/main" id="{00000000-0008-0000-2100-0000FD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8" name="Text Box 2">
          <a:extLst>
            <a:ext uri="{FF2B5EF4-FFF2-40B4-BE49-F238E27FC236}">
              <a16:creationId xmlns:a16="http://schemas.microsoft.com/office/drawing/2014/main" id="{00000000-0008-0000-2100-0000FE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19" name="Text Box 3">
          <a:extLst>
            <a:ext uri="{FF2B5EF4-FFF2-40B4-BE49-F238E27FC236}">
              <a16:creationId xmlns:a16="http://schemas.microsoft.com/office/drawing/2014/main" id="{00000000-0008-0000-2100-0000FF13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0" name="Text Box 4">
          <a:extLst>
            <a:ext uri="{FF2B5EF4-FFF2-40B4-BE49-F238E27FC236}">
              <a16:creationId xmlns:a16="http://schemas.microsoft.com/office/drawing/2014/main" id="{00000000-0008-0000-2100-000000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1" name="Text Box 5">
          <a:extLst>
            <a:ext uri="{FF2B5EF4-FFF2-40B4-BE49-F238E27FC236}">
              <a16:creationId xmlns:a16="http://schemas.microsoft.com/office/drawing/2014/main" id="{00000000-0008-0000-2100-000001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2" name="Text Box 6">
          <a:extLst>
            <a:ext uri="{FF2B5EF4-FFF2-40B4-BE49-F238E27FC236}">
              <a16:creationId xmlns:a16="http://schemas.microsoft.com/office/drawing/2014/main" id="{00000000-0008-0000-2100-000002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3" name="Text Box 8">
          <a:extLst>
            <a:ext uri="{FF2B5EF4-FFF2-40B4-BE49-F238E27FC236}">
              <a16:creationId xmlns:a16="http://schemas.microsoft.com/office/drawing/2014/main" id="{00000000-0008-0000-2100-000003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4" name="Text Box 9">
          <a:extLst>
            <a:ext uri="{FF2B5EF4-FFF2-40B4-BE49-F238E27FC236}">
              <a16:creationId xmlns:a16="http://schemas.microsoft.com/office/drawing/2014/main" id="{00000000-0008-0000-2100-000004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5" name="Text Box 10">
          <a:extLst>
            <a:ext uri="{FF2B5EF4-FFF2-40B4-BE49-F238E27FC236}">
              <a16:creationId xmlns:a16="http://schemas.microsoft.com/office/drawing/2014/main" id="{00000000-0008-0000-2100-000005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6" name="Text Box 1">
          <a:extLst>
            <a:ext uri="{FF2B5EF4-FFF2-40B4-BE49-F238E27FC236}">
              <a16:creationId xmlns:a16="http://schemas.microsoft.com/office/drawing/2014/main" id="{00000000-0008-0000-2100-000006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7" name="Text Box 2">
          <a:extLst>
            <a:ext uri="{FF2B5EF4-FFF2-40B4-BE49-F238E27FC236}">
              <a16:creationId xmlns:a16="http://schemas.microsoft.com/office/drawing/2014/main" id="{00000000-0008-0000-2100-000007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8" name="Text Box 1">
          <a:extLst>
            <a:ext uri="{FF2B5EF4-FFF2-40B4-BE49-F238E27FC236}">
              <a16:creationId xmlns:a16="http://schemas.microsoft.com/office/drawing/2014/main" id="{00000000-0008-0000-2100-000008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29" name="Text Box 2">
          <a:extLst>
            <a:ext uri="{FF2B5EF4-FFF2-40B4-BE49-F238E27FC236}">
              <a16:creationId xmlns:a16="http://schemas.microsoft.com/office/drawing/2014/main" id="{00000000-0008-0000-2100-000009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0" name="Text Box 3">
          <a:extLst>
            <a:ext uri="{FF2B5EF4-FFF2-40B4-BE49-F238E27FC236}">
              <a16:creationId xmlns:a16="http://schemas.microsoft.com/office/drawing/2014/main" id="{00000000-0008-0000-2100-00000A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1" name="Text Box 4">
          <a:extLst>
            <a:ext uri="{FF2B5EF4-FFF2-40B4-BE49-F238E27FC236}">
              <a16:creationId xmlns:a16="http://schemas.microsoft.com/office/drawing/2014/main" id="{00000000-0008-0000-2100-00000B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2" name="Text Box 5">
          <a:extLst>
            <a:ext uri="{FF2B5EF4-FFF2-40B4-BE49-F238E27FC236}">
              <a16:creationId xmlns:a16="http://schemas.microsoft.com/office/drawing/2014/main" id="{00000000-0008-0000-2100-00000C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3" name="Text Box 6">
          <a:extLst>
            <a:ext uri="{FF2B5EF4-FFF2-40B4-BE49-F238E27FC236}">
              <a16:creationId xmlns:a16="http://schemas.microsoft.com/office/drawing/2014/main" id="{00000000-0008-0000-2100-00000D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4" name="Text Box 8">
          <a:extLst>
            <a:ext uri="{FF2B5EF4-FFF2-40B4-BE49-F238E27FC236}">
              <a16:creationId xmlns:a16="http://schemas.microsoft.com/office/drawing/2014/main" id="{00000000-0008-0000-2100-00000E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5" name="Text Box 9">
          <a:extLst>
            <a:ext uri="{FF2B5EF4-FFF2-40B4-BE49-F238E27FC236}">
              <a16:creationId xmlns:a16="http://schemas.microsoft.com/office/drawing/2014/main" id="{00000000-0008-0000-2100-00000F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6" name="Text Box 10">
          <a:extLst>
            <a:ext uri="{FF2B5EF4-FFF2-40B4-BE49-F238E27FC236}">
              <a16:creationId xmlns:a16="http://schemas.microsoft.com/office/drawing/2014/main" id="{00000000-0008-0000-2100-000010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7" name="Text Box 1">
          <a:extLst>
            <a:ext uri="{FF2B5EF4-FFF2-40B4-BE49-F238E27FC236}">
              <a16:creationId xmlns:a16="http://schemas.microsoft.com/office/drawing/2014/main" id="{00000000-0008-0000-2100-000011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8" name="Text Box 2">
          <a:extLst>
            <a:ext uri="{FF2B5EF4-FFF2-40B4-BE49-F238E27FC236}">
              <a16:creationId xmlns:a16="http://schemas.microsoft.com/office/drawing/2014/main" id="{00000000-0008-0000-2100-000012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39" name="Text Box 1">
          <a:extLst>
            <a:ext uri="{FF2B5EF4-FFF2-40B4-BE49-F238E27FC236}">
              <a16:creationId xmlns:a16="http://schemas.microsoft.com/office/drawing/2014/main" id="{00000000-0008-0000-2100-000013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40" name="Text Box 2">
          <a:extLst>
            <a:ext uri="{FF2B5EF4-FFF2-40B4-BE49-F238E27FC236}">
              <a16:creationId xmlns:a16="http://schemas.microsoft.com/office/drawing/2014/main" id="{00000000-0008-0000-2100-000014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41" name="Text Box 3">
          <a:extLst>
            <a:ext uri="{FF2B5EF4-FFF2-40B4-BE49-F238E27FC236}">
              <a16:creationId xmlns:a16="http://schemas.microsoft.com/office/drawing/2014/main" id="{00000000-0008-0000-2100-000015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42" name="Text Box 4">
          <a:extLst>
            <a:ext uri="{FF2B5EF4-FFF2-40B4-BE49-F238E27FC236}">
              <a16:creationId xmlns:a16="http://schemas.microsoft.com/office/drawing/2014/main" id="{00000000-0008-0000-2100-000016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43" name="Text Box 5">
          <a:extLst>
            <a:ext uri="{FF2B5EF4-FFF2-40B4-BE49-F238E27FC236}">
              <a16:creationId xmlns:a16="http://schemas.microsoft.com/office/drawing/2014/main" id="{00000000-0008-0000-2100-000017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44" name="Text Box 6">
          <a:extLst>
            <a:ext uri="{FF2B5EF4-FFF2-40B4-BE49-F238E27FC236}">
              <a16:creationId xmlns:a16="http://schemas.microsoft.com/office/drawing/2014/main" id="{00000000-0008-0000-2100-000018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45" name="Text Box 8">
          <a:extLst>
            <a:ext uri="{FF2B5EF4-FFF2-40B4-BE49-F238E27FC236}">
              <a16:creationId xmlns:a16="http://schemas.microsoft.com/office/drawing/2014/main" id="{00000000-0008-0000-2100-000019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46" name="Text Box 9">
          <a:extLst>
            <a:ext uri="{FF2B5EF4-FFF2-40B4-BE49-F238E27FC236}">
              <a16:creationId xmlns:a16="http://schemas.microsoft.com/office/drawing/2014/main" id="{00000000-0008-0000-2100-00001A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5147" name="Text Box 10">
          <a:extLst>
            <a:ext uri="{FF2B5EF4-FFF2-40B4-BE49-F238E27FC236}">
              <a16:creationId xmlns:a16="http://schemas.microsoft.com/office/drawing/2014/main" id="{00000000-0008-0000-2100-00001B14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48" name="Text Box 8">
          <a:extLst>
            <a:ext uri="{FF2B5EF4-FFF2-40B4-BE49-F238E27FC236}">
              <a16:creationId xmlns:a16="http://schemas.microsoft.com/office/drawing/2014/main" id="{00000000-0008-0000-2100-00001C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49" name="Text Box 1">
          <a:extLst>
            <a:ext uri="{FF2B5EF4-FFF2-40B4-BE49-F238E27FC236}">
              <a16:creationId xmlns:a16="http://schemas.microsoft.com/office/drawing/2014/main" id="{00000000-0008-0000-2100-00001D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0" name="Text Box 2">
          <a:extLst>
            <a:ext uri="{FF2B5EF4-FFF2-40B4-BE49-F238E27FC236}">
              <a16:creationId xmlns:a16="http://schemas.microsoft.com/office/drawing/2014/main" id="{00000000-0008-0000-2100-00001E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1" name="Text Box 3">
          <a:extLst>
            <a:ext uri="{FF2B5EF4-FFF2-40B4-BE49-F238E27FC236}">
              <a16:creationId xmlns:a16="http://schemas.microsoft.com/office/drawing/2014/main" id="{00000000-0008-0000-2100-00001F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2" name="Text Box 4">
          <a:extLst>
            <a:ext uri="{FF2B5EF4-FFF2-40B4-BE49-F238E27FC236}">
              <a16:creationId xmlns:a16="http://schemas.microsoft.com/office/drawing/2014/main" id="{00000000-0008-0000-2100-000020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3" name="Text Box 5">
          <a:extLst>
            <a:ext uri="{FF2B5EF4-FFF2-40B4-BE49-F238E27FC236}">
              <a16:creationId xmlns:a16="http://schemas.microsoft.com/office/drawing/2014/main" id="{00000000-0008-0000-2100-000021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4" name="Text Box 6">
          <a:extLst>
            <a:ext uri="{FF2B5EF4-FFF2-40B4-BE49-F238E27FC236}">
              <a16:creationId xmlns:a16="http://schemas.microsoft.com/office/drawing/2014/main" id="{00000000-0008-0000-2100-000022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5" name="Text Box 8">
          <a:extLst>
            <a:ext uri="{FF2B5EF4-FFF2-40B4-BE49-F238E27FC236}">
              <a16:creationId xmlns:a16="http://schemas.microsoft.com/office/drawing/2014/main" id="{00000000-0008-0000-2100-000023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6" name="Text Box 9">
          <a:extLst>
            <a:ext uri="{FF2B5EF4-FFF2-40B4-BE49-F238E27FC236}">
              <a16:creationId xmlns:a16="http://schemas.microsoft.com/office/drawing/2014/main" id="{00000000-0008-0000-2100-000024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7" name="Text Box 10">
          <a:extLst>
            <a:ext uri="{FF2B5EF4-FFF2-40B4-BE49-F238E27FC236}">
              <a16:creationId xmlns:a16="http://schemas.microsoft.com/office/drawing/2014/main" id="{00000000-0008-0000-2100-000025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8" name="Text Box 1">
          <a:extLst>
            <a:ext uri="{FF2B5EF4-FFF2-40B4-BE49-F238E27FC236}">
              <a16:creationId xmlns:a16="http://schemas.microsoft.com/office/drawing/2014/main" id="{00000000-0008-0000-2100-000026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59" name="Text Box 2">
          <a:extLst>
            <a:ext uri="{FF2B5EF4-FFF2-40B4-BE49-F238E27FC236}">
              <a16:creationId xmlns:a16="http://schemas.microsoft.com/office/drawing/2014/main" id="{00000000-0008-0000-2100-000027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0" name="Text Box 8">
          <a:extLst>
            <a:ext uri="{FF2B5EF4-FFF2-40B4-BE49-F238E27FC236}">
              <a16:creationId xmlns:a16="http://schemas.microsoft.com/office/drawing/2014/main" id="{00000000-0008-0000-2100-000028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1" name="Text Box 8">
          <a:extLst>
            <a:ext uri="{FF2B5EF4-FFF2-40B4-BE49-F238E27FC236}">
              <a16:creationId xmlns:a16="http://schemas.microsoft.com/office/drawing/2014/main" id="{00000000-0008-0000-2100-000029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2" name="Text Box 8">
          <a:extLst>
            <a:ext uri="{FF2B5EF4-FFF2-40B4-BE49-F238E27FC236}">
              <a16:creationId xmlns:a16="http://schemas.microsoft.com/office/drawing/2014/main" id="{00000000-0008-0000-2100-00002A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3" name="Text Box 8">
          <a:extLst>
            <a:ext uri="{FF2B5EF4-FFF2-40B4-BE49-F238E27FC236}">
              <a16:creationId xmlns:a16="http://schemas.microsoft.com/office/drawing/2014/main" id="{00000000-0008-0000-2100-00002B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4" name="Text Box 8">
          <a:extLst>
            <a:ext uri="{FF2B5EF4-FFF2-40B4-BE49-F238E27FC236}">
              <a16:creationId xmlns:a16="http://schemas.microsoft.com/office/drawing/2014/main" id="{00000000-0008-0000-2100-00002C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5" name="Text Box 1">
          <a:extLst>
            <a:ext uri="{FF2B5EF4-FFF2-40B4-BE49-F238E27FC236}">
              <a16:creationId xmlns:a16="http://schemas.microsoft.com/office/drawing/2014/main" id="{00000000-0008-0000-2100-00002D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6" name="Text Box 2">
          <a:extLst>
            <a:ext uri="{FF2B5EF4-FFF2-40B4-BE49-F238E27FC236}">
              <a16:creationId xmlns:a16="http://schemas.microsoft.com/office/drawing/2014/main" id="{00000000-0008-0000-2100-00002E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7" name="Text Box 3">
          <a:extLst>
            <a:ext uri="{FF2B5EF4-FFF2-40B4-BE49-F238E27FC236}">
              <a16:creationId xmlns:a16="http://schemas.microsoft.com/office/drawing/2014/main" id="{00000000-0008-0000-2100-00002F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8" name="Text Box 4">
          <a:extLst>
            <a:ext uri="{FF2B5EF4-FFF2-40B4-BE49-F238E27FC236}">
              <a16:creationId xmlns:a16="http://schemas.microsoft.com/office/drawing/2014/main" id="{00000000-0008-0000-2100-000030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69" name="Text Box 5">
          <a:extLst>
            <a:ext uri="{FF2B5EF4-FFF2-40B4-BE49-F238E27FC236}">
              <a16:creationId xmlns:a16="http://schemas.microsoft.com/office/drawing/2014/main" id="{00000000-0008-0000-2100-000031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70" name="Text Box 6">
          <a:extLst>
            <a:ext uri="{FF2B5EF4-FFF2-40B4-BE49-F238E27FC236}">
              <a16:creationId xmlns:a16="http://schemas.microsoft.com/office/drawing/2014/main" id="{00000000-0008-0000-2100-000032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71" name="Text Box 8">
          <a:extLst>
            <a:ext uri="{FF2B5EF4-FFF2-40B4-BE49-F238E27FC236}">
              <a16:creationId xmlns:a16="http://schemas.microsoft.com/office/drawing/2014/main" id="{00000000-0008-0000-2100-000033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72" name="Text Box 9">
          <a:extLst>
            <a:ext uri="{FF2B5EF4-FFF2-40B4-BE49-F238E27FC236}">
              <a16:creationId xmlns:a16="http://schemas.microsoft.com/office/drawing/2014/main" id="{00000000-0008-0000-2100-000034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73" name="Text Box 10">
          <a:extLst>
            <a:ext uri="{FF2B5EF4-FFF2-40B4-BE49-F238E27FC236}">
              <a16:creationId xmlns:a16="http://schemas.microsoft.com/office/drawing/2014/main" id="{00000000-0008-0000-2100-000035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74" name="Text Box 1">
          <a:extLst>
            <a:ext uri="{FF2B5EF4-FFF2-40B4-BE49-F238E27FC236}">
              <a16:creationId xmlns:a16="http://schemas.microsoft.com/office/drawing/2014/main" id="{00000000-0008-0000-2100-000036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75" name="Text Box 2">
          <a:extLst>
            <a:ext uri="{FF2B5EF4-FFF2-40B4-BE49-F238E27FC236}">
              <a16:creationId xmlns:a16="http://schemas.microsoft.com/office/drawing/2014/main" id="{00000000-0008-0000-2100-000037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5176" name="Text Box 8">
          <a:extLst>
            <a:ext uri="{FF2B5EF4-FFF2-40B4-BE49-F238E27FC236}">
              <a16:creationId xmlns:a16="http://schemas.microsoft.com/office/drawing/2014/main" id="{00000000-0008-0000-2100-00003814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77" name="Text Box 8">
          <a:extLst>
            <a:ext uri="{FF2B5EF4-FFF2-40B4-BE49-F238E27FC236}">
              <a16:creationId xmlns:a16="http://schemas.microsoft.com/office/drawing/2014/main" id="{00000000-0008-0000-2100-000039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78" name="Text Box 8">
          <a:extLst>
            <a:ext uri="{FF2B5EF4-FFF2-40B4-BE49-F238E27FC236}">
              <a16:creationId xmlns:a16="http://schemas.microsoft.com/office/drawing/2014/main" id="{00000000-0008-0000-2100-00003A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79" name="Text Box 1">
          <a:extLst>
            <a:ext uri="{FF2B5EF4-FFF2-40B4-BE49-F238E27FC236}">
              <a16:creationId xmlns:a16="http://schemas.microsoft.com/office/drawing/2014/main" id="{00000000-0008-0000-2100-00003B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0" name="Text Box 2">
          <a:extLst>
            <a:ext uri="{FF2B5EF4-FFF2-40B4-BE49-F238E27FC236}">
              <a16:creationId xmlns:a16="http://schemas.microsoft.com/office/drawing/2014/main" id="{00000000-0008-0000-2100-00003C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1" name="Text Box 3">
          <a:extLst>
            <a:ext uri="{FF2B5EF4-FFF2-40B4-BE49-F238E27FC236}">
              <a16:creationId xmlns:a16="http://schemas.microsoft.com/office/drawing/2014/main" id="{00000000-0008-0000-2100-00003D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2" name="Text Box 4">
          <a:extLst>
            <a:ext uri="{FF2B5EF4-FFF2-40B4-BE49-F238E27FC236}">
              <a16:creationId xmlns:a16="http://schemas.microsoft.com/office/drawing/2014/main" id="{00000000-0008-0000-2100-00003E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3" name="Text Box 5">
          <a:extLst>
            <a:ext uri="{FF2B5EF4-FFF2-40B4-BE49-F238E27FC236}">
              <a16:creationId xmlns:a16="http://schemas.microsoft.com/office/drawing/2014/main" id="{00000000-0008-0000-2100-00003F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4" name="Text Box 6">
          <a:extLst>
            <a:ext uri="{FF2B5EF4-FFF2-40B4-BE49-F238E27FC236}">
              <a16:creationId xmlns:a16="http://schemas.microsoft.com/office/drawing/2014/main" id="{00000000-0008-0000-2100-000040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5" name="Text Box 8">
          <a:extLst>
            <a:ext uri="{FF2B5EF4-FFF2-40B4-BE49-F238E27FC236}">
              <a16:creationId xmlns:a16="http://schemas.microsoft.com/office/drawing/2014/main" id="{00000000-0008-0000-2100-000041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6" name="Text Box 9">
          <a:extLst>
            <a:ext uri="{FF2B5EF4-FFF2-40B4-BE49-F238E27FC236}">
              <a16:creationId xmlns:a16="http://schemas.microsoft.com/office/drawing/2014/main" id="{00000000-0008-0000-2100-000042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7" name="Text Box 10">
          <a:extLst>
            <a:ext uri="{FF2B5EF4-FFF2-40B4-BE49-F238E27FC236}">
              <a16:creationId xmlns:a16="http://schemas.microsoft.com/office/drawing/2014/main" id="{00000000-0008-0000-2100-000043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8" name="Text Box 1">
          <a:extLst>
            <a:ext uri="{FF2B5EF4-FFF2-40B4-BE49-F238E27FC236}">
              <a16:creationId xmlns:a16="http://schemas.microsoft.com/office/drawing/2014/main" id="{00000000-0008-0000-2100-000044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89" name="Text Box 2">
          <a:extLst>
            <a:ext uri="{FF2B5EF4-FFF2-40B4-BE49-F238E27FC236}">
              <a16:creationId xmlns:a16="http://schemas.microsoft.com/office/drawing/2014/main" id="{00000000-0008-0000-2100-000045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0" name="Text Box 8">
          <a:extLst>
            <a:ext uri="{FF2B5EF4-FFF2-40B4-BE49-F238E27FC236}">
              <a16:creationId xmlns:a16="http://schemas.microsoft.com/office/drawing/2014/main" id="{00000000-0008-0000-2100-000046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1" name="Text Box 8">
          <a:extLst>
            <a:ext uri="{FF2B5EF4-FFF2-40B4-BE49-F238E27FC236}">
              <a16:creationId xmlns:a16="http://schemas.microsoft.com/office/drawing/2014/main" id="{00000000-0008-0000-2100-000047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2" name="Text Box 8">
          <a:extLst>
            <a:ext uri="{FF2B5EF4-FFF2-40B4-BE49-F238E27FC236}">
              <a16:creationId xmlns:a16="http://schemas.microsoft.com/office/drawing/2014/main" id="{00000000-0008-0000-2100-000048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3" name="Text Box 8">
          <a:extLst>
            <a:ext uri="{FF2B5EF4-FFF2-40B4-BE49-F238E27FC236}">
              <a16:creationId xmlns:a16="http://schemas.microsoft.com/office/drawing/2014/main" id="{00000000-0008-0000-2100-000049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4" name="Text Box 8">
          <a:extLst>
            <a:ext uri="{FF2B5EF4-FFF2-40B4-BE49-F238E27FC236}">
              <a16:creationId xmlns:a16="http://schemas.microsoft.com/office/drawing/2014/main" id="{00000000-0008-0000-2100-00004A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5" name="Text Box 1">
          <a:extLst>
            <a:ext uri="{FF2B5EF4-FFF2-40B4-BE49-F238E27FC236}">
              <a16:creationId xmlns:a16="http://schemas.microsoft.com/office/drawing/2014/main" id="{00000000-0008-0000-2100-00004B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6" name="Text Box 2">
          <a:extLst>
            <a:ext uri="{FF2B5EF4-FFF2-40B4-BE49-F238E27FC236}">
              <a16:creationId xmlns:a16="http://schemas.microsoft.com/office/drawing/2014/main" id="{00000000-0008-0000-2100-00004C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7" name="Text Box 3">
          <a:extLst>
            <a:ext uri="{FF2B5EF4-FFF2-40B4-BE49-F238E27FC236}">
              <a16:creationId xmlns:a16="http://schemas.microsoft.com/office/drawing/2014/main" id="{00000000-0008-0000-2100-00004D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8" name="Text Box 4">
          <a:extLst>
            <a:ext uri="{FF2B5EF4-FFF2-40B4-BE49-F238E27FC236}">
              <a16:creationId xmlns:a16="http://schemas.microsoft.com/office/drawing/2014/main" id="{00000000-0008-0000-2100-00004E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199" name="Text Box 5">
          <a:extLst>
            <a:ext uri="{FF2B5EF4-FFF2-40B4-BE49-F238E27FC236}">
              <a16:creationId xmlns:a16="http://schemas.microsoft.com/office/drawing/2014/main" id="{00000000-0008-0000-2100-00004F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00" name="Text Box 6">
          <a:extLst>
            <a:ext uri="{FF2B5EF4-FFF2-40B4-BE49-F238E27FC236}">
              <a16:creationId xmlns:a16="http://schemas.microsoft.com/office/drawing/2014/main" id="{00000000-0008-0000-2100-000050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01" name="Text Box 8">
          <a:extLst>
            <a:ext uri="{FF2B5EF4-FFF2-40B4-BE49-F238E27FC236}">
              <a16:creationId xmlns:a16="http://schemas.microsoft.com/office/drawing/2014/main" id="{00000000-0008-0000-2100-000051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02" name="Text Box 9">
          <a:extLst>
            <a:ext uri="{FF2B5EF4-FFF2-40B4-BE49-F238E27FC236}">
              <a16:creationId xmlns:a16="http://schemas.microsoft.com/office/drawing/2014/main" id="{00000000-0008-0000-2100-000052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03" name="Text Box 10">
          <a:extLst>
            <a:ext uri="{FF2B5EF4-FFF2-40B4-BE49-F238E27FC236}">
              <a16:creationId xmlns:a16="http://schemas.microsoft.com/office/drawing/2014/main" id="{00000000-0008-0000-2100-000053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04" name="Text Box 1">
          <a:extLst>
            <a:ext uri="{FF2B5EF4-FFF2-40B4-BE49-F238E27FC236}">
              <a16:creationId xmlns:a16="http://schemas.microsoft.com/office/drawing/2014/main" id="{00000000-0008-0000-2100-000054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05" name="Text Box 2">
          <a:extLst>
            <a:ext uri="{FF2B5EF4-FFF2-40B4-BE49-F238E27FC236}">
              <a16:creationId xmlns:a16="http://schemas.microsoft.com/office/drawing/2014/main" id="{00000000-0008-0000-2100-000055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5206" name="Text Box 8">
          <a:extLst>
            <a:ext uri="{FF2B5EF4-FFF2-40B4-BE49-F238E27FC236}">
              <a16:creationId xmlns:a16="http://schemas.microsoft.com/office/drawing/2014/main" id="{00000000-0008-0000-2100-00005614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07" name="Text Box 8">
          <a:extLst>
            <a:ext uri="{FF2B5EF4-FFF2-40B4-BE49-F238E27FC236}">
              <a16:creationId xmlns:a16="http://schemas.microsoft.com/office/drawing/2014/main" id="{00000000-0008-0000-2100-000057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08" name="Text Box 1">
          <a:extLst>
            <a:ext uri="{FF2B5EF4-FFF2-40B4-BE49-F238E27FC236}">
              <a16:creationId xmlns:a16="http://schemas.microsoft.com/office/drawing/2014/main" id="{00000000-0008-0000-2100-000058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09" name="Text Box 2">
          <a:extLst>
            <a:ext uri="{FF2B5EF4-FFF2-40B4-BE49-F238E27FC236}">
              <a16:creationId xmlns:a16="http://schemas.microsoft.com/office/drawing/2014/main" id="{00000000-0008-0000-2100-000059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0" name="Text Box 3">
          <a:extLst>
            <a:ext uri="{FF2B5EF4-FFF2-40B4-BE49-F238E27FC236}">
              <a16:creationId xmlns:a16="http://schemas.microsoft.com/office/drawing/2014/main" id="{00000000-0008-0000-2100-00005A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1" name="Text Box 4">
          <a:extLst>
            <a:ext uri="{FF2B5EF4-FFF2-40B4-BE49-F238E27FC236}">
              <a16:creationId xmlns:a16="http://schemas.microsoft.com/office/drawing/2014/main" id="{00000000-0008-0000-2100-00005B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2" name="Text Box 5">
          <a:extLst>
            <a:ext uri="{FF2B5EF4-FFF2-40B4-BE49-F238E27FC236}">
              <a16:creationId xmlns:a16="http://schemas.microsoft.com/office/drawing/2014/main" id="{00000000-0008-0000-2100-00005C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3" name="Text Box 6">
          <a:extLst>
            <a:ext uri="{FF2B5EF4-FFF2-40B4-BE49-F238E27FC236}">
              <a16:creationId xmlns:a16="http://schemas.microsoft.com/office/drawing/2014/main" id="{00000000-0008-0000-2100-00005D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4" name="Text Box 8">
          <a:extLst>
            <a:ext uri="{FF2B5EF4-FFF2-40B4-BE49-F238E27FC236}">
              <a16:creationId xmlns:a16="http://schemas.microsoft.com/office/drawing/2014/main" id="{00000000-0008-0000-2100-00005E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5" name="Text Box 9">
          <a:extLst>
            <a:ext uri="{FF2B5EF4-FFF2-40B4-BE49-F238E27FC236}">
              <a16:creationId xmlns:a16="http://schemas.microsoft.com/office/drawing/2014/main" id="{00000000-0008-0000-2100-00005F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6" name="Text Box 10">
          <a:extLst>
            <a:ext uri="{FF2B5EF4-FFF2-40B4-BE49-F238E27FC236}">
              <a16:creationId xmlns:a16="http://schemas.microsoft.com/office/drawing/2014/main" id="{00000000-0008-0000-2100-000060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7" name="Text Box 1">
          <a:extLst>
            <a:ext uri="{FF2B5EF4-FFF2-40B4-BE49-F238E27FC236}">
              <a16:creationId xmlns:a16="http://schemas.microsoft.com/office/drawing/2014/main" id="{00000000-0008-0000-2100-000061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8" name="Text Box 2">
          <a:extLst>
            <a:ext uri="{FF2B5EF4-FFF2-40B4-BE49-F238E27FC236}">
              <a16:creationId xmlns:a16="http://schemas.microsoft.com/office/drawing/2014/main" id="{00000000-0008-0000-2100-000062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19" name="Text Box 8">
          <a:extLst>
            <a:ext uri="{FF2B5EF4-FFF2-40B4-BE49-F238E27FC236}">
              <a16:creationId xmlns:a16="http://schemas.microsoft.com/office/drawing/2014/main" id="{00000000-0008-0000-2100-000063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0" name="Text Box 8">
          <a:extLst>
            <a:ext uri="{FF2B5EF4-FFF2-40B4-BE49-F238E27FC236}">
              <a16:creationId xmlns:a16="http://schemas.microsoft.com/office/drawing/2014/main" id="{00000000-0008-0000-2100-000064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1" name="Text Box 8">
          <a:extLst>
            <a:ext uri="{FF2B5EF4-FFF2-40B4-BE49-F238E27FC236}">
              <a16:creationId xmlns:a16="http://schemas.microsoft.com/office/drawing/2014/main" id="{00000000-0008-0000-2100-000065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2" name="Text Box 8">
          <a:extLst>
            <a:ext uri="{FF2B5EF4-FFF2-40B4-BE49-F238E27FC236}">
              <a16:creationId xmlns:a16="http://schemas.microsoft.com/office/drawing/2014/main" id="{00000000-0008-0000-2100-000066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3" name="Text Box 1">
          <a:extLst>
            <a:ext uri="{FF2B5EF4-FFF2-40B4-BE49-F238E27FC236}">
              <a16:creationId xmlns:a16="http://schemas.microsoft.com/office/drawing/2014/main" id="{00000000-0008-0000-2100-000067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4" name="Text Box 2">
          <a:extLst>
            <a:ext uri="{FF2B5EF4-FFF2-40B4-BE49-F238E27FC236}">
              <a16:creationId xmlns:a16="http://schemas.microsoft.com/office/drawing/2014/main" id="{00000000-0008-0000-2100-000068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5" name="Text Box 3">
          <a:extLst>
            <a:ext uri="{FF2B5EF4-FFF2-40B4-BE49-F238E27FC236}">
              <a16:creationId xmlns:a16="http://schemas.microsoft.com/office/drawing/2014/main" id="{00000000-0008-0000-2100-000069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6" name="Text Box 4">
          <a:extLst>
            <a:ext uri="{FF2B5EF4-FFF2-40B4-BE49-F238E27FC236}">
              <a16:creationId xmlns:a16="http://schemas.microsoft.com/office/drawing/2014/main" id="{00000000-0008-0000-2100-00006A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7" name="Text Box 5">
          <a:extLst>
            <a:ext uri="{FF2B5EF4-FFF2-40B4-BE49-F238E27FC236}">
              <a16:creationId xmlns:a16="http://schemas.microsoft.com/office/drawing/2014/main" id="{00000000-0008-0000-2100-00006B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8" name="Text Box 6">
          <a:extLst>
            <a:ext uri="{FF2B5EF4-FFF2-40B4-BE49-F238E27FC236}">
              <a16:creationId xmlns:a16="http://schemas.microsoft.com/office/drawing/2014/main" id="{00000000-0008-0000-2100-00006C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29" name="Text Box 8">
          <a:extLst>
            <a:ext uri="{FF2B5EF4-FFF2-40B4-BE49-F238E27FC236}">
              <a16:creationId xmlns:a16="http://schemas.microsoft.com/office/drawing/2014/main" id="{00000000-0008-0000-2100-00006D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30" name="Text Box 9">
          <a:extLst>
            <a:ext uri="{FF2B5EF4-FFF2-40B4-BE49-F238E27FC236}">
              <a16:creationId xmlns:a16="http://schemas.microsoft.com/office/drawing/2014/main" id="{00000000-0008-0000-2100-00006E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31" name="Text Box 10">
          <a:extLst>
            <a:ext uri="{FF2B5EF4-FFF2-40B4-BE49-F238E27FC236}">
              <a16:creationId xmlns:a16="http://schemas.microsoft.com/office/drawing/2014/main" id="{00000000-0008-0000-2100-00006F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32" name="Text Box 1">
          <a:extLst>
            <a:ext uri="{FF2B5EF4-FFF2-40B4-BE49-F238E27FC236}">
              <a16:creationId xmlns:a16="http://schemas.microsoft.com/office/drawing/2014/main" id="{00000000-0008-0000-2100-000070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5233" name="Text Box 2">
          <a:extLst>
            <a:ext uri="{FF2B5EF4-FFF2-40B4-BE49-F238E27FC236}">
              <a16:creationId xmlns:a16="http://schemas.microsoft.com/office/drawing/2014/main" id="{00000000-0008-0000-2100-00007114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5234" name="Text Box 8">
          <a:extLst>
            <a:ext uri="{FF2B5EF4-FFF2-40B4-BE49-F238E27FC236}">
              <a16:creationId xmlns:a16="http://schemas.microsoft.com/office/drawing/2014/main" id="{00000000-0008-0000-2100-00007214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21</xdr:row>
      <xdr:rowOff>31750</xdr:rowOff>
    </xdr:from>
    <xdr:ext cx="114300" cy="285750"/>
    <xdr:sp macro="" textlink="">
      <xdr:nvSpPr>
        <xdr:cNvPr id="5235" name="Text Box 8">
          <a:extLst>
            <a:ext uri="{FF2B5EF4-FFF2-40B4-BE49-F238E27FC236}">
              <a16:creationId xmlns:a16="http://schemas.microsoft.com/office/drawing/2014/main" id="{00000000-0008-0000-2100-000073140000}"/>
            </a:ext>
          </a:extLst>
        </xdr:cNvPr>
        <xdr:cNvSpPr txBox="1">
          <a:spLocks noChangeArrowheads="1"/>
        </xdr:cNvSpPr>
      </xdr:nvSpPr>
      <xdr:spPr bwMode="auto">
        <a:xfrm>
          <a:off x="1260264" y="38722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5236" name="Text Box 8">
          <a:extLst>
            <a:ext uri="{FF2B5EF4-FFF2-40B4-BE49-F238E27FC236}">
              <a16:creationId xmlns:a16="http://schemas.microsoft.com/office/drawing/2014/main" id="{00000000-0008-0000-2100-00007414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37" name="Text Box 1">
          <a:extLst>
            <a:ext uri="{FF2B5EF4-FFF2-40B4-BE49-F238E27FC236}">
              <a16:creationId xmlns:a16="http://schemas.microsoft.com/office/drawing/2014/main" id="{00000000-0008-0000-2100-000075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38" name="Text Box 2">
          <a:extLst>
            <a:ext uri="{FF2B5EF4-FFF2-40B4-BE49-F238E27FC236}">
              <a16:creationId xmlns:a16="http://schemas.microsoft.com/office/drawing/2014/main" id="{00000000-0008-0000-2100-000076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39" name="Text Box 3">
          <a:extLst>
            <a:ext uri="{FF2B5EF4-FFF2-40B4-BE49-F238E27FC236}">
              <a16:creationId xmlns:a16="http://schemas.microsoft.com/office/drawing/2014/main" id="{00000000-0008-0000-2100-000077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0" name="Text Box 4">
          <a:extLst>
            <a:ext uri="{FF2B5EF4-FFF2-40B4-BE49-F238E27FC236}">
              <a16:creationId xmlns:a16="http://schemas.microsoft.com/office/drawing/2014/main" id="{00000000-0008-0000-2100-000078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1" name="Text Box 5">
          <a:extLst>
            <a:ext uri="{FF2B5EF4-FFF2-40B4-BE49-F238E27FC236}">
              <a16:creationId xmlns:a16="http://schemas.microsoft.com/office/drawing/2014/main" id="{00000000-0008-0000-2100-000079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2" name="Text Box 6">
          <a:extLst>
            <a:ext uri="{FF2B5EF4-FFF2-40B4-BE49-F238E27FC236}">
              <a16:creationId xmlns:a16="http://schemas.microsoft.com/office/drawing/2014/main" id="{00000000-0008-0000-2100-00007A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3" name="Text Box 8">
          <a:extLst>
            <a:ext uri="{FF2B5EF4-FFF2-40B4-BE49-F238E27FC236}">
              <a16:creationId xmlns:a16="http://schemas.microsoft.com/office/drawing/2014/main" id="{00000000-0008-0000-2100-00007B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4" name="Text Box 9">
          <a:extLst>
            <a:ext uri="{FF2B5EF4-FFF2-40B4-BE49-F238E27FC236}">
              <a16:creationId xmlns:a16="http://schemas.microsoft.com/office/drawing/2014/main" id="{00000000-0008-0000-2100-00007C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5" name="Text Box 10">
          <a:extLst>
            <a:ext uri="{FF2B5EF4-FFF2-40B4-BE49-F238E27FC236}">
              <a16:creationId xmlns:a16="http://schemas.microsoft.com/office/drawing/2014/main" id="{00000000-0008-0000-2100-00007D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6" name="Text Box 1">
          <a:extLst>
            <a:ext uri="{FF2B5EF4-FFF2-40B4-BE49-F238E27FC236}">
              <a16:creationId xmlns:a16="http://schemas.microsoft.com/office/drawing/2014/main" id="{00000000-0008-0000-2100-00007E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7" name="Text Box 2">
          <a:extLst>
            <a:ext uri="{FF2B5EF4-FFF2-40B4-BE49-F238E27FC236}">
              <a16:creationId xmlns:a16="http://schemas.microsoft.com/office/drawing/2014/main" id="{00000000-0008-0000-2100-00007F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8" name="Text Box 8">
          <a:extLst>
            <a:ext uri="{FF2B5EF4-FFF2-40B4-BE49-F238E27FC236}">
              <a16:creationId xmlns:a16="http://schemas.microsoft.com/office/drawing/2014/main" id="{00000000-0008-0000-2100-000080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49" name="Text Box 8">
          <a:extLst>
            <a:ext uri="{FF2B5EF4-FFF2-40B4-BE49-F238E27FC236}">
              <a16:creationId xmlns:a16="http://schemas.microsoft.com/office/drawing/2014/main" id="{00000000-0008-0000-2100-000081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50" name="Text Box 8">
          <a:extLst>
            <a:ext uri="{FF2B5EF4-FFF2-40B4-BE49-F238E27FC236}">
              <a16:creationId xmlns:a16="http://schemas.microsoft.com/office/drawing/2014/main" id="{00000000-0008-0000-2100-000082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51" name="Text Box 8">
          <a:extLst>
            <a:ext uri="{FF2B5EF4-FFF2-40B4-BE49-F238E27FC236}">
              <a16:creationId xmlns:a16="http://schemas.microsoft.com/office/drawing/2014/main" id="{00000000-0008-0000-2100-000083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5252" name="Text Box 8">
          <a:extLst>
            <a:ext uri="{FF2B5EF4-FFF2-40B4-BE49-F238E27FC236}">
              <a16:creationId xmlns:a16="http://schemas.microsoft.com/office/drawing/2014/main" id="{00000000-0008-0000-2100-00008414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53" name="Text Box 1">
          <a:extLst>
            <a:ext uri="{FF2B5EF4-FFF2-40B4-BE49-F238E27FC236}">
              <a16:creationId xmlns:a16="http://schemas.microsoft.com/office/drawing/2014/main" id="{00000000-0008-0000-2100-000085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54" name="Text Box 2">
          <a:extLst>
            <a:ext uri="{FF2B5EF4-FFF2-40B4-BE49-F238E27FC236}">
              <a16:creationId xmlns:a16="http://schemas.microsoft.com/office/drawing/2014/main" id="{00000000-0008-0000-2100-000086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55" name="Text Box 3">
          <a:extLst>
            <a:ext uri="{FF2B5EF4-FFF2-40B4-BE49-F238E27FC236}">
              <a16:creationId xmlns:a16="http://schemas.microsoft.com/office/drawing/2014/main" id="{00000000-0008-0000-2100-000087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56" name="Text Box 4">
          <a:extLst>
            <a:ext uri="{FF2B5EF4-FFF2-40B4-BE49-F238E27FC236}">
              <a16:creationId xmlns:a16="http://schemas.microsoft.com/office/drawing/2014/main" id="{00000000-0008-0000-2100-000088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57" name="Text Box 5">
          <a:extLst>
            <a:ext uri="{FF2B5EF4-FFF2-40B4-BE49-F238E27FC236}">
              <a16:creationId xmlns:a16="http://schemas.microsoft.com/office/drawing/2014/main" id="{00000000-0008-0000-2100-000089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58" name="Text Box 6">
          <a:extLst>
            <a:ext uri="{FF2B5EF4-FFF2-40B4-BE49-F238E27FC236}">
              <a16:creationId xmlns:a16="http://schemas.microsoft.com/office/drawing/2014/main" id="{00000000-0008-0000-2100-00008A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59" name="Text Box 8">
          <a:extLst>
            <a:ext uri="{FF2B5EF4-FFF2-40B4-BE49-F238E27FC236}">
              <a16:creationId xmlns:a16="http://schemas.microsoft.com/office/drawing/2014/main" id="{00000000-0008-0000-2100-00008B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60" name="Text Box 9">
          <a:extLst>
            <a:ext uri="{FF2B5EF4-FFF2-40B4-BE49-F238E27FC236}">
              <a16:creationId xmlns:a16="http://schemas.microsoft.com/office/drawing/2014/main" id="{00000000-0008-0000-2100-00008C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61" name="Text Box 10">
          <a:extLst>
            <a:ext uri="{FF2B5EF4-FFF2-40B4-BE49-F238E27FC236}">
              <a16:creationId xmlns:a16="http://schemas.microsoft.com/office/drawing/2014/main" id="{00000000-0008-0000-2100-00008D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62" name="Text Box 1">
          <a:extLst>
            <a:ext uri="{FF2B5EF4-FFF2-40B4-BE49-F238E27FC236}">
              <a16:creationId xmlns:a16="http://schemas.microsoft.com/office/drawing/2014/main" id="{00000000-0008-0000-2100-00008E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23</xdr:row>
      <xdr:rowOff>0</xdr:rowOff>
    </xdr:from>
    <xdr:ext cx="114300" cy="285750"/>
    <xdr:sp macro="" textlink="">
      <xdr:nvSpPr>
        <xdr:cNvPr id="5263" name="Text Box 2">
          <a:extLst>
            <a:ext uri="{FF2B5EF4-FFF2-40B4-BE49-F238E27FC236}">
              <a16:creationId xmlns:a16="http://schemas.microsoft.com/office/drawing/2014/main" id="{00000000-0008-0000-2100-00008F140000}"/>
            </a:ext>
          </a:extLst>
        </xdr:cNvPr>
        <xdr:cNvSpPr txBox="1">
          <a:spLocks noChangeArrowheads="1"/>
        </xdr:cNvSpPr>
      </xdr:nvSpPr>
      <xdr:spPr bwMode="auto">
        <a:xfrm>
          <a:off x="624840" y="4206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5264" name="Text Box 8">
          <a:extLst>
            <a:ext uri="{FF2B5EF4-FFF2-40B4-BE49-F238E27FC236}">
              <a16:creationId xmlns:a16="http://schemas.microsoft.com/office/drawing/2014/main" id="{00000000-0008-0000-2100-000090140000}"/>
            </a:ext>
          </a:extLst>
        </xdr:cNvPr>
        <xdr:cNvSpPr txBox="1">
          <a:spLocks noChangeArrowheads="1"/>
        </xdr:cNvSpPr>
      </xdr:nvSpPr>
      <xdr:spPr bwMode="auto">
        <a:xfrm>
          <a:off x="62822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5265" name="Text Box 8">
          <a:extLst>
            <a:ext uri="{FF2B5EF4-FFF2-40B4-BE49-F238E27FC236}">
              <a16:creationId xmlns:a16="http://schemas.microsoft.com/office/drawing/2014/main" id="{00000000-0008-0000-2100-000091140000}"/>
            </a:ext>
          </a:extLst>
        </xdr:cNvPr>
        <xdr:cNvSpPr txBox="1">
          <a:spLocks noChangeArrowheads="1"/>
        </xdr:cNvSpPr>
      </xdr:nvSpPr>
      <xdr:spPr bwMode="auto">
        <a:xfrm>
          <a:off x="6248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5266" name="Text Box 8">
          <a:extLst>
            <a:ext uri="{FF2B5EF4-FFF2-40B4-BE49-F238E27FC236}">
              <a16:creationId xmlns:a16="http://schemas.microsoft.com/office/drawing/2014/main" id="{00000000-0008-0000-2100-00009214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5267" name="Text Box 8">
          <a:extLst>
            <a:ext uri="{FF2B5EF4-FFF2-40B4-BE49-F238E27FC236}">
              <a16:creationId xmlns:a16="http://schemas.microsoft.com/office/drawing/2014/main" id="{00000000-0008-0000-2100-00009314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38</xdr:row>
      <xdr:rowOff>0</xdr:rowOff>
    </xdr:from>
    <xdr:ext cx="114300" cy="285750"/>
    <xdr:sp macro="" textlink="">
      <xdr:nvSpPr>
        <xdr:cNvPr id="5268" name="Text Box 8">
          <a:extLst>
            <a:ext uri="{FF2B5EF4-FFF2-40B4-BE49-F238E27FC236}">
              <a16:creationId xmlns:a16="http://schemas.microsoft.com/office/drawing/2014/main" id="{00000000-0008-0000-2100-000094140000}"/>
            </a:ext>
          </a:extLst>
        </xdr:cNvPr>
        <xdr:cNvSpPr txBox="1">
          <a:spLocks noChangeArrowheads="1"/>
        </xdr:cNvSpPr>
      </xdr:nvSpPr>
      <xdr:spPr bwMode="auto">
        <a:xfrm>
          <a:off x="62484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5269" name="Text Box 2">
          <a:extLst>
            <a:ext uri="{FF2B5EF4-FFF2-40B4-BE49-F238E27FC236}">
              <a16:creationId xmlns:a16="http://schemas.microsoft.com/office/drawing/2014/main" id="{00000000-0008-0000-2100-000095140000}"/>
            </a:ext>
          </a:extLst>
        </xdr:cNvPr>
        <xdr:cNvSpPr txBox="1">
          <a:spLocks noChangeArrowheads="1"/>
        </xdr:cNvSpPr>
      </xdr:nvSpPr>
      <xdr:spPr bwMode="auto">
        <a:xfrm>
          <a:off x="125179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104775</xdr:colOff>
      <xdr:row>39</xdr:row>
      <xdr:rowOff>9525</xdr:rowOff>
    </xdr:from>
    <xdr:ext cx="114300" cy="285750"/>
    <xdr:sp macro="" textlink="">
      <xdr:nvSpPr>
        <xdr:cNvPr id="5270" name="Text Box 8">
          <a:extLst>
            <a:ext uri="{FF2B5EF4-FFF2-40B4-BE49-F238E27FC236}">
              <a16:creationId xmlns:a16="http://schemas.microsoft.com/office/drawing/2014/main" id="{00000000-0008-0000-2100-000096140000}"/>
            </a:ext>
          </a:extLst>
        </xdr:cNvPr>
        <xdr:cNvSpPr txBox="1">
          <a:spLocks noChangeArrowheads="1"/>
        </xdr:cNvSpPr>
      </xdr:nvSpPr>
      <xdr:spPr bwMode="auto">
        <a:xfrm>
          <a:off x="1979295" y="714184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71" name="Text Box 8">
          <a:extLst>
            <a:ext uri="{FF2B5EF4-FFF2-40B4-BE49-F238E27FC236}">
              <a16:creationId xmlns:a16="http://schemas.microsoft.com/office/drawing/2014/main" id="{00000000-0008-0000-2100-00009714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72" name="Text Box 8">
          <a:extLst>
            <a:ext uri="{FF2B5EF4-FFF2-40B4-BE49-F238E27FC236}">
              <a16:creationId xmlns:a16="http://schemas.microsoft.com/office/drawing/2014/main" id="{00000000-0008-0000-2100-00009814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2047875</xdr:colOff>
      <xdr:row>41</xdr:row>
      <xdr:rowOff>14817</xdr:rowOff>
    </xdr:from>
    <xdr:ext cx="114300" cy="285750"/>
    <xdr:sp macro="" textlink="">
      <xdr:nvSpPr>
        <xdr:cNvPr id="5273" name="Text Box 8">
          <a:extLst>
            <a:ext uri="{FF2B5EF4-FFF2-40B4-BE49-F238E27FC236}">
              <a16:creationId xmlns:a16="http://schemas.microsoft.com/office/drawing/2014/main" id="{00000000-0008-0000-2100-000099140000}"/>
            </a:ext>
          </a:extLst>
        </xdr:cNvPr>
        <xdr:cNvSpPr txBox="1">
          <a:spLocks noChangeArrowheads="1"/>
        </xdr:cNvSpPr>
      </xdr:nvSpPr>
      <xdr:spPr bwMode="auto">
        <a:xfrm>
          <a:off x="622935" y="75128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38</xdr:row>
      <xdr:rowOff>152400</xdr:rowOff>
    </xdr:from>
    <xdr:ext cx="114300" cy="285750"/>
    <xdr:sp macro="" textlink="">
      <xdr:nvSpPr>
        <xdr:cNvPr id="5274" name="Text Box 8">
          <a:extLst>
            <a:ext uri="{FF2B5EF4-FFF2-40B4-BE49-F238E27FC236}">
              <a16:creationId xmlns:a16="http://schemas.microsoft.com/office/drawing/2014/main" id="{00000000-0008-0000-2100-00009A140000}"/>
            </a:ext>
          </a:extLst>
        </xdr:cNvPr>
        <xdr:cNvSpPr txBox="1">
          <a:spLocks noChangeArrowheads="1"/>
        </xdr:cNvSpPr>
      </xdr:nvSpPr>
      <xdr:spPr bwMode="auto">
        <a:xfrm>
          <a:off x="3749040" y="710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42</xdr:row>
      <xdr:rowOff>0</xdr:rowOff>
    </xdr:from>
    <xdr:ext cx="114300" cy="285750"/>
    <xdr:sp macro="" textlink="">
      <xdr:nvSpPr>
        <xdr:cNvPr id="5275" name="Text Box 8">
          <a:extLst>
            <a:ext uri="{FF2B5EF4-FFF2-40B4-BE49-F238E27FC236}">
              <a16:creationId xmlns:a16="http://schemas.microsoft.com/office/drawing/2014/main" id="{00000000-0008-0000-2100-00009B140000}"/>
            </a:ext>
          </a:extLst>
        </xdr:cNvPr>
        <xdr:cNvSpPr txBox="1">
          <a:spLocks noChangeArrowheads="1"/>
        </xdr:cNvSpPr>
      </xdr:nvSpPr>
      <xdr:spPr bwMode="auto">
        <a:xfrm>
          <a:off x="628226"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1948391</xdr:colOff>
      <xdr:row>54</xdr:row>
      <xdr:rowOff>42333</xdr:rowOff>
    </xdr:from>
    <xdr:ext cx="114300" cy="285750"/>
    <xdr:sp macro="" textlink="">
      <xdr:nvSpPr>
        <xdr:cNvPr id="5276" name="Text Box 1">
          <a:extLst>
            <a:ext uri="{FF2B5EF4-FFF2-40B4-BE49-F238E27FC236}">
              <a16:creationId xmlns:a16="http://schemas.microsoft.com/office/drawing/2014/main" id="{00000000-0008-0000-2100-00009C140000}"/>
            </a:ext>
          </a:extLst>
        </xdr:cNvPr>
        <xdr:cNvSpPr txBox="1">
          <a:spLocks noChangeArrowheads="1"/>
        </xdr:cNvSpPr>
      </xdr:nvSpPr>
      <xdr:spPr bwMode="auto">
        <a:xfrm>
          <a:off x="622511" y="991785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5277" name="Text Box 8">
          <a:extLst>
            <a:ext uri="{FF2B5EF4-FFF2-40B4-BE49-F238E27FC236}">
              <a16:creationId xmlns:a16="http://schemas.microsoft.com/office/drawing/2014/main" id="{00000000-0008-0000-2100-00009D14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5278" name="Text Box 8">
          <a:extLst>
            <a:ext uri="{FF2B5EF4-FFF2-40B4-BE49-F238E27FC236}">
              <a16:creationId xmlns:a16="http://schemas.microsoft.com/office/drawing/2014/main" id="{00000000-0008-0000-2100-00009E14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21</xdr:row>
      <xdr:rowOff>0</xdr:rowOff>
    </xdr:from>
    <xdr:ext cx="114300" cy="285750"/>
    <xdr:sp macro="" textlink="">
      <xdr:nvSpPr>
        <xdr:cNvPr id="5279" name="Text Box 8">
          <a:extLst>
            <a:ext uri="{FF2B5EF4-FFF2-40B4-BE49-F238E27FC236}">
              <a16:creationId xmlns:a16="http://schemas.microsoft.com/office/drawing/2014/main" id="{00000000-0008-0000-2100-00009F140000}"/>
            </a:ext>
          </a:extLst>
        </xdr:cNvPr>
        <xdr:cNvSpPr txBox="1">
          <a:spLocks noChangeArrowheads="1"/>
        </xdr:cNvSpPr>
      </xdr:nvSpPr>
      <xdr:spPr bwMode="auto">
        <a:xfrm>
          <a:off x="628226"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23</xdr:row>
      <xdr:rowOff>63500</xdr:rowOff>
    </xdr:from>
    <xdr:ext cx="114300" cy="285750"/>
    <xdr:sp macro="" textlink="">
      <xdr:nvSpPr>
        <xdr:cNvPr id="5280" name="Text Box 8">
          <a:extLst>
            <a:ext uri="{FF2B5EF4-FFF2-40B4-BE49-F238E27FC236}">
              <a16:creationId xmlns:a16="http://schemas.microsoft.com/office/drawing/2014/main" id="{00000000-0008-0000-2100-0000A0140000}"/>
            </a:ext>
          </a:extLst>
        </xdr:cNvPr>
        <xdr:cNvSpPr txBox="1">
          <a:spLocks noChangeArrowheads="1"/>
        </xdr:cNvSpPr>
      </xdr:nvSpPr>
      <xdr:spPr bwMode="auto">
        <a:xfrm>
          <a:off x="628226" y="42697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61</xdr:row>
      <xdr:rowOff>38100</xdr:rowOff>
    </xdr:from>
    <xdr:ext cx="114300" cy="285750"/>
    <xdr:sp macro="" textlink="">
      <xdr:nvSpPr>
        <xdr:cNvPr id="5281" name="Text Box 8">
          <a:extLst>
            <a:ext uri="{FF2B5EF4-FFF2-40B4-BE49-F238E27FC236}">
              <a16:creationId xmlns:a16="http://schemas.microsoft.com/office/drawing/2014/main" id="{00000000-0008-0000-2100-0000A1140000}"/>
            </a:ext>
          </a:extLst>
        </xdr:cNvPr>
        <xdr:cNvSpPr txBox="1">
          <a:spLocks noChangeArrowheads="1"/>
        </xdr:cNvSpPr>
      </xdr:nvSpPr>
      <xdr:spPr bwMode="auto">
        <a:xfrm>
          <a:off x="1602105" y="111937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219075</xdr:colOff>
      <xdr:row>21</xdr:row>
      <xdr:rowOff>0</xdr:rowOff>
    </xdr:from>
    <xdr:ext cx="114300" cy="285750"/>
    <xdr:sp macro="" textlink="">
      <xdr:nvSpPr>
        <xdr:cNvPr id="5282" name="Text Box 8">
          <a:extLst>
            <a:ext uri="{FF2B5EF4-FFF2-40B4-BE49-F238E27FC236}">
              <a16:creationId xmlns:a16="http://schemas.microsoft.com/office/drawing/2014/main" id="{00000000-0008-0000-2100-0000A2140000}"/>
            </a:ext>
          </a:extLst>
        </xdr:cNvPr>
        <xdr:cNvSpPr txBox="1">
          <a:spLocks noChangeArrowheads="1"/>
        </xdr:cNvSpPr>
      </xdr:nvSpPr>
      <xdr:spPr bwMode="auto">
        <a:xfrm>
          <a:off x="1468755"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10584</xdr:colOff>
      <xdr:row>42</xdr:row>
      <xdr:rowOff>0</xdr:rowOff>
    </xdr:from>
    <xdr:ext cx="114300" cy="285750"/>
    <xdr:sp macro="" textlink="">
      <xdr:nvSpPr>
        <xdr:cNvPr id="5283" name="Text Box 8">
          <a:extLst>
            <a:ext uri="{FF2B5EF4-FFF2-40B4-BE49-F238E27FC236}">
              <a16:creationId xmlns:a16="http://schemas.microsoft.com/office/drawing/2014/main" id="{00000000-0008-0000-2100-0000A3140000}"/>
            </a:ext>
          </a:extLst>
        </xdr:cNvPr>
        <xdr:cNvSpPr txBox="1">
          <a:spLocks noChangeArrowheads="1"/>
        </xdr:cNvSpPr>
      </xdr:nvSpPr>
      <xdr:spPr bwMode="auto">
        <a:xfrm>
          <a:off x="1260264"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184150</xdr:colOff>
      <xdr:row>55</xdr:row>
      <xdr:rowOff>19050</xdr:rowOff>
    </xdr:from>
    <xdr:ext cx="114300" cy="285750"/>
    <xdr:sp macro="" textlink="">
      <xdr:nvSpPr>
        <xdr:cNvPr id="5284" name="Text Box 2">
          <a:extLst>
            <a:ext uri="{FF2B5EF4-FFF2-40B4-BE49-F238E27FC236}">
              <a16:creationId xmlns:a16="http://schemas.microsoft.com/office/drawing/2014/main" id="{00000000-0008-0000-2100-0000A4140000}"/>
            </a:ext>
          </a:extLst>
        </xdr:cNvPr>
        <xdr:cNvSpPr txBox="1">
          <a:spLocks noChangeArrowheads="1"/>
        </xdr:cNvSpPr>
      </xdr:nvSpPr>
      <xdr:spPr bwMode="auto">
        <a:xfrm>
          <a:off x="1433830" y="100774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36</xdr:row>
      <xdr:rowOff>171450</xdr:rowOff>
    </xdr:from>
    <xdr:ext cx="114300" cy="285750"/>
    <xdr:sp macro="" textlink="">
      <xdr:nvSpPr>
        <xdr:cNvPr id="5285" name="Text Box 10">
          <a:extLst>
            <a:ext uri="{FF2B5EF4-FFF2-40B4-BE49-F238E27FC236}">
              <a16:creationId xmlns:a16="http://schemas.microsoft.com/office/drawing/2014/main" id="{00000000-0008-0000-2100-0000A5140000}"/>
            </a:ext>
          </a:extLst>
        </xdr:cNvPr>
        <xdr:cNvSpPr txBox="1">
          <a:spLocks noChangeArrowheads="1"/>
        </xdr:cNvSpPr>
      </xdr:nvSpPr>
      <xdr:spPr bwMode="auto">
        <a:xfrm>
          <a:off x="1268730" y="67551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21</xdr:row>
      <xdr:rowOff>31750</xdr:rowOff>
    </xdr:from>
    <xdr:ext cx="114300" cy="285750"/>
    <xdr:sp macro="" textlink="">
      <xdr:nvSpPr>
        <xdr:cNvPr id="5286" name="Text Box 8">
          <a:extLst>
            <a:ext uri="{FF2B5EF4-FFF2-40B4-BE49-F238E27FC236}">
              <a16:creationId xmlns:a16="http://schemas.microsoft.com/office/drawing/2014/main" id="{00000000-0008-0000-2100-0000A6140000}"/>
            </a:ext>
          </a:extLst>
        </xdr:cNvPr>
        <xdr:cNvSpPr txBox="1">
          <a:spLocks noChangeArrowheads="1"/>
        </xdr:cNvSpPr>
      </xdr:nvSpPr>
      <xdr:spPr bwMode="auto">
        <a:xfrm>
          <a:off x="1260264" y="38722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48</xdr:row>
      <xdr:rowOff>43392</xdr:rowOff>
    </xdr:from>
    <xdr:ext cx="114300" cy="285750"/>
    <xdr:sp macro="" textlink="">
      <xdr:nvSpPr>
        <xdr:cNvPr id="5287" name="Text Box 2">
          <a:extLst>
            <a:ext uri="{FF2B5EF4-FFF2-40B4-BE49-F238E27FC236}">
              <a16:creationId xmlns:a16="http://schemas.microsoft.com/office/drawing/2014/main" id="{00000000-0008-0000-2100-0000A7140000}"/>
            </a:ext>
          </a:extLst>
        </xdr:cNvPr>
        <xdr:cNvSpPr txBox="1">
          <a:spLocks noChangeArrowheads="1"/>
        </xdr:cNvSpPr>
      </xdr:nvSpPr>
      <xdr:spPr bwMode="auto">
        <a:xfrm>
          <a:off x="1251797" y="882163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88" name="Text Box 8">
          <a:extLst>
            <a:ext uri="{FF2B5EF4-FFF2-40B4-BE49-F238E27FC236}">
              <a16:creationId xmlns:a16="http://schemas.microsoft.com/office/drawing/2014/main" id="{00000000-0008-0000-2100-0000A8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89" name="Text Box 1">
          <a:extLst>
            <a:ext uri="{FF2B5EF4-FFF2-40B4-BE49-F238E27FC236}">
              <a16:creationId xmlns:a16="http://schemas.microsoft.com/office/drawing/2014/main" id="{00000000-0008-0000-2100-0000A9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0" name="Text Box 2">
          <a:extLst>
            <a:ext uri="{FF2B5EF4-FFF2-40B4-BE49-F238E27FC236}">
              <a16:creationId xmlns:a16="http://schemas.microsoft.com/office/drawing/2014/main" id="{00000000-0008-0000-2100-0000AA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1" name="Text Box 3">
          <a:extLst>
            <a:ext uri="{FF2B5EF4-FFF2-40B4-BE49-F238E27FC236}">
              <a16:creationId xmlns:a16="http://schemas.microsoft.com/office/drawing/2014/main" id="{00000000-0008-0000-2100-0000AB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2" name="Text Box 4">
          <a:extLst>
            <a:ext uri="{FF2B5EF4-FFF2-40B4-BE49-F238E27FC236}">
              <a16:creationId xmlns:a16="http://schemas.microsoft.com/office/drawing/2014/main" id="{00000000-0008-0000-2100-0000AC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3" name="Text Box 5">
          <a:extLst>
            <a:ext uri="{FF2B5EF4-FFF2-40B4-BE49-F238E27FC236}">
              <a16:creationId xmlns:a16="http://schemas.microsoft.com/office/drawing/2014/main" id="{00000000-0008-0000-2100-0000AD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4" name="Text Box 6">
          <a:extLst>
            <a:ext uri="{FF2B5EF4-FFF2-40B4-BE49-F238E27FC236}">
              <a16:creationId xmlns:a16="http://schemas.microsoft.com/office/drawing/2014/main" id="{00000000-0008-0000-2100-0000AE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5" name="Text Box 8">
          <a:extLst>
            <a:ext uri="{FF2B5EF4-FFF2-40B4-BE49-F238E27FC236}">
              <a16:creationId xmlns:a16="http://schemas.microsoft.com/office/drawing/2014/main" id="{00000000-0008-0000-2100-0000AF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6" name="Text Box 9">
          <a:extLst>
            <a:ext uri="{FF2B5EF4-FFF2-40B4-BE49-F238E27FC236}">
              <a16:creationId xmlns:a16="http://schemas.microsoft.com/office/drawing/2014/main" id="{00000000-0008-0000-2100-0000B0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7" name="Text Box 10">
          <a:extLst>
            <a:ext uri="{FF2B5EF4-FFF2-40B4-BE49-F238E27FC236}">
              <a16:creationId xmlns:a16="http://schemas.microsoft.com/office/drawing/2014/main" id="{00000000-0008-0000-2100-0000B1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8" name="Text Box 1">
          <a:extLst>
            <a:ext uri="{FF2B5EF4-FFF2-40B4-BE49-F238E27FC236}">
              <a16:creationId xmlns:a16="http://schemas.microsoft.com/office/drawing/2014/main" id="{00000000-0008-0000-2100-0000B2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299" name="Text Box 2">
          <a:extLst>
            <a:ext uri="{FF2B5EF4-FFF2-40B4-BE49-F238E27FC236}">
              <a16:creationId xmlns:a16="http://schemas.microsoft.com/office/drawing/2014/main" id="{00000000-0008-0000-2100-0000B3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0" name="Text Box 8">
          <a:extLst>
            <a:ext uri="{FF2B5EF4-FFF2-40B4-BE49-F238E27FC236}">
              <a16:creationId xmlns:a16="http://schemas.microsoft.com/office/drawing/2014/main" id="{00000000-0008-0000-2100-0000B4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1" name="Text Box 8">
          <a:extLst>
            <a:ext uri="{FF2B5EF4-FFF2-40B4-BE49-F238E27FC236}">
              <a16:creationId xmlns:a16="http://schemas.microsoft.com/office/drawing/2014/main" id="{00000000-0008-0000-2100-0000B5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2" name="Text Box 8">
          <a:extLst>
            <a:ext uri="{FF2B5EF4-FFF2-40B4-BE49-F238E27FC236}">
              <a16:creationId xmlns:a16="http://schemas.microsoft.com/office/drawing/2014/main" id="{00000000-0008-0000-2100-0000B6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3" name="Text Box 8">
          <a:extLst>
            <a:ext uri="{FF2B5EF4-FFF2-40B4-BE49-F238E27FC236}">
              <a16:creationId xmlns:a16="http://schemas.microsoft.com/office/drawing/2014/main" id="{00000000-0008-0000-2100-0000B7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4" name="Text Box 8">
          <a:extLst>
            <a:ext uri="{FF2B5EF4-FFF2-40B4-BE49-F238E27FC236}">
              <a16:creationId xmlns:a16="http://schemas.microsoft.com/office/drawing/2014/main" id="{00000000-0008-0000-2100-0000B8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5" name="Text Box 1">
          <a:extLst>
            <a:ext uri="{FF2B5EF4-FFF2-40B4-BE49-F238E27FC236}">
              <a16:creationId xmlns:a16="http://schemas.microsoft.com/office/drawing/2014/main" id="{00000000-0008-0000-2100-0000B9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6" name="Text Box 2">
          <a:extLst>
            <a:ext uri="{FF2B5EF4-FFF2-40B4-BE49-F238E27FC236}">
              <a16:creationId xmlns:a16="http://schemas.microsoft.com/office/drawing/2014/main" id="{00000000-0008-0000-2100-0000BA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7" name="Text Box 3">
          <a:extLst>
            <a:ext uri="{FF2B5EF4-FFF2-40B4-BE49-F238E27FC236}">
              <a16:creationId xmlns:a16="http://schemas.microsoft.com/office/drawing/2014/main" id="{00000000-0008-0000-2100-0000BB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8" name="Text Box 4">
          <a:extLst>
            <a:ext uri="{FF2B5EF4-FFF2-40B4-BE49-F238E27FC236}">
              <a16:creationId xmlns:a16="http://schemas.microsoft.com/office/drawing/2014/main" id="{00000000-0008-0000-2100-0000BC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09" name="Text Box 5">
          <a:extLst>
            <a:ext uri="{FF2B5EF4-FFF2-40B4-BE49-F238E27FC236}">
              <a16:creationId xmlns:a16="http://schemas.microsoft.com/office/drawing/2014/main" id="{00000000-0008-0000-2100-0000BD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0" name="Text Box 6">
          <a:extLst>
            <a:ext uri="{FF2B5EF4-FFF2-40B4-BE49-F238E27FC236}">
              <a16:creationId xmlns:a16="http://schemas.microsoft.com/office/drawing/2014/main" id="{00000000-0008-0000-2100-0000BE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1" name="Text Box 8">
          <a:extLst>
            <a:ext uri="{FF2B5EF4-FFF2-40B4-BE49-F238E27FC236}">
              <a16:creationId xmlns:a16="http://schemas.microsoft.com/office/drawing/2014/main" id="{00000000-0008-0000-2100-0000BF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2" name="Text Box 9">
          <a:extLst>
            <a:ext uri="{FF2B5EF4-FFF2-40B4-BE49-F238E27FC236}">
              <a16:creationId xmlns:a16="http://schemas.microsoft.com/office/drawing/2014/main" id="{00000000-0008-0000-2100-0000C0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3" name="Text Box 10">
          <a:extLst>
            <a:ext uri="{FF2B5EF4-FFF2-40B4-BE49-F238E27FC236}">
              <a16:creationId xmlns:a16="http://schemas.microsoft.com/office/drawing/2014/main" id="{00000000-0008-0000-2100-0000C1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4" name="Text Box 1">
          <a:extLst>
            <a:ext uri="{FF2B5EF4-FFF2-40B4-BE49-F238E27FC236}">
              <a16:creationId xmlns:a16="http://schemas.microsoft.com/office/drawing/2014/main" id="{00000000-0008-0000-2100-0000C2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5" name="Text Box 2">
          <a:extLst>
            <a:ext uri="{FF2B5EF4-FFF2-40B4-BE49-F238E27FC236}">
              <a16:creationId xmlns:a16="http://schemas.microsoft.com/office/drawing/2014/main" id="{00000000-0008-0000-2100-0000C3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6" name="Text Box 8">
          <a:extLst>
            <a:ext uri="{FF2B5EF4-FFF2-40B4-BE49-F238E27FC236}">
              <a16:creationId xmlns:a16="http://schemas.microsoft.com/office/drawing/2014/main" id="{00000000-0008-0000-2100-0000C4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7" name="Text Box 8">
          <a:extLst>
            <a:ext uri="{FF2B5EF4-FFF2-40B4-BE49-F238E27FC236}">
              <a16:creationId xmlns:a16="http://schemas.microsoft.com/office/drawing/2014/main" id="{00000000-0008-0000-2100-0000C5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8" name="Text Box 8">
          <a:extLst>
            <a:ext uri="{FF2B5EF4-FFF2-40B4-BE49-F238E27FC236}">
              <a16:creationId xmlns:a16="http://schemas.microsoft.com/office/drawing/2014/main" id="{00000000-0008-0000-2100-0000C6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19" name="Text Box 1">
          <a:extLst>
            <a:ext uri="{FF2B5EF4-FFF2-40B4-BE49-F238E27FC236}">
              <a16:creationId xmlns:a16="http://schemas.microsoft.com/office/drawing/2014/main" id="{00000000-0008-0000-2100-0000C7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0" name="Text Box 2">
          <a:extLst>
            <a:ext uri="{FF2B5EF4-FFF2-40B4-BE49-F238E27FC236}">
              <a16:creationId xmlns:a16="http://schemas.microsoft.com/office/drawing/2014/main" id="{00000000-0008-0000-2100-0000C8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1" name="Text Box 3">
          <a:extLst>
            <a:ext uri="{FF2B5EF4-FFF2-40B4-BE49-F238E27FC236}">
              <a16:creationId xmlns:a16="http://schemas.microsoft.com/office/drawing/2014/main" id="{00000000-0008-0000-2100-0000C9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2" name="Text Box 4">
          <a:extLst>
            <a:ext uri="{FF2B5EF4-FFF2-40B4-BE49-F238E27FC236}">
              <a16:creationId xmlns:a16="http://schemas.microsoft.com/office/drawing/2014/main" id="{00000000-0008-0000-2100-0000CA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3" name="Text Box 5">
          <a:extLst>
            <a:ext uri="{FF2B5EF4-FFF2-40B4-BE49-F238E27FC236}">
              <a16:creationId xmlns:a16="http://schemas.microsoft.com/office/drawing/2014/main" id="{00000000-0008-0000-2100-0000CB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4" name="Text Box 6">
          <a:extLst>
            <a:ext uri="{FF2B5EF4-FFF2-40B4-BE49-F238E27FC236}">
              <a16:creationId xmlns:a16="http://schemas.microsoft.com/office/drawing/2014/main" id="{00000000-0008-0000-2100-0000CC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5" name="Text Box 8">
          <a:extLst>
            <a:ext uri="{FF2B5EF4-FFF2-40B4-BE49-F238E27FC236}">
              <a16:creationId xmlns:a16="http://schemas.microsoft.com/office/drawing/2014/main" id="{00000000-0008-0000-2100-0000CD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6" name="Text Box 9">
          <a:extLst>
            <a:ext uri="{FF2B5EF4-FFF2-40B4-BE49-F238E27FC236}">
              <a16:creationId xmlns:a16="http://schemas.microsoft.com/office/drawing/2014/main" id="{00000000-0008-0000-2100-0000CE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7" name="Text Box 10">
          <a:extLst>
            <a:ext uri="{FF2B5EF4-FFF2-40B4-BE49-F238E27FC236}">
              <a16:creationId xmlns:a16="http://schemas.microsoft.com/office/drawing/2014/main" id="{00000000-0008-0000-2100-0000CF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8" name="Text Box 1">
          <a:extLst>
            <a:ext uri="{FF2B5EF4-FFF2-40B4-BE49-F238E27FC236}">
              <a16:creationId xmlns:a16="http://schemas.microsoft.com/office/drawing/2014/main" id="{00000000-0008-0000-2100-0000D0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29" name="Text Box 2">
          <a:extLst>
            <a:ext uri="{FF2B5EF4-FFF2-40B4-BE49-F238E27FC236}">
              <a16:creationId xmlns:a16="http://schemas.microsoft.com/office/drawing/2014/main" id="{00000000-0008-0000-2100-0000D1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0" name="Text Box 8">
          <a:extLst>
            <a:ext uri="{FF2B5EF4-FFF2-40B4-BE49-F238E27FC236}">
              <a16:creationId xmlns:a16="http://schemas.microsoft.com/office/drawing/2014/main" id="{00000000-0008-0000-2100-0000D2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1" name="Text Box 1">
          <a:extLst>
            <a:ext uri="{FF2B5EF4-FFF2-40B4-BE49-F238E27FC236}">
              <a16:creationId xmlns:a16="http://schemas.microsoft.com/office/drawing/2014/main" id="{00000000-0008-0000-2100-0000D3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2" name="Text Box 2">
          <a:extLst>
            <a:ext uri="{FF2B5EF4-FFF2-40B4-BE49-F238E27FC236}">
              <a16:creationId xmlns:a16="http://schemas.microsoft.com/office/drawing/2014/main" id="{00000000-0008-0000-2100-0000D4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3" name="Text Box 3">
          <a:extLst>
            <a:ext uri="{FF2B5EF4-FFF2-40B4-BE49-F238E27FC236}">
              <a16:creationId xmlns:a16="http://schemas.microsoft.com/office/drawing/2014/main" id="{00000000-0008-0000-2100-0000D5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4" name="Text Box 4">
          <a:extLst>
            <a:ext uri="{FF2B5EF4-FFF2-40B4-BE49-F238E27FC236}">
              <a16:creationId xmlns:a16="http://schemas.microsoft.com/office/drawing/2014/main" id="{00000000-0008-0000-2100-0000D6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5" name="Text Box 5">
          <a:extLst>
            <a:ext uri="{FF2B5EF4-FFF2-40B4-BE49-F238E27FC236}">
              <a16:creationId xmlns:a16="http://schemas.microsoft.com/office/drawing/2014/main" id="{00000000-0008-0000-2100-0000D7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6" name="Text Box 6">
          <a:extLst>
            <a:ext uri="{FF2B5EF4-FFF2-40B4-BE49-F238E27FC236}">
              <a16:creationId xmlns:a16="http://schemas.microsoft.com/office/drawing/2014/main" id="{00000000-0008-0000-2100-0000D8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7" name="Text Box 8">
          <a:extLst>
            <a:ext uri="{FF2B5EF4-FFF2-40B4-BE49-F238E27FC236}">
              <a16:creationId xmlns:a16="http://schemas.microsoft.com/office/drawing/2014/main" id="{00000000-0008-0000-2100-0000D9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8" name="Text Box 9">
          <a:extLst>
            <a:ext uri="{FF2B5EF4-FFF2-40B4-BE49-F238E27FC236}">
              <a16:creationId xmlns:a16="http://schemas.microsoft.com/office/drawing/2014/main" id="{00000000-0008-0000-2100-0000DA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39" name="Text Box 10">
          <a:extLst>
            <a:ext uri="{FF2B5EF4-FFF2-40B4-BE49-F238E27FC236}">
              <a16:creationId xmlns:a16="http://schemas.microsoft.com/office/drawing/2014/main" id="{00000000-0008-0000-2100-0000DB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0" name="Text Box 1">
          <a:extLst>
            <a:ext uri="{FF2B5EF4-FFF2-40B4-BE49-F238E27FC236}">
              <a16:creationId xmlns:a16="http://schemas.microsoft.com/office/drawing/2014/main" id="{00000000-0008-0000-2100-0000DC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1" name="Text Box 2">
          <a:extLst>
            <a:ext uri="{FF2B5EF4-FFF2-40B4-BE49-F238E27FC236}">
              <a16:creationId xmlns:a16="http://schemas.microsoft.com/office/drawing/2014/main" id="{00000000-0008-0000-2100-0000DD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2" name="Text Box 8">
          <a:extLst>
            <a:ext uri="{FF2B5EF4-FFF2-40B4-BE49-F238E27FC236}">
              <a16:creationId xmlns:a16="http://schemas.microsoft.com/office/drawing/2014/main" id="{00000000-0008-0000-2100-0000DE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3" name="Text Box 8">
          <a:extLst>
            <a:ext uri="{FF2B5EF4-FFF2-40B4-BE49-F238E27FC236}">
              <a16:creationId xmlns:a16="http://schemas.microsoft.com/office/drawing/2014/main" id="{00000000-0008-0000-2100-0000DF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4" name="Text Box 1">
          <a:extLst>
            <a:ext uri="{FF2B5EF4-FFF2-40B4-BE49-F238E27FC236}">
              <a16:creationId xmlns:a16="http://schemas.microsoft.com/office/drawing/2014/main" id="{00000000-0008-0000-2100-0000E0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5" name="Text Box 2">
          <a:extLst>
            <a:ext uri="{FF2B5EF4-FFF2-40B4-BE49-F238E27FC236}">
              <a16:creationId xmlns:a16="http://schemas.microsoft.com/office/drawing/2014/main" id="{00000000-0008-0000-2100-0000E1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6" name="Text Box 3">
          <a:extLst>
            <a:ext uri="{FF2B5EF4-FFF2-40B4-BE49-F238E27FC236}">
              <a16:creationId xmlns:a16="http://schemas.microsoft.com/office/drawing/2014/main" id="{00000000-0008-0000-2100-0000E2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7" name="Text Box 4">
          <a:extLst>
            <a:ext uri="{FF2B5EF4-FFF2-40B4-BE49-F238E27FC236}">
              <a16:creationId xmlns:a16="http://schemas.microsoft.com/office/drawing/2014/main" id="{00000000-0008-0000-2100-0000E3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8" name="Text Box 5">
          <a:extLst>
            <a:ext uri="{FF2B5EF4-FFF2-40B4-BE49-F238E27FC236}">
              <a16:creationId xmlns:a16="http://schemas.microsoft.com/office/drawing/2014/main" id="{00000000-0008-0000-2100-0000E4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49" name="Text Box 6">
          <a:extLst>
            <a:ext uri="{FF2B5EF4-FFF2-40B4-BE49-F238E27FC236}">
              <a16:creationId xmlns:a16="http://schemas.microsoft.com/office/drawing/2014/main" id="{00000000-0008-0000-2100-0000E5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0" name="Text Box 8">
          <a:extLst>
            <a:ext uri="{FF2B5EF4-FFF2-40B4-BE49-F238E27FC236}">
              <a16:creationId xmlns:a16="http://schemas.microsoft.com/office/drawing/2014/main" id="{00000000-0008-0000-2100-0000E6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1" name="Text Box 9">
          <a:extLst>
            <a:ext uri="{FF2B5EF4-FFF2-40B4-BE49-F238E27FC236}">
              <a16:creationId xmlns:a16="http://schemas.microsoft.com/office/drawing/2014/main" id="{00000000-0008-0000-2100-0000E7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2" name="Text Box 10">
          <a:extLst>
            <a:ext uri="{FF2B5EF4-FFF2-40B4-BE49-F238E27FC236}">
              <a16:creationId xmlns:a16="http://schemas.microsoft.com/office/drawing/2014/main" id="{00000000-0008-0000-2100-0000E8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3" name="Text Box 1">
          <a:extLst>
            <a:ext uri="{FF2B5EF4-FFF2-40B4-BE49-F238E27FC236}">
              <a16:creationId xmlns:a16="http://schemas.microsoft.com/office/drawing/2014/main" id="{00000000-0008-0000-2100-0000E9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4" name="Text Box 2">
          <a:extLst>
            <a:ext uri="{FF2B5EF4-FFF2-40B4-BE49-F238E27FC236}">
              <a16:creationId xmlns:a16="http://schemas.microsoft.com/office/drawing/2014/main" id="{00000000-0008-0000-2100-0000EA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5" name="Text Box 8">
          <a:extLst>
            <a:ext uri="{FF2B5EF4-FFF2-40B4-BE49-F238E27FC236}">
              <a16:creationId xmlns:a16="http://schemas.microsoft.com/office/drawing/2014/main" id="{00000000-0008-0000-2100-0000EB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6" name="Text Box 1">
          <a:extLst>
            <a:ext uri="{FF2B5EF4-FFF2-40B4-BE49-F238E27FC236}">
              <a16:creationId xmlns:a16="http://schemas.microsoft.com/office/drawing/2014/main" id="{00000000-0008-0000-2100-0000EC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7" name="Text Box 2">
          <a:extLst>
            <a:ext uri="{FF2B5EF4-FFF2-40B4-BE49-F238E27FC236}">
              <a16:creationId xmlns:a16="http://schemas.microsoft.com/office/drawing/2014/main" id="{00000000-0008-0000-2100-0000ED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8" name="Text Box 3">
          <a:extLst>
            <a:ext uri="{FF2B5EF4-FFF2-40B4-BE49-F238E27FC236}">
              <a16:creationId xmlns:a16="http://schemas.microsoft.com/office/drawing/2014/main" id="{00000000-0008-0000-2100-0000EE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59" name="Text Box 4">
          <a:extLst>
            <a:ext uri="{FF2B5EF4-FFF2-40B4-BE49-F238E27FC236}">
              <a16:creationId xmlns:a16="http://schemas.microsoft.com/office/drawing/2014/main" id="{00000000-0008-0000-2100-0000EF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60" name="Text Box 5">
          <a:extLst>
            <a:ext uri="{FF2B5EF4-FFF2-40B4-BE49-F238E27FC236}">
              <a16:creationId xmlns:a16="http://schemas.microsoft.com/office/drawing/2014/main" id="{00000000-0008-0000-2100-0000F0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61" name="Text Box 6">
          <a:extLst>
            <a:ext uri="{FF2B5EF4-FFF2-40B4-BE49-F238E27FC236}">
              <a16:creationId xmlns:a16="http://schemas.microsoft.com/office/drawing/2014/main" id="{00000000-0008-0000-2100-0000F1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62" name="Text Box 8">
          <a:extLst>
            <a:ext uri="{FF2B5EF4-FFF2-40B4-BE49-F238E27FC236}">
              <a16:creationId xmlns:a16="http://schemas.microsoft.com/office/drawing/2014/main" id="{00000000-0008-0000-2100-0000F2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63" name="Text Box 9">
          <a:extLst>
            <a:ext uri="{FF2B5EF4-FFF2-40B4-BE49-F238E27FC236}">
              <a16:creationId xmlns:a16="http://schemas.microsoft.com/office/drawing/2014/main" id="{00000000-0008-0000-2100-0000F3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5364" name="Text Box 10">
          <a:extLst>
            <a:ext uri="{FF2B5EF4-FFF2-40B4-BE49-F238E27FC236}">
              <a16:creationId xmlns:a16="http://schemas.microsoft.com/office/drawing/2014/main" id="{00000000-0008-0000-2100-0000F414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65" name="Text Box 1">
          <a:extLst>
            <a:ext uri="{FF2B5EF4-FFF2-40B4-BE49-F238E27FC236}">
              <a16:creationId xmlns:a16="http://schemas.microsoft.com/office/drawing/2014/main" id="{00000000-0008-0000-2100-0000F5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66" name="Text Box 2">
          <a:extLst>
            <a:ext uri="{FF2B5EF4-FFF2-40B4-BE49-F238E27FC236}">
              <a16:creationId xmlns:a16="http://schemas.microsoft.com/office/drawing/2014/main" id="{00000000-0008-0000-2100-0000F6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67" name="Text Box 3">
          <a:extLst>
            <a:ext uri="{FF2B5EF4-FFF2-40B4-BE49-F238E27FC236}">
              <a16:creationId xmlns:a16="http://schemas.microsoft.com/office/drawing/2014/main" id="{00000000-0008-0000-2100-0000F7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68" name="Text Box 4">
          <a:extLst>
            <a:ext uri="{FF2B5EF4-FFF2-40B4-BE49-F238E27FC236}">
              <a16:creationId xmlns:a16="http://schemas.microsoft.com/office/drawing/2014/main" id="{00000000-0008-0000-2100-0000F8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69" name="Text Box 5">
          <a:extLst>
            <a:ext uri="{FF2B5EF4-FFF2-40B4-BE49-F238E27FC236}">
              <a16:creationId xmlns:a16="http://schemas.microsoft.com/office/drawing/2014/main" id="{00000000-0008-0000-2100-0000F9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0" name="Text Box 6">
          <a:extLst>
            <a:ext uri="{FF2B5EF4-FFF2-40B4-BE49-F238E27FC236}">
              <a16:creationId xmlns:a16="http://schemas.microsoft.com/office/drawing/2014/main" id="{00000000-0008-0000-2100-0000FA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1" name="Text Box 8">
          <a:extLst>
            <a:ext uri="{FF2B5EF4-FFF2-40B4-BE49-F238E27FC236}">
              <a16:creationId xmlns:a16="http://schemas.microsoft.com/office/drawing/2014/main" id="{00000000-0008-0000-2100-0000FB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2" name="Text Box 9">
          <a:extLst>
            <a:ext uri="{FF2B5EF4-FFF2-40B4-BE49-F238E27FC236}">
              <a16:creationId xmlns:a16="http://schemas.microsoft.com/office/drawing/2014/main" id="{00000000-0008-0000-2100-0000FC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3" name="Text Box 10">
          <a:extLst>
            <a:ext uri="{FF2B5EF4-FFF2-40B4-BE49-F238E27FC236}">
              <a16:creationId xmlns:a16="http://schemas.microsoft.com/office/drawing/2014/main" id="{00000000-0008-0000-2100-0000FD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4" name="Text Box 1">
          <a:extLst>
            <a:ext uri="{FF2B5EF4-FFF2-40B4-BE49-F238E27FC236}">
              <a16:creationId xmlns:a16="http://schemas.microsoft.com/office/drawing/2014/main" id="{00000000-0008-0000-2100-0000FE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5" name="Text Box 2">
          <a:extLst>
            <a:ext uri="{FF2B5EF4-FFF2-40B4-BE49-F238E27FC236}">
              <a16:creationId xmlns:a16="http://schemas.microsoft.com/office/drawing/2014/main" id="{00000000-0008-0000-2100-0000FF14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6" name="Text Box 1">
          <a:extLst>
            <a:ext uri="{FF2B5EF4-FFF2-40B4-BE49-F238E27FC236}">
              <a16:creationId xmlns:a16="http://schemas.microsoft.com/office/drawing/2014/main" id="{00000000-0008-0000-2100-000000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7" name="Text Box 2">
          <a:extLst>
            <a:ext uri="{FF2B5EF4-FFF2-40B4-BE49-F238E27FC236}">
              <a16:creationId xmlns:a16="http://schemas.microsoft.com/office/drawing/2014/main" id="{00000000-0008-0000-2100-000001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8" name="Text Box 3">
          <a:extLst>
            <a:ext uri="{FF2B5EF4-FFF2-40B4-BE49-F238E27FC236}">
              <a16:creationId xmlns:a16="http://schemas.microsoft.com/office/drawing/2014/main" id="{00000000-0008-0000-2100-000002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79" name="Text Box 4">
          <a:extLst>
            <a:ext uri="{FF2B5EF4-FFF2-40B4-BE49-F238E27FC236}">
              <a16:creationId xmlns:a16="http://schemas.microsoft.com/office/drawing/2014/main" id="{00000000-0008-0000-2100-000003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0" name="Text Box 5">
          <a:extLst>
            <a:ext uri="{FF2B5EF4-FFF2-40B4-BE49-F238E27FC236}">
              <a16:creationId xmlns:a16="http://schemas.microsoft.com/office/drawing/2014/main" id="{00000000-0008-0000-2100-000004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1" name="Text Box 6">
          <a:extLst>
            <a:ext uri="{FF2B5EF4-FFF2-40B4-BE49-F238E27FC236}">
              <a16:creationId xmlns:a16="http://schemas.microsoft.com/office/drawing/2014/main" id="{00000000-0008-0000-2100-000005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2" name="Text Box 8">
          <a:extLst>
            <a:ext uri="{FF2B5EF4-FFF2-40B4-BE49-F238E27FC236}">
              <a16:creationId xmlns:a16="http://schemas.microsoft.com/office/drawing/2014/main" id="{00000000-0008-0000-2100-000006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3" name="Text Box 9">
          <a:extLst>
            <a:ext uri="{FF2B5EF4-FFF2-40B4-BE49-F238E27FC236}">
              <a16:creationId xmlns:a16="http://schemas.microsoft.com/office/drawing/2014/main" id="{00000000-0008-0000-2100-000007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4" name="Text Box 10">
          <a:extLst>
            <a:ext uri="{FF2B5EF4-FFF2-40B4-BE49-F238E27FC236}">
              <a16:creationId xmlns:a16="http://schemas.microsoft.com/office/drawing/2014/main" id="{00000000-0008-0000-2100-000008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5" name="Text Box 1">
          <a:extLst>
            <a:ext uri="{FF2B5EF4-FFF2-40B4-BE49-F238E27FC236}">
              <a16:creationId xmlns:a16="http://schemas.microsoft.com/office/drawing/2014/main" id="{00000000-0008-0000-2100-000009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6" name="Text Box 2">
          <a:extLst>
            <a:ext uri="{FF2B5EF4-FFF2-40B4-BE49-F238E27FC236}">
              <a16:creationId xmlns:a16="http://schemas.microsoft.com/office/drawing/2014/main" id="{00000000-0008-0000-2100-00000A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7" name="Text Box 1">
          <a:extLst>
            <a:ext uri="{FF2B5EF4-FFF2-40B4-BE49-F238E27FC236}">
              <a16:creationId xmlns:a16="http://schemas.microsoft.com/office/drawing/2014/main" id="{00000000-0008-0000-2100-00000B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8" name="Text Box 2">
          <a:extLst>
            <a:ext uri="{FF2B5EF4-FFF2-40B4-BE49-F238E27FC236}">
              <a16:creationId xmlns:a16="http://schemas.microsoft.com/office/drawing/2014/main" id="{00000000-0008-0000-2100-00000C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89" name="Text Box 3">
          <a:extLst>
            <a:ext uri="{FF2B5EF4-FFF2-40B4-BE49-F238E27FC236}">
              <a16:creationId xmlns:a16="http://schemas.microsoft.com/office/drawing/2014/main" id="{00000000-0008-0000-2100-00000D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0" name="Text Box 4">
          <a:extLst>
            <a:ext uri="{FF2B5EF4-FFF2-40B4-BE49-F238E27FC236}">
              <a16:creationId xmlns:a16="http://schemas.microsoft.com/office/drawing/2014/main" id="{00000000-0008-0000-2100-00000E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1" name="Text Box 5">
          <a:extLst>
            <a:ext uri="{FF2B5EF4-FFF2-40B4-BE49-F238E27FC236}">
              <a16:creationId xmlns:a16="http://schemas.microsoft.com/office/drawing/2014/main" id="{00000000-0008-0000-2100-00000F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2" name="Text Box 6">
          <a:extLst>
            <a:ext uri="{FF2B5EF4-FFF2-40B4-BE49-F238E27FC236}">
              <a16:creationId xmlns:a16="http://schemas.microsoft.com/office/drawing/2014/main" id="{00000000-0008-0000-2100-000010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3" name="Text Box 8">
          <a:extLst>
            <a:ext uri="{FF2B5EF4-FFF2-40B4-BE49-F238E27FC236}">
              <a16:creationId xmlns:a16="http://schemas.microsoft.com/office/drawing/2014/main" id="{00000000-0008-0000-2100-000011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4" name="Text Box 9">
          <a:extLst>
            <a:ext uri="{FF2B5EF4-FFF2-40B4-BE49-F238E27FC236}">
              <a16:creationId xmlns:a16="http://schemas.microsoft.com/office/drawing/2014/main" id="{00000000-0008-0000-2100-000012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5" name="Text Box 10">
          <a:extLst>
            <a:ext uri="{FF2B5EF4-FFF2-40B4-BE49-F238E27FC236}">
              <a16:creationId xmlns:a16="http://schemas.microsoft.com/office/drawing/2014/main" id="{00000000-0008-0000-2100-000013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6" name="Text Box 1">
          <a:extLst>
            <a:ext uri="{FF2B5EF4-FFF2-40B4-BE49-F238E27FC236}">
              <a16:creationId xmlns:a16="http://schemas.microsoft.com/office/drawing/2014/main" id="{00000000-0008-0000-2100-000014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7" name="Text Box 2">
          <a:extLst>
            <a:ext uri="{FF2B5EF4-FFF2-40B4-BE49-F238E27FC236}">
              <a16:creationId xmlns:a16="http://schemas.microsoft.com/office/drawing/2014/main" id="{00000000-0008-0000-2100-000015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8" name="Text Box 1">
          <a:extLst>
            <a:ext uri="{FF2B5EF4-FFF2-40B4-BE49-F238E27FC236}">
              <a16:creationId xmlns:a16="http://schemas.microsoft.com/office/drawing/2014/main" id="{00000000-0008-0000-2100-000016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9" name="Text Box 2">
          <a:extLst>
            <a:ext uri="{FF2B5EF4-FFF2-40B4-BE49-F238E27FC236}">
              <a16:creationId xmlns:a16="http://schemas.microsoft.com/office/drawing/2014/main" id="{00000000-0008-0000-2100-000017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0" name="Text Box 3">
          <a:extLst>
            <a:ext uri="{FF2B5EF4-FFF2-40B4-BE49-F238E27FC236}">
              <a16:creationId xmlns:a16="http://schemas.microsoft.com/office/drawing/2014/main" id="{00000000-0008-0000-2100-000018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1" name="Text Box 4">
          <a:extLst>
            <a:ext uri="{FF2B5EF4-FFF2-40B4-BE49-F238E27FC236}">
              <a16:creationId xmlns:a16="http://schemas.microsoft.com/office/drawing/2014/main" id="{00000000-0008-0000-2100-000019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2" name="Text Box 5">
          <a:extLst>
            <a:ext uri="{FF2B5EF4-FFF2-40B4-BE49-F238E27FC236}">
              <a16:creationId xmlns:a16="http://schemas.microsoft.com/office/drawing/2014/main" id="{00000000-0008-0000-2100-00001A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3" name="Text Box 6">
          <a:extLst>
            <a:ext uri="{FF2B5EF4-FFF2-40B4-BE49-F238E27FC236}">
              <a16:creationId xmlns:a16="http://schemas.microsoft.com/office/drawing/2014/main" id="{00000000-0008-0000-2100-00001B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4" name="Text Box 8">
          <a:extLst>
            <a:ext uri="{FF2B5EF4-FFF2-40B4-BE49-F238E27FC236}">
              <a16:creationId xmlns:a16="http://schemas.microsoft.com/office/drawing/2014/main" id="{00000000-0008-0000-2100-00001C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5" name="Text Box 9">
          <a:extLst>
            <a:ext uri="{FF2B5EF4-FFF2-40B4-BE49-F238E27FC236}">
              <a16:creationId xmlns:a16="http://schemas.microsoft.com/office/drawing/2014/main" id="{00000000-0008-0000-2100-00001D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6" name="Text Box 10">
          <a:extLst>
            <a:ext uri="{FF2B5EF4-FFF2-40B4-BE49-F238E27FC236}">
              <a16:creationId xmlns:a16="http://schemas.microsoft.com/office/drawing/2014/main" id="{00000000-0008-0000-2100-00001E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7" name="Text Box 1">
          <a:extLst>
            <a:ext uri="{FF2B5EF4-FFF2-40B4-BE49-F238E27FC236}">
              <a16:creationId xmlns:a16="http://schemas.microsoft.com/office/drawing/2014/main" id="{00000000-0008-0000-2100-00001F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8" name="Text Box 2">
          <a:extLst>
            <a:ext uri="{FF2B5EF4-FFF2-40B4-BE49-F238E27FC236}">
              <a16:creationId xmlns:a16="http://schemas.microsoft.com/office/drawing/2014/main" id="{00000000-0008-0000-2100-000020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9" name="Text Box 1">
          <a:extLst>
            <a:ext uri="{FF2B5EF4-FFF2-40B4-BE49-F238E27FC236}">
              <a16:creationId xmlns:a16="http://schemas.microsoft.com/office/drawing/2014/main" id="{00000000-0008-0000-2100-000021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0" name="Text Box 2">
          <a:extLst>
            <a:ext uri="{FF2B5EF4-FFF2-40B4-BE49-F238E27FC236}">
              <a16:creationId xmlns:a16="http://schemas.microsoft.com/office/drawing/2014/main" id="{00000000-0008-0000-2100-000022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1" name="Text Box 3">
          <a:extLst>
            <a:ext uri="{FF2B5EF4-FFF2-40B4-BE49-F238E27FC236}">
              <a16:creationId xmlns:a16="http://schemas.microsoft.com/office/drawing/2014/main" id="{00000000-0008-0000-2100-000023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2" name="Text Box 4">
          <a:extLst>
            <a:ext uri="{FF2B5EF4-FFF2-40B4-BE49-F238E27FC236}">
              <a16:creationId xmlns:a16="http://schemas.microsoft.com/office/drawing/2014/main" id="{00000000-0008-0000-2100-000024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3" name="Text Box 5">
          <a:extLst>
            <a:ext uri="{FF2B5EF4-FFF2-40B4-BE49-F238E27FC236}">
              <a16:creationId xmlns:a16="http://schemas.microsoft.com/office/drawing/2014/main" id="{00000000-0008-0000-2100-000025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4" name="Text Box 6">
          <a:extLst>
            <a:ext uri="{FF2B5EF4-FFF2-40B4-BE49-F238E27FC236}">
              <a16:creationId xmlns:a16="http://schemas.microsoft.com/office/drawing/2014/main" id="{00000000-0008-0000-2100-000026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5" name="Text Box 8">
          <a:extLst>
            <a:ext uri="{FF2B5EF4-FFF2-40B4-BE49-F238E27FC236}">
              <a16:creationId xmlns:a16="http://schemas.microsoft.com/office/drawing/2014/main" id="{00000000-0008-0000-2100-000027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6" name="Text Box 9">
          <a:extLst>
            <a:ext uri="{FF2B5EF4-FFF2-40B4-BE49-F238E27FC236}">
              <a16:creationId xmlns:a16="http://schemas.microsoft.com/office/drawing/2014/main" id="{00000000-0008-0000-2100-000028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7" name="Text Box 10">
          <a:extLst>
            <a:ext uri="{FF2B5EF4-FFF2-40B4-BE49-F238E27FC236}">
              <a16:creationId xmlns:a16="http://schemas.microsoft.com/office/drawing/2014/main" id="{00000000-0008-0000-2100-000029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8" name="Text Box 1">
          <a:extLst>
            <a:ext uri="{FF2B5EF4-FFF2-40B4-BE49-F238E27FC236}">
              <a16:creationId xmlns:a16="http://schemas.microsoft.com/office/drawing/2014/main" id="{00000000-0008-0000-2100-00002A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19" name="Text Box 2">
          <a:extLst>
            <a:ext uri="{FF2B5EF4-FFF2-40B4-BE49-F238E27FC236}">
              <a16:creationId xmlns:a16="http://schemas.microsoft.com/office/drawing/2014/main" id="{00000000-0008-0000-2100-00002B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20" name="Text Box 1">
          <a:extLst>
            <a:ext uri="{FF2B5EF4-FFF2-40B4-BE49-F238E27FC236}">
              <a16:creationId xmlns:a16="http://schemas.microsoft.com/office/drawing/2014/main" id="{00000000-0008-0000-2100-00002C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21" name="Text Box 2">
          <a:extLst>
            <a:ext uri="{FF2B5EF4-FFF2-40B4-BE49-F238E27FC236}">
              <a16:creationId xmlns:a16="http://schemas.microsoft.com/office/drawing/2014/main" id="{00000000-0008-0000-2100-00002D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22" name="Text Box 3">
          <a:extLst>
            <a:ext uri="{FF2B5EF4-FFF2-40B4-BE49-F238E27FC236}">
              <a16:creationId xmlns:a16="http://schemas.microsoft.com/office/drawing/2014/main" id="{00000000-0008-0000-2100-00002E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23" name="Text Box 4">
          <a:extLst>
            <a:ext uri="{FF2B5EF4-FFF2-40B4-BE49-F238E27FC236}">
              <a16:creationId xmlns:a16="http://schemas.microsoft.com/office/drawing/2014/main" id="{00000000-0008-0000-2100-00002F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24" name="Text Box 5">
          <a:extLst>
            <a:ext uri="{FF2B5EF4-FFF2-40B4-BE49-F238E27FC236}">
              <a16:creationId xmlns:a16="http://schemas.microsoft.com/office/drawing/2014/main" id="{00000000-0008-0000-2100-000030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25" name="Text Box 6">
          <a:extLst>
            <a:ext uri="{FF2B5EF4-FFF2-40B4-BE49-F238E27FC236}">
              <a16:creationId xmlns:a16="http://schemas.microsoft.com/office/drawing/2014/main" id="{00000000-0008-0000-2100-000031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26" name="Text Box 8">
          <a:extLst>
            <a:ext uri="{FF2B5EF4-FFF2-40B4-BE49-F238E27FC236}">
              <a16:creationId xmlns:a16="http://schemas.microsoft.com/office/drawing/2014/main" id="{00000000-0008-0000-2100-00003215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45</xdr:row>
      <xdr:rowOff>114300</xdr:rowOff>
    </xdr:from>
    <xdr:ext cx="114300" cy="285750"/>
    <xdr:sp macro="" textlink="">
      <xdr:nvSpPr>
        <xdr:cNvPr id="5427" name="Text Box 9">
          <a:extLst>
            <a:ext uri="{FF2B5EF4-FFF2-40B4-BE49-F238E27FC236}">
              <a16:creationId xmlns:a16="http://schemas.microsoft.com/office/drawing/2014/main" id="{00000000-0008-0000-2100-000033150000}"/>
            </a:ext>
          </a:extLst>
        </xdr:cNvPr>
        <xdr:cNvSpPr txBox="1">
          <a:spLocks noChangeArrowheads="1"/>
        </xdr:cNvSpPr>
      </xdr:nvSpPr>
      <xdr:spPr bwMode="auto">
        <a:xfrm>
          <a:off x="653415" y="83439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428" name="Text Box 8">
          <a:extLst>
            <a:ext uri="{FF2B5EF4-FFF2-40B4-BE49-F238E27FC236}">
              <a16:creationId xmlns:a16="http://schemas.microsoft.com/office/drawing/2014/main" id="{00000000-0008-0000-2100-00003415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429" name="Text Box 8">
          <a:extLst>
            <a:ext uri="{FF2B5EF4-FFF2-40B4-BE49-F238E27FC236}">
              <a16:creationId xmlns:a16="http://schemas.microsoft.com/office/drawing/2014/main" id="{00000000-0008-0000-2100-00003515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361950</xdr:colOff>
      <xdr:row>66</xdr:row>
      <xdr:rowOff>91017</xdr:rowOff>
    </xdr:from>
    <xdr:ext cx="114300" cy="285750"/>
    <xdr:sp macro="" textlink="">
      <xdr:nvSpPr>
        <xdr:cNvPr id="5430" name="Text Box 8">
          <a:extLst>
            <a:ext uri="{FF2B5EF4-FFF2-40B4-BE49-F238E27FC236}">
              <a16:creationId xmlns:a16="http://schemas.microsoft.com/office/drawing/2014/main" id="{00000000-0008-0000-2100-000036150000}"/>
            </a:ext>
          </a:extLst>
        </xdr:cNvPr>
        <xdr:cNvSpPr txBox="1">
          <a:spLocks noChangeArrowheads="1"/>
        </xdr:cNvSpPr>
      </xdr:nvSpPr>
      <xdr:spPr bwMode="auto">
        <a:xfrm>
          <a:off x="2236470" y="121610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431" name="Text Box 8">
          <a:extLst>
            <a:ext uri="{FF2B5EF4-FFF2-40B4-BE49-F238E27FC236}">
              <a16:creationId xmlns:a16="http://schemas.microsoft.com/office/drawing/2014/main" id="{00000000-0008-0000-2100-000037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432" name="Text Box 8">
          <a:extLst>
            <a:ext uri="{FF2B5EF4-FFF2-40B4-BE49-F238E27FC236}">
              <a16:creationId xmlns:a16="http://schemas.microsoft.com/office/drawing/2014/main" id="{00000000-0008-0000-2100-000038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433" name="Text Box 8">
          <a:extLst>
            <a:ext uri="{FF2B5EF4-FFF2-40B4-BE49-F238E27FC236}">
              <a16:creationId xmlns:a16="http://schemas.microsoft.com/office/drawing/2014/main" id="{00000000-0008-0000-2100-000039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434" name="Text Box 8">
          <a:extLst>
            <a:ext uri="{FF2B5EF4-FFF2-40B4-BE49-F238E27FC236}">
              <a16:creationId xmlns:a16="http://schemas.microsoft.com/office/drawing/2014/main" id="{00000000-0008-0000-2100-00003A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435" name="Text Box 8">
          <a:extLst>
            <a:ext uri="{FF2B5EF4-FFF2-40B4-BE49-F238E27FC236}">
              <a16:creationId xmlns:a16="http://schemas.microsoft.com/office/drawing/2014/main" id="{00000000-0008-0000-2100-00003B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436" name="Text Box 8">
          <a:extLst>
            <a:ext uri="{FF2B5EF4-FFF2-40B4-BE49-F238E27FC236}">
              <a16:creationId xmlns:a16="http://schemas.microsoft.com/office/drawing/2014/main" id="{00000000-0008-0000-2100-00003C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64558</xdr:colOff>
      <xdr:row>48</xdr:row>
      <xdr:rowOff>117474</xdr:rowOff>
    </xdr:from>
    <xdr:ext cx="114300" cy="285750"/>
    <xdr:sp macro="" textlink="">
      <xdr:nvSpPr>
        <xdr:cNvPr id="5437" name="Text Box 1">
          <a:extLst>
            <a:ext uri="{FF2B5EF4-FFF2-40B4-BE49-F238E27FC236}">
              <a16:creationId xmlns:a16="http://schemas.microsoft.com/office/drawing/2014/main" id="{00000000-0008-0000-2100-00003D150000}"/>
            </a:ext>
          </a:extLst>
        </xdr:cNvPr>
        <xdr:cNvSpPr txBox="1">
          <a:spLocks noChangeArrowheads="1"/>
        </xdr:cNvSpPr>
      </xdr:nvSpPr>
      <xdr:spPr bwMode="auto">
        <a:xfrm>
          <a:off x="689398" y="889571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38" name="Text Box 1">
          <a:extLst>
            <a:ext uri="{FF2B5EF4-FFF2-40B4-BE49-F238E27FC236}">
              <a16:creationId xmlns:a16="http://schemas.microsoft.com/office/drawing/2014/main" id="{00000000-0008-0000-2100-00003E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39" name="Text Box 2">
          <a:extLst>
            <a:ext uri="{FF2B5EF4-FFF2-40B4-BE49-F238E27FC236}">
              <a16:creationId xmlns:a16="http://schemas.microsoft.com/office/drawing/2014/main" id="{00000000-0008-0000-2100-00003F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0" name="Text Box 3">
          <a:extLst>
            <a:ext uri="{FF2B5EF4-FFF2-40B4-BE49-F238E27FC236}">
              <a16:creationId xmlns:a16="http://schemas.microsoft.com/office/drawing/2014/main" id="{00000000-0008-0000-2100-000040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1" name="Text Box 4">
          <a:extLst>
            <a:ext uri="{FF2B5EF4-FFF2-40B4-BE49-F238E27FC236}">
              <a16:creationId xmlns:a16="http://schemas.microsoft.com/office/drawing/2014/main" id="{00000000-0008-0000-2100-000041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2" name="Text Box 5">
          <a:extLst>
            <a:ext uri="{FF2B5EF4-FFF2-40B4-BE49-F238E27FC236}">
              <a16:creationId xmlns:a16="http://schemas.microsoft.com/office/drawing/2014/main" id="{00000000-0008-0000-2100-000042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3" name="Text Box 6">
          <a:extLst>
            <a:ext uri="{FF2B5EF4-FFF2-40B4-BE49-F238E27FC236}">
              <a16:creationId xmlns:a16="http://schemas.microsoft.com/office/drawing/2014/main" id="{00000000-0008-0000-2100-000043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4" name="Text Box 8">
          <a:extLst>
            <a:ext uri="{FF2B5EF4-FFF2-40B4-BE49-F238E27FC236}">
              <a16:creationId xmlns:a16="http://schemas.microsoft.com/office/drawing/2014/main" id="{00000000-0008-0000-2100-000044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5" name="Text Box 9">
          <a:extLst>
            <a:ext uri="{FF2B5EF4-FFF2-40B4-BE49-F238E27FC236}">
              <a16:creationId xmlns:a16="http://schemas.microsoft.com/office/drawing/2014/main" id="{00000000-0008-0000-2100-000045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6" name="Text Box 10">
          <a:extLst>
            <a:ext uri="{FF2B5EF4-FFF2-40B4-BE49-F238E27FC236}">
              <a16:creationId xmlns:a16="http://schemas.microsoft.com/office/drawing/2014/main" id="{00000000-0008-0000-2100-000046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7" name="Text Box 1">
          <a:extLst>
            <a:ext uri="{FF2B5EF4-FFF2-40B4-BE49-F238E27FC236}">
              <a16:creationId xmlns:a16="http://schemas.microsoft.com/office/drawing/2014/main" id="{00000000-0008-0000-2100-000047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8" name="Text Box 2">
          <a:extLst>
            <a:ext uri="{FF2B5EF4-FFF2-40B4-BE49-F238E27FC236}">
              <a16:creationId xmlns:a16="http://schemas.microsoft.com/office/drawing/2014/main" id="{00000000-0008-0000-2100-000048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49" name="Text Box 1">
          <a:extLst>
            <a:ext uri="{FF2B5EF4-FFF2-40B4-BE49-F238E27FC236}">
              <a16:creationId xmlns:a16="http://schemas.microsoft.com/office/drawing/2014/main" id="{00000000-0008-0000-2100-000049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0" name="Text Box 2">
          <a:extLst>
            <a:ext uri="{FF2B5EF4-FFF2-40B4-BE49-F238E27FC236}">
              <a16:creationId xmlns:a16="http://schemas.microsoft.com/office/drawing/2014/main" id="{00000000-0008-0000-2100-00004A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1" name="Text Box 3">
          <a:extLst>
            <a:ext uri="{FF2B5EF4-FFF2-40B4-BE49-F238E27FC236}">
              <a16:creationId xmlns:a16="http://schemas.microsoft.com/office/drawing/2014/main" id="{00000000-0008-0000-2100-00004B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2" name="Text Box 4">
          <a:extLst>
            <a:ext uri="{FF2B5EF4-FFF2-40B4-BE49-F238E27FC236}">
              <a16:creationId xmlns:a16="http://schemas.microsoft.com/office/drawing/2014/main" id="{00000000-0008-0000-2100-00004C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3" name="Text Box 5">
          <a:extLst>
            <a:ext uri="{FF2B5EF4-FFF2-40B4-BE49-F238E27FC236}">
              <a16:creationId xmlns:a16="http://schemas.microsoft.com/office/drawing/2014/main" id="{00000000-0008-0000-2100-00004D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4" name="Text Box 6">
          <a:extLst>
            <a:ext uri="{FF2B5EF4-FFF2-40B4-BE49-F238E27FC236}">
              <a16:creationId xmlns:a16="http://schemas.microsoft.com/office/drawing/2014/main" id="{00000000-0008-0000-2100-00004E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5" name="Text Box 8">
          <a:extLst>
            <a:ext uri="{FF2B5EF4-FFF2-40B4-BE49-F238E27FC236}">
              <a16:creationId xmlns:a16="http://schemas.microsoft.com/office/drawing/2014/main" id="{00000000-0008-0000-2100-00004F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6" name="Text Box 9">
          <a:extLst>
            <a:ext uri="{FF2B5EF4-FFF2-40B4-BE49-F238E27FC236}">
              <a16:creationId xmlns:a16="http://schemas.microsoft.com/office/drawing/2014/main" id="{00000000-0008-0000-2100-000050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7" name="Text Box 10">
          <a:extLst>
            <a:ext uri="{FF2B5EF4-FFF2-40B4-BE49-F238E27FC236}">
              <a16:creationId xmlns:a16="http://schemas.microsoft.com/office/drawing/2014/main" id="{00000000-0008-0000-2100-000051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8" name="Text Box 1">
          <a:extLst>
            <a:ext uri="{FF2B5EF4-FFF2-40B4-BE49-F238E27FC236}">
              <a16:creationId xmlns:a16="http://schemas.microsoft.com/office/drawing/2014/main" id="{00000000-0008-0000-2100-000052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59" name="Text Box 2">
          <a:extLst>
            <a:ext uri="{FF2B5EF4-FFF2-40B4-BE49-F238E27FC236}">
              <a16:creationId xmlns:a16="http://schemas.microsoft.com/office/drawing/2014/main" id="{00000000-0008-0000-2100-000053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0" name="Text Box 1">
          <a:extLst>
            <a:ext uri="{FF2B5EF4-FFF2-40B4-BE49-F238E27FC236}">
              <a16:creationId xmlns:a16="http://schemas.microsoft.com/office/drawing/2014/main" id="{00000000-0008-0000-2100-000054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1" name="Text Box 2">
          <a:extLst>
            <a:ext uri="{FF2B5EF4-FFF2-40B4-BE49-F238E27FC236}">
              <a16:creationId xmlns:a16="http://schemas.microsoft.com/office/drawing/2014/main" id="{00000000-0008-0000-2100-000055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2" name="Text Box 3">
          <a:extLst>
            <a:ext uri="{FF2B5EF4-FFF2-40B4-BE49-F238E27FC236}">
              <a16:creationId xmlns:a16="http://schemas.microsoft.com/office/drawing/2014/main" id="{00000000-0008-0000-2100-000056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3" name="Text Box 4">
          <a:extLst>
            <a:ext uri="{FF2B5EF4-FFF2-40B4-BE49-F238E27FC236}">
              <a16:creationId xmlns:a16="http://schemas.microsoft.com/office/drawing/2014/main" id="{00000000-0008-0000-2100-000057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4" name="Text Box 5">
          <a:extLst>
            <a:ext uri="{FF2B5EF4-FFF2-40B4-BE49-F238E27FC236}">
              <a16:creationId xmlns:a16="http://schemas.microsoft.com/office/drawing/2014/main" id="{00000000-0008-0000-2100-000058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5" name="Text Box 6">
          <a:extLst>
            <a:ext uri="{FF2B5EF4-FFF2-40B4-BE49-F238E27FC236}">
              <a16:creationId xmlns:a16="http://schemas.microsoft.com/office/drawing/2014/main" id="{00000000-0008-0000-2100-000059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6" name="Text Box 8">
          <a:extLst>
            <a:ext uri="{FF2B5EF4-FFF2-40B4-BE49-F238E27FC236}">
              <a16:creationId xmlns:a16="http://schemas.microsoft.com/office/drawing/2014/main" id="{00000000-0008-0000-2100-00005A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7" name="Text Box 9">
          <a:extLst>
            <a:ext uri="{FF2B5EF4-FFF2-40B4-BE49-F238E27FC236}">
              <a16:creationId xmlns:a16="http://schemas.microsoft.com/office/drawing/2014/main" id="{00000000-0008-0000-2100-00005B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8" name="Text Box 10">
          <a:extLst>
            <a:ext uri="{FF2B5EF4-FFF2-40B4-BE49-F238E27FC236}">
              <a16:creationId xmlns:a16="http://schemas.microsoft.com/office/drawing/2014/main" id="{00000000-0008-0000-2100-00005C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69" name="Text Box 1">
          <a:extLst>
            <a:ext uri="{FF2B5EF4-FFF2-40B4-BE49-F238E27FC236}">
              <a16:creationId xmlns:a16="http://schemas.microsoft.com/office/drawing/2014/main" id="{00000000-0008-0000-2100-00005D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0" name="Text Box 2">
          <a:extLst>
            <a:ext uri="{FF2B5EF4-FFF2-40B4-BE49-F238E27FC236}">
              <a16:creationId xmlns:a16="http://schemas.microsoft.com/office/drawing/2014/main" id="{00000000-0008-0000-2100-00005E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1" name="Text Box 1">
          <a:extLst>
            <a:ext uri="{FF2B5EF4-FFF2-40B4-BE49-F238E27FC236}">
              <a16:creationId xmlns:a16="http://schemas.microsoft.com/office/drawing/2014/main" id="{00000000-0008-0000-2100-00005F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2" name="Text Box 2">
          <a:extLst>
            <a:ext uri="{FF2B5EF4-FFF2-40B4-BE49-F238E27FC236}">
              <a16:creationId xmlns:a16="http://schemas.microsoft.com/office/drawing/2014/main" id="{00000000-0008-0000-2100-000060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3" name="Text Box 3">
          <a:extLst>
            <a:ext uri="{FF2B5EF4-FFF2-40B4-BE49-F238E27FC236}">
              <a16:creationId xmlns:a16="http://schemas.microsoft.com/office/drawing/2014/main" id="{00000000-0008-0000-2100-000061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4" name="Text Box 4">
          <a:extLst>
            <a:ext uri="{FF2B5EF4-FFF2-40B4-BE49-F238E27FC236}">
              <a16:creationId xmlns:a16="http://schemas.microsoft.com/office/drawing/2014/main" id="{00000000-0008-0000-2100-000062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5" name="Text Box 5">
          <a:extLst>
            <a:ext uri="{FF2B5EF4-FFF2-40B4-BE49-F238E27FC236}">
              <a16:creationId xmlns:a16="http://schemas.microsoft.com/office/drawing/2014/main" id="{00000000-0008-0000-2100-000063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6" name="Text Box 6">
          <a:extLst>
            <a:ext uri="{FF2B5EF4-FFF2-40B4-BE49-F238E27FC236}">
              <a16:creationId xmlns:a16="http://schemas.microsoft.com/office/drawing/2014/main" id="{00000000-0008-0000-2100-000064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7" name="Text Box 8">
          <a:extLst>
            <a:ext uri="{FF2B5EF4-FFF2-40B4-BE49-F238E27FC236}">
              <a16:creationId xmlns:a16="http://schemas.microsoft.com/office/drawing/2014/main" id="{00000000-0008-0000-2100-000065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8" name="Text Box 9">
          <a:extLst>
            <a:ext uri="{FF2B5EF4-FFF2-40B4-BE49-F238E27FC236}">
              <a16:creationId xmlns:a16="http://schemas.microsoft.com/office/drawing/2014/main" id="{00000000-0008-0000-2100-000066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79" name="Text Box 10">
          <a:extLst>
            <a:ext uri="{FF2B5EF4-FFF2-40B4-BE49-F238E27FC236}">
              <a16:creationId xmlns:a16="http://schemas.microsoft.com/office/drawing/2014/main" id="{00000000-0008-0000-2100-000067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0" name="Text Box 1">
          <a:extLst>
            <a:ext uri="{FF2B5EF4-FFF2-40B4-BE49-F238E27FC236}">
              <a16:creationId xmlns:a16="http://schemas.microsoft.com/office/drawing/2014/main" id="{00000000-0008-0000-2100-000068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1" name="Text Box 2">
          <a:extLst>
            <a:ext uri="{FF2B5EF4-FFF2-40B4-BE49-F238E27FC236}">
              <a16:creationId xmlns:a16="http://schemas.microsoft.com/office/drawing/2014/main" id="{00000000-0008-0000-2100-000069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2" name="Text Box 1">
          <a:extLst>
            <a:ext uri="{FF2B5EF4-FFF2-40B4-BE49-F238E27FC236}">
              <a16:creationId xmlns:a16="http://schemas.microsoft.com/office/drawing/2014/main" id="{00000000-0008-0000-2100-00006A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3" name="Text Box 2">
          <a:extLst>
            <a:ext uri="{FF2B5EF4-FFF2-40B4-BE49-F238E27FC236}">
              <a16:creationId xmlns:a16="http://schemas.microsoft.com/office/drawing/2014/main" id="{00000000-0008-0000-2100-00006B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4" name="Text Box 3">
          <a:extLst>
            <a:ext uri="{FF2B5EF4-FFF2-40B4-BE49-F238E27FC236}">
              <a16:creationId xmlns:a16="http://schemas.microsoft.com/office/drawing/2014/main" id="{00000000-0008-0000-2100-00006C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5" name="Text Box 4">
          <a:extLst>
            <a:ext uri="{FF2B5EF4-FFF2-40B4-BE49-F238E27FC236}">
              <a16:creationId xmlns:a16="http://schemas.microsoft.com/office/drawing/2014/main" id="{00000000-0008-0000-2100-00006D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6" name="Text Box 5">
          <a:extLst>
            <a:ext uri="{FF2B5EF4-FFF2-40B4-BE49-F238E27FC236}">
              <a16:creationId xmlns:a16="http://schemas.microsoft.com/office/drawing/2014/main" id="{00000000-0008-0000-2100-00006E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7" name="Text Box 6">
          <a:extLst>
            <a:ext uri="{FF2B5EF4-FFF2-40B4-BE49-F238E27FC236}">
              <a16:creationId xmlns:a16="http://schemas.microsoft.com/office/drawing/2014/main" id="{00000000-0008-0000-2100-00006F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8" name="Text Box 8">
          <a:extLst>
            <a:ext uri="{FF2B5EF4-FFF2-40B4-BE49-F238E27FC236}">
              <a16:creationId xmlns:a16="http://schemas.microsoft.com/office/drawing/2014/main" id="{00000000-0008-0000-2100-000070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89" name="Text Box 9">
          <a:extLst>
            <a:ext uri="{FF2B5EF4-FFF2-40B4-BE49-F238E27FC236}">
              <a16:creationId xmlns:a16="http://schemas.microsoft.com/office/drawing/2014/main" id="{00000000-0008-0000-2100-000071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0" name="Text Box 10">
          <a:extLst>
            <a:ext uri="{FF2B5EF4-FFF2-40B4-BE49-F238E27FC236}">
              <a16:creationId xmlns:a16="http://schemas.microsoft.com/office/drawing/2014/main" id="{00000000-0008-0000-2100-000072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1" name="Text Box 1">
          <a:extLst>
            <a:ext uri="{FF2B5EF4-FFF2-40B4-BE49-F238E27FC236}">
              <a16:creationId xmlns:a16="http://schemas.microsoft.com/office/drawing/2014/main" id="{00000000-0008-0000-2100-000073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2" name="Text Box 2">
          <a:extLst>
            <a:ext uri="{FF2B5EF4-FFF2-40B4-BE49-F238E27FC236}">
              <a16:creationId xmlns:a16="http://schemas.microsoft.com/office/drawing/2014/main" id="{00000000-0008-0000-2100-000074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3" name="Text Box 1">
          <a:extLst>
            <a:ext uri="{FF2B5EF4-FFF2-40B4-BE49-F238E27FC236}">
              <a16:creationId xmlns:a16="http://schemas.microsoft.com/office/drawing/2014/main" id="{00000000-0008-0000-2100-000075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4" name="Text Box 2">
          <a:extLst>
            <a:ext uri="{FF2B5EF4-FFF2-40B4-BE49-F238E27FC236}">
              <a16:creationId xmlns:a16="http://schemas.microsoft.com/office/drawing/2014/main" id="{00000000-0008-0000-2100-000076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5" name="Text Box 3">
          <a:extLst>
            <a:ext uri="{FF2B5EF4-FFF2-40B4-BE49-F238E27FC236}">
              <a16:creationId xmlns:a16="http://schemas.microsoft.com/office/drawing/2014/main" id="{00000000-0008-0000-2100-000077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6" name="Text Box 4">
          <a:extLst>
            <a:ext uri="{FF2B5EF4-FFF2-40B4-BE49-F238E27FC236}">
              <a16:creationId xmlns:a16="http://schemas.microsoft.com/office/drawing/2014/main" id="{00000000-0008-0000-2100-000078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7" name="Text Box 5">
          <a:extLst>
            <a:ext uri="{FF2B5EF4-FFF2-40B4-BE49-F238E27FC236}">
              <a16:creationId xmlns:a16="http://schemas.microsoft.com/office/drawing/2014/main" id="{00000000-0008-0000-2100-000079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8" name="Text Box 6">
          <a:extLst>
            <a:ext uri="{FF2B5EF4-FFF2-40B4-BE49-F238E27FC236}">
              <a16:creationId xmlns:a16="http://schemas.microsoft.com/office/drawing/2014/main" id="{00000000-0008-0000-2100-00007A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499" name="Text Box 8">
          <a:extLst>
            <a:ext uri="{FF2B5EF4-FFF2-40B4-BE49-F238E27FC236}">
              <a16:creationId xmlns:a16="http://schemas.microsoft.com/office/drawing/2014/main" id="{00000000-0008-0000-2100-00007B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00" name="Text Box 9">
          <a:extLst>
            <a:ext uri="{FF2B5EF4-FFF2-40B4-BE49-F238E27FC236}">
              <a16:creationId xmlns:a16="http://schemas.microsoft.com/office/drawing/2014/main" id="{00000000-0008-0000-2100-00007C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01" name="Text Box 8">
          <a:extLst>
            <a:ext uri="{FF2B5EF4-FFF2-40B4-BE49-F238E27FC236}">
              <a16:creationId xmlns:a16="http://schemas.microsoft.com/office/drawing/2014/main" id="{00000000-0008-0000-2100-00007D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02" name="Text Box 1">
          <a:extLst>
            <a:ext uri="{FF2B5EF4-FFF2-40B4-BE49-F238E27FC236}">
              <a16:creationId xmlns:a16="http://schemas.microsoft.com/office/drawing/2014/main" id="{00000000-0008-0000-2100-00007E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03" name="Text Box 2">
          <a:extLst>
            <a:ext uri="{FF2B5EF4-FFF2-40B4-BE49-F238E27FC236}">
              <a16:creationId xmlns:a16="http://schemas.microsoft.com/office/drawing/2014/main" id="{00000000-0008-0000-2100-00007F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04" name="Text Box 3">
          <a:extLst>
            <a:ext uri="{FF2B5EF4-FFF2-40B4-BE49-F238E27FC236}">
              <a16:creationId xmlns:a16="http://schemas.microsoft.com/office/drawing/2014/main" id="{00000000-0008-0000-2100-000080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05" name="Text Box 4">
          <a:extLst>
            <a:ext uri="{FF2B5EF4-FFF2-40B4-BE49-F238E27FC236}">
              <a16:creationId xmlns:a16="http://schemas.microsoft.com/office/drawing/2014/main" id="{00000000-0008-0000-2100-000081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06" name="Text Box 5">
          <a:extLst>
            <a:ext uri="{FF2B5EF4-FFF2-40B4-BE49-F238E27FC236}">
              <a16:creationId xmlns:a16="http://schemas.microsoft.com/office/drawing/2014/main" id="{00000000-0008-0000-2100-000082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07" name="Text Box 6">
          <a:extLst>
            <a:ext uri="{FF2B5EF4-FFF2-40B4-BE49-F238E27FC236}">
              <a16:creationId xmlns:a16="http://schemas.microsoft.com/office/drawing/2014/main" id="{00000000-0008-0000-2100-000083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08" name="Text Box 8">
          <a:extLst>
            <a:ext uri="{FF2B5EF4-FFF2-40B4-BE49-F238E27FC236}">
              <a16:creationId xmlns:a16="http://schemas.microsoft.com/office/drawing/2014/main" id="{00000000-0008-0000-2100-000084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09" name="Text Box 9">
          <a:extLst>
            <a:ext uri="{FF2B5EF4-FFF2-40B4-BE49-F238E27FC236}">
              <a16:creationId xmlns:a16="http://schemas.microsoft.com/office/drawing/2014/main" id="{00000000-0008-0000-2100-000085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0" name="Text Box 10">
          <a:extLst>
            <a:ext uri="{FF2B5EF4-FFF2-40B4-BE49-F238E27FC236}">
              <a16:creationId xmlns:a16="http://schemas.microsoft.com/office/drawing/2014/main" id="{00000000-0008-0000-2100-000086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1" name="Text Box 1">
          <a:extLst>
            <a:ext uri="{FF2B5EF4-FFF2-40B4-BE49-F238E27FC236}">
              <a16:creationId xmlns:a16="http://schemas.microsoft.com/office/drawing/2014/main" id="{00000000-0008-0000-2100-000087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2" name="Text Box 2">
          <a:extLst>
            <a:ext uri="{FF2B5EF4-FFF2-40B4-BE49-F238E27FC236}">
              <a16:creationId xmlns:a16="http://schemas.microsoft.com/office/drawing/2014/main" id="{00000000-0008-0000-2100-000088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3" name="Text Box 8">
          <a:extLst>
            <a:ext uri="{FF2B5EF4-FFF2-40B4-BE49-F238E27FC236}">
              <a16:creationId xmlns:a16="http://schemas.microsoft.com/office/drawing/2014/main" id="{00000000-0008-0000-2100-000089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4" name="Text Box 8">
          <a:extLst>
            <a:ext uri="{FF2B5EF4-FFF2-40B4-BE49-F238E27FC236}">
              <a16:creationId xmlns:a16="http://schemas.microsoft.com/office/drawing/2014/main" id="{00000000-0008-0000-2100-00008A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5" name="Text Box 8">
          <a:extLst>
            <a:ext uri="{FF2B5EF4-FFF2-40B4-BE49-F238E27FC236}">
              <a16:creationId xmlns:a16="http://schemas.microsoft.com/office/drawing/2014/main" id="{00000000-0008-0000-2100-00008B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6" name="Text Box 8">
          <a:extLst>
            <a:ext uri="{FF2B5EF4-FFF2-40B4-BE49-F238E27FC236}">
              <a16:creationId xmlns:a16="http://schemas.microsoft.com/office/drawing/2014/main" id="{00000000-0008-0000-2100-00008C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7" name="Text Box 8">
          <a:extLst>
            <a:ext uri="{FF2B5EF4-FFF2-40B4-BE49-F238E27FC236}">
              <a16:creationId xmlns:a16="http://schemas.microsoft.com/office/drawing/2014/main" id="{00000000-0008-0000-2100-00008D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8" name="Text Box 1">
          <a:extLst>
            <a:ext uri="{FF2B5EF4-FFF2-40B4-BE49-F238E27FC236}">
              <a16:creationId xmlns:a16="http://schemas.microsoft.com/office/drawing/2014/main" id="{00000000-0008-0000-2100-00008E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19" name="Text Box 2">
          <a:extLst>
            <a:ext uri="{FF2B5EF4-FFF2-40B4-BE49-F238E27FC236}">
              <a16:creationId xmlns:a16="http://schemas.microsoft.com/office/drawing/2014/main" id="{00000000-0008-0000-2100-00008F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0" name="Text Box 3">
          <a:extLst>
            <a:ext uri="{FF2B5EF4-FFF2-40B4-BE49-F238E27FC236}">
              <a16:creationId xmlns:a16="http://schemas.microsoft.com/office/drawing/2014/main" id="{00000000-0008-0000-2100-000090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1" name="Text Box 4">
          <a:extLst>
            <a:ext uri="{FF2B5EF4-FFF2-40B4-BE49-F238E27FC236}">
              <a16:creationId xmlns:a16="http://schemas.microsoft.com/office/drawing/2014/main" id="{00000000-0008-0000-2100-000091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2" name="Text Box 5">
          <a:extLst>
            <a:ext uri="{FF2B5EF4-FFF2-40B4-BE49-F238E27FC236}">
              <a16:creationId xmlns:a16="http://schemas.microsoft.com/office/drawing/2014/main" id="{00000000-0008-0000-2100-000092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3" name="Text Box 6">
          <a:extLst>
            <a:ext uri="{FF2B5EF4-FFF2-40B4-BE49-F238E27FC236}">
              <a16:creationId xmlns:a16="http://schemas.microsoft.com/office/drawing/2014/main" id="{00000000-0008-0000-2100-000093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4" name="Text Box 8">
          <a:extLst>
            <a:ext uri="{FF2B5EF4-FFF2-40B4-BE49-F238E27FC236}">
              <a16:creationId xmlns:a16="http://schemas.microsoft.com/office/drawing/2014/main" id="{00000000-0008-0000-2100-000094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5" name="Text Box 9">
          <a:extLst>
            <a:ext uri="{FF2B5EF4-FFF2-40B4-BE49-F238E27FC236}">
              <a16:creationId xmlns:a16="http://schemas.microsoft.com/office/drawing/2014/main" id="{00000000-0008-0000-2100-000095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6" name="Text Box 10">
          <a:extLst>
            <a:ext uri="{FF2B5EF4-FFF2-40B4-BE49-F238E27FC236}">
              <a16:creationId xmlns:a16="http://schemas.microsoft.com/office/drawing/2014/main" id="{00000000-0008-0000-2100-000096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7" name="Text Box 1">
          <a:extLst>
            <a:ext uri="{FF2B5EF4-FFF2-40B4-BE49-F238E27FC236}">
              <a16:creationId xmlns:a16="http://schemas.microsoft.com/office/drawing/2014/main" id="{00000000-0008-0000-2100-000097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8" name="Text Box 2">
          <a:extLst>
            <a:ext uri="{FF2B5EF4-FFF2-40B4-BE49-F238E27FC236}">
              <a16:creationId xmlns:a16="http://schemas.microsoft.com/office/drawing/2014/main" id="{00000000-0008-0000-2100-000098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29" name="Text Box 8">
          <a:extLst>
            <a:ext uri="{FF2B5EF4-FFF2-40B4-BE49-F238E27FC236}">
              <a16:creationId xmlns:a16="http://schemas.microsoft.com/office/drawing/2014/main" id="{00000000-0008-0000-2100-000099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0" name="Text Box 8">
          <a:extLst>
            <a:ext uri="{FF2B5EF4-FFF2-40B4-BE49-F238E27FC236}">
              <a16:creationId xmlns:a16="http://schemas.microsoft.com/office/drawing/2014/main" id="{00000000-0008-0000-2100-00009A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1" name="Text Box 8">
          <a:extLst>
            <a:ext uri="{FF2B5EF4-FFF2-40B4-BE49-F238E27FC236}">
              <a16:creationId xmlns:a16="http://schemas.microsoft.com/office/drawing/2014/main" id="{00000000-0008-0000-2100-00009B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2" name="Text Box 1">
          <a:extLst>
            <a:ext uri="{FF2B5EF4-FFF2-40B4-BE49-F238E27FC236}">
              <a16:creationId xmlns:a16="http://schemas.microsoft.com/office/drawing/2014/main" id="{00000000-0008-0000-2100-00009C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3" name="Text Box 2">
          <a:extLst>
            <a:ext uri="{FF2B5EF4-FFF2-40B4-BE49-F238E27FC236}">
              <a16:creationId xmlns:a16="http://schemas.microsoft.com/office/drawing/2014/main" id="{00000000-0008-0000-2100-00009D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4" name="Text Box 3">
          <a:extLst>
            <a:ext uri="{FF2B5EF4-FFF2-40B4-BE49-F238E27FC236}">
              <a16:creationId xmlns:a16="http://schemas.microsoft.com/office/drawing/2014/main" id="{00000000-0008-0000-2100-00009E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5" name="Text Box 4">
          <a:extLst>
            <a:ext uri="{FF2B5EF4-FFF2-40B4-BE49-F238E27FC236}">
              <a16:creationId xmlns:a16="http://schemas.microsoft.com/office/drawing/2014/main" id="{00000000-0008-0000-2100-00009F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6" name="Text Box 5">
          <a:extLst>
            <a:ext uri="{FF2B5EF4-FFF2-40B4-BE49-F238E27FC236}">
              <a16:creationId xmlns:a16="http://schemas.microsoft.com/office/drawing/2014/main" id="{00000000-0008-0000-2100-0000A0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7" name="Text Box 6">
          <a:extLst>
            <a:ext uri="{FF2B5EF4-FFF2-40B4-BE49-F238E27FC236}">
              <a16:creationId xmlns:a16="http://schemas.microsoft.com/office/drawing/2014/main" id="{00000000-0008-0000-2100-0000A1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8" name="Text Box 8">
          <a:extLst>
            <a:ext uri="{FF2B5EF4-FFF2-40B4-BE49-F238E27FC236}">
              <a16:creationId xmlns:a16="http://schemas.microsoft.com/office/drawing/2014/main" id="{00000000-0008-0000-2100-0000A2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39" name="Text Box 9">
          <a:extLst>
            <a:ext uri="{FF2B5EF4-FFF2-40B4-BE49-F238E27FC236}">
              <a16:creationId xmlns:a16="http://schemas.microsoft.com/office/drawing/2014/main" id="{00000000-0008-0000-2100-0000A3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0" name="Text Box 10">
          <a:extLst>
            <a:ext uri="{FF2B5EF4-FFF2-40B4-BE49-F238E27FC236}">
              <a16:creationId xmlns:a16="http://schemas.microsoft.com/office/drawing/2014/main" id="{00000000-0008-0000-2100-0000A4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1" name="Text Box 1">
          <a:extLst>
            <a:ext uri="{FF2B5EF4-FFF2-40B4-BE49-F238E27FC236}">
              <a16:creationId xmlns:a16="http://schemas.microsoft.com/office/drawing/2014/main" id="{00000000-0008-0000-2100-0000A5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2" name="Text Box 2">
          <a:extLst>
            <a:ext uri="{FF2B5EF4-FFF2-40B4-BE49-F238E27FC236}">
              <a16:creationId xmlns:a16="http://schemas.microsoft.com/office/drawing/2014/main" id="{00000000-0008-0000-2100-0000A6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3" name="Text Box 8">
          <a:extLst>
            <a:ext uri="{FF2B5EF4-FFF2-40B4-BE49-F238E27FC236}">
              <a16:creationId xmlns:a16="http://schemas.microsoft.com/office/drawing/2014/main" id="{00000000-0008-0000-2100-0000A7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4" name="Text Box 1">
          <a:extLst>
            <a:ext uri="{FF2B5EF4-FFF2-40B4-BE49-F238E27FC236}">
              <a16:creationId xmlns:a16="http://schemas.microsoft.com/office/drawing/2014/main" id="{00000000-0008-0000-2100-0000A8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5" name="Text Box 2">
          <a:extLst>
            <a:ext uri="{FF2B5EF4-FFF2-40B4-BE49-F238E27FC236}">
              <a16:creationId xmlns:a16="http://schemas.microsoft.com/office/drawing/2014/main" id="{00000000-0008-0000-2100-0000A9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6" name="Text Box 3">
          <a:extLst>
            <a:ext uri="{FF2B5EF4-FFF2-40B4-BE49-F238E27FC236}">
              <a16:creationId xmlns:a16="http://schemas.microsoft.com/office/drawing/2014/main" id="{00000000-0008-0000-2100-0000AA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7" name="Text Box 4">
          <a:extLst>
            <a:ext uri="{FF2B5EF4-FFF2-40B4-BE49-F238E27FC236}">
              <a16:creationId xmlns:a16="http://schemas.microsoft.com/office/drawing/2014/main" id="{00000000-0008-0000-2100-0000AB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8" name="Text Box 5">
          <a:extLst>
            <a:ext uri="{FF2B5EF4-FFF2-40B4-BE49-F238E27FC236}">
              <a16:creationId xmlns:a16="http://schemas.microsoft.com/office/drawing/2014/main" id="{00000000-0008-0000-2100-0000AC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49" name="Text Box 6">
          <a:extLst>
            <a:ext uri="{FF2B5EF4-FFF2-40B4-BE49-F238E27FC236}">
              <a16:creationId xmlns:a16="http://schemas.microsoft.com/office/drawing/2014/main" id="{00000000-0008-0000-2100-0000AD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0" name="Text Box 8">
          <a:extLst>
            <a:ext uri="{FF2B5EF4-FFF2-40B4-BE49-F238E27FC236}">
              <a16:creationId xmlns:a16="http://schemas.microsoft.com/office/drawing/2014/main" id="{00000000-0008-0000-2100-0000AE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1" name="Text Box 9">
          <a:extLst>
            <a:ext uri="{FF2B5EF4-FFF2-40B4-BE49-F238E27FC236}">
              <a16:creationId xmlns:a16="http://schemas.microsoft.com/office/drawing/2014/main" id="{00000000-0008-0000-2100-0000AF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2" name="Text Box 10">
          <a:extLst>
            <a:ext uri="{FF2B5EF4-FFF2-40B4-BE49-F238E27FC236}">
              <a16:creationId xmlns:a16="http://schemas.microsoft.com/office/drawing/2014/main" id="{00000000-0008-0000-2100-0000B0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3" name="Text Box 1">
          <a:extLst>
            <a:ext uri="{FF2B5EF4-FFF2-40B4-BE49-F238E27FC236}">
              <a16:creationId xmlns:a16="http://schemas.microsoft.com/office/drawing/2014/main" id="{00000000-0008-0000-2100-0000B1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4" name="Text Box 2">
          <a:extLst>
            <a:ext uri="{FF2B5EF4-FFF2-40B4-BE49-F238E27FC236}">
              <a16:creationId xmlns:a16="http://schemas.microsoft.com/office/drawing/2014/main" id="{00000000-0008-0000-2100-0000B2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5" name="Text Box 8">
          <a:extLst>
            <a:ext uri="{FF2B5EF4-FFF2-40B4-BE49-F238E27FC236}">
              <a16:creationId xmlns:a16="http://schemas.microsoft.com/office/drawing/2014/main" id="{00000000-0008-0000-2100-0000B3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6" name="Text Box 8">
          <a:extLst>
            <a:ext uri="{FF2B5EF4-FFF2-40B4-BE49-F238E27FC236}">
              <a16:creationId xmlns:a16="http://schemas.microsoft.com/office/drawing/2014/main" id="{00000000-0008-0000-2100-0000B4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7" name="Text Box 1">
          <a:extLst>
            <a:ext uri="{FF2B5EF4-FFF2-40B4-BE49-F238E27FC236}">
              <a16:creationId xmlns:a16="http://schemas.microsoft.com/office/drawing/2014/main" id="{00000000-0008-0000-2100-0000B5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8" name="Text Box 2">
          <a:extLst>
            <a:ext uri="{FF2B5EF4-FFF2-40B4-BE49-F238E27FC236}">
              <a16:creationId xmlns:a16="http://schemas.microsoft.com/office/drawing/2014/main" id="{00000000-0008-0000-2100-0000B6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59" name="Text Box 3">
          <a:extLst>
            <a:ext uri="{FF2B5EF4-FFF2-40B4-BE49-F238E27FC236}">
              <a16:creationId xmlns:a16="http://schemas.microsoft.com/office/drawing/2014/main" id="{00000000-0008-0000-2100-0000B7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0" name="Text Box 4">
          <a:extLst>
            <a:ext uri="{FF2B5EF4-FFF2-40B4-BE49-F238E27FC236}">
              <a16:creationId xmlns:a16="http://schemas.microsoft.com/office/drawing/2014/main" id="{00000000-0008-0000-2100-0000B8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1" name="Text Box 5">
          <a:extLst>
            <a:ext uri="{FF2B5EF4-FFF2-40B4-BE49-F238E27FC236}">
              <a16:creationId xmlns:a16="http://schemas.microsoft.com/office/drawing/2014/main" id="{00000000-0008-0000-2100-0000B9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2" name="Text Box 6">
          <a:extLst>
            <a:ext uri="{FF2B5EF4-FFF2-40B4-BE49-F238E27FC236}">
              <a16:creationId xmlns:a16="http://schemas.microsoft.com/office/drawing/2014/main" id="{00000000-0008-0000-2100-0000BA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3" name="Text Box 8">
          <a:extLst>
            <a:ext uri="{FF2B5EF4-FFF2-40B4-BE49-F238E27FC236}">
              <a16:creationId xmlns:a16="http://schemas.microsoft.com/office/drawing/2014/main" id="{00000000-0008-0000-2100-0000BB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4" name="Text Box 9">
          <a:extLst>
            <a:ext uri="{FF2B5EF4-FFF2-40B4-BE49-F238E27FC236}">
              <a16:creationId xmlns:a16="http://schemas.microsoft.com/office/drawing/2014/main" id="{00000000-0008-0000-2100-0000BC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5" name="Text Box 10">
          <a:extLst>
            <a:ext uri="{FF2B5EF4-FFF2-40B4-BE49-F238E27FC236}">
              <a16:creationId xmlns:a16="http://schemas.microsoft.com/office/drawing/2014/main" id="{00000000-0008-0000-2100-0000BD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6" name="Text Box 1">
          <a:extLst>
            <a:ext uri="{FF2B5EF4-FFF2-40B4-BE49-F238E27FC236}">
              <a16:creationId xmlns:a16="http://schemas.microsoft.com/office/drawing/2014/main" id="{00000000-0008-0000-2100-0000BE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7" name="Text Box 2">
          <a:extLst>
            <a:ext uri="{FF2B5EF4-FFF2-40B4-BE49-F238E27FC236}">
              <a16:creationId xmlns:a16="http://schemas.microsoft.com/office/drawing/2014/main" id="{00000000-0008-0000-2100-0000BF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8" name="Text Box 8">
          <a:extLst>
            <a:ext uri="{FF2B5EF4-FFF2-40B4-BE49-F238E27FC236}">
              <a16:creationId xmlns:a16="http://schemas.microsoft.com/office/drawing/2014/main" id="{00000000-0008-0000-2100-0000C0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69" name="Text Box 1">
          <a:extLst>
            <a:ext uri="{FF2B5EF4-FFF2-40B4-BE49-F238E27FC236}">
              <a16:creationId xmlns:a16="http://schemas.microsoft.com/office/drawing/2014/main" id="{00000000-0008-0000-2100-0000C1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70" name="Text Box 2">
          <a:extLst>
            <a:ext uri="{FF2B5EF4-FFF2-40B4-BE49-F238E27FC236}">
              <a16:creationId xmlns:a16="http://schemas.microsoft.com/office/drawing/2014/main" id="{00000000-0008-0000-2100-0000C2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71" name="Text Box 3">
          <a:extLst>
            <a:ext uri="{FF2B5EF4-FFF2-40B4-BE49-F238E27FC236}">
              <a16:creationId xmlns:a16="http://schemas.microsoft.com/office/drawing/2014/main" id="{00000000-0008-0000-2100-0000C3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72" name="Text Box 4">
          <a:extLst>
            <a:ext uri="{FF2B5EF4-FFF2-40B4-BE49-F238E27FC236}">
              <a16:creationId xmlns:a16="http://schemas.microsoft.com/office/drawing/2014/main" id="{00000000-0008-0000-2100-0000C4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73" name="Text Box 5">
          <a:extLst>
            <a:ext uri="{FF2B5EF4-FFF2-40B4-BE49-F238E27FC236}">
              <a16:creationId xmlns:a16="http://schemas.microsoft.com/office/drawing/2014/main" id="{00000000-0008-0000-2100-0000C5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74" name="Text Box 6">
          <a:extLst>
            <a:ext uri="{FF2B5EF4-FFF2-40B4-BE49-F238E27FC236}">
              <a16:creationId xmlns:a16="http://schemas.microsoft.com/office/drawing/2014/main" id="{00000000-0008-0000-2100-0000C6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75" name="Text Box 8">
          <a:extLst>
            <a:ext uri="{FF2B5EF4-FFF2-40B4-BE49-F238E27FC236}">
              <a16:creationId xmlns:a16="http://schemas.microsoft.com/office/drawing/2014/main" id="{00000000-0008-0000-2100-0000C7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76" name="Text Box 9">
          <a:extLst>
            <a:ext uri="{FF2B5EF4-FFF2-40B4-BE49-F238E27FC236}">
              <a16:creationId xmlns:a16="http://schemas.microsoft.com/office/drawing/2014/main" id="{00000000-0008-0000-2100-0000C8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48</xdr:row>
      <xdr:rowOff>0</xdr:rowOff>
    </xdr:from>
    <xdr:ext cx="114300" cy="285750"/>
    <xdr:sp macro="" textlink="">
      <xdr:nvSpPr>
        <xdr:cNvPr id="5577" name="Text Box 10">
          <a:extLst>
            <a:ext uri="{FF2B5EF4-FFF2-40B4-BE49-F238E27FC236}">
              <a16:creationId xmlns:a16="http://schemas.microsoft.com/office/drawing/2014/main" id="{00000000-0008-0000-2100-0000C9150000}"/>
            </a:ext>
          </a:extLst>
        </xdr:cNvPr>
        <xdr:cNvSpPr txBox="1">
          <a:spLocks noChangeArrowheads="1"/>
        </xdr:cNvSpPr>
      </xdr:nvSpPr>
      <xdr:spPr bwMode="auto">
        <a:xfrm>
          <a:off x="62484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78" name="Text Box 1">
          <a:extLst>
            <a:ext uri="{FF2B5EF4-FFF2-40B4-BE49-F238E27FC236}">
              <a16:creationId xmlns:a16="http://schemas.microsoft.com/office/drawing/2014/main" id="{00000000-0008-0000-2100-0000CA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79" name="Text Box 2">
          <a:extLst>
            <a:ext uri="{FF2B5EF4-FFF2-40B4-BE49-F238E27FC236}">
              <a16:creationId xmlns:a16="http://schemas.microsoft.com/office/drawing/2014/main" id="{00000000-0008-0000-2100-0000CB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0" name="Text Box 3">
          <a:extLst>
            <a:ext uri="{FF2B5EF4-FFF2-40B4-BE49-F238E27FC236}">
              <a16:creationId xmlns:a16="http://schemas.microsoft.com/office/drawing/2014/main" id="{00000000-0008-0000-2100-0000CC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1" name="Text Box 4">
          <a:extLst>
            <a:ext uri="{FF2B5EF4-FFF2-40B4-BE49-F238E27FC236}">
              <a16:creationId xmlns:a16="http://schemas.microsoft.com/office/drawing/2014/main" id="{00000000-0008-0000-2100-0000CD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2" name="Text Box 5">
          <a:extLst>
            <a:ext uri="{FF2B5EF4-FFF2-40B4-BE49-F238E27FC236}">
              <a16:creationId xmlns:a16="http://schemas.microsoft.com/office/drawing/2014/main" id="{00000000-0008-0000-2100-0000CE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3" name="Text Box 6">
          <a:extLst>
            <a:ext uri="{FF2B5EF4-FFF2-40B4-BE49-F238E27FC236}">
              <a16:creationId xmlns:a16="http://schemas.microsoft.com/office/drawing/2014/main" id="{00000000-0008-0000-2100-0000CF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4" name="Text Box 8">
          <a:extLst>
            <a:ext uri="{FF2B5EF4-FFF2-40B4-BE49-F238E27FC236}">
              <a16:creationId xmlns:a16="http://schemas.microsoft.com/office/drawing/2014/main" id="{00000000-0008-0000-2100-0000D0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5" name="Text Box 9">
          <a:extLst>
            <a:ext uri="{FF2B5EF4-FFF2-40B4-BE49-F238E27FC236}">
              <a16:creationId xmlns:a16="http://schemas.microsoft.com/office/drawing/2014/main" id="{00000000-0008-0000-2100-0000D1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6" name="Text Box 10">
          <a:extLst>
            <a:ext uri="{FF2B5EF4-FFF2-40B4-BE49-F238E27FC236}">
              <a16:creationId xmlns:a16="http://schemas.microsoft.com/office/drawing/2014/main" id="{00000000-0008-0000-2100-0000D2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7" name="Text Box 1">
          <a:extLst>
            <a:ext uri="{FF2B5EF4-FFF2-40B4-BE49-F238E27FC236}">
              <a16:creationId xmlns:a16="http://schemas.microsoft.com/office/drawing/2014/main" id="{00000000-0008-0000-2100-0000D3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8" name="Text Box 2">
          <a:extLst>
            <a:ext uri="{FF2B5EF4-FFF2-40B4-BE49-F238E27FC236}">
              <a16:creationId xmlns:a16="http://schemas.microsoft.com/office/drawing/2014/main" id="{00000000-0008-0000-2100-0000D4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89" name="Text Box 1">
          <a:extLst>
            <a:ext uri="{FF2B5EF4-FFF2-40B4-BE49-F238E27FC236}">
              <a16:creationId xmlns:a16="http://schemas.microsoft.com/office/drawing/2014/main" id="{00000000-0008-0000-2100-0000D5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0" name="Text Box 2">
          <a:extLst>
            <a:ext uri="{FF2B5EF4-FFF2-40B4-BE49-F238E27FC236}">
              <a16:creationId xmlns:a16="http://schemas.microsoft.com/office/drawing/2014/main" id="{00000000-0008-0000-2100-0000D6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1" name="Text Box 3">
          <a:extLst>
            <a:ext uri="{FF2B5EF4-FFF2-40B4-BE49-F238E27FC236}">
              <a16:creationId xmlns:a16="http://schemas.microsoft.com/office/drawing/2014/main" id="{00000000-0008-0000-2100-0000D7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2" name="Text Box 4">
          <a:extLst>
            <a:ext uri="{FF2B5EF4-FFF2-40B4-BE49-F238E27FC236}">
              <a16:creationId xmlns:a16="http://schemas.microsoft.com/office/drawing/2014/main" id="{00000000-0008-0000-2100-0000D8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3" name="Text Box 5">
          <a:extLst>
            <a:ext uri="{FF2B5EF4-FFF2-40B4-BE49-F238E27FC236}">
              <a16:creationId xmlns:a16="http://schemas.microsoft.com/office/drawing/2014/main" id="{00000000-0008-0000-2100-0000D9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4" name="Text Box 6">
          <a:extLst>
            <a:ext uri="{FF2B5EF4-FFF2-40B4-BE49-F238E27FC236}">
              <a16:creationId xmlns:a16="http://schemas.microsoft.com/office/drawing/2014/main" id="{00000000-0008-0000-2100-0000DA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5" name="Text Box 8">
          <a:extLst>
            <a:ext uri="{FF2B5EF4-FFF2-40B4-BE49-F238E27FC236}">
              <a16:creationId xmlns:a16="http://schemas.microsoft.com/office/drawing/2014/main" id="{00000000-0008-0000-2100-0000DB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6" name="Text Box 9">
          <a:extLst>
            <a:ext uri="{FF2B5EF4-FFF2-40B4-BE49-F238E27FC236}">
              <a16:creationId xmlns:a16="http://schemas.microsoft.com/office/drawing/2014/main" id="{00000000-0008-0000-2100-0000DC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7" name="Text Box 10">
          <a:extLst>
            <a:ext uri="{FF2B5EF4-FFF2-40B4-BE49-F238E27FC236}">
              <a16:creationId xmlns:a16="http://schemas.microsoft.com/office/drawing/2014/main" id="{00000000-0008-0000-2100-0000DD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8" name="Text Box 1">
          <a:extLst>
            <a:ext uri="{FF2B5EF4-FFF2-40B4-BE49-F238E27FC236}">
              <a16:creationId xmlns:a16="http://schemas.microsoft.com/office/drawing/2014/main" id="{00000000-0008-0000-2100-0000DE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599" name="Text Box 2">
          <a:extLst>
            <a:ext uri="{FF2B5EF4-FFF2-40B4-BE49-F238E27FC236}">
              <a16:creationId xmlns:a16="http://schemas.microsoft.com/office/drawing/2014/main" id="{00000000-0008-0000-2100-0000DF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0" name="Text Box 1">
          <a:extLst>
            <a:ext uri="{FF2B5EF4-FFF2-40B4-BE49-F238E27FC236}">
              <a16:creationId xmlns:a16="http://schemas.microsoft.com/office/drawing/2014/main" id="{00000000-0008-0000-2100-0000E0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1" name="Text Box 2">
          <a:extLst>
            <a:ext uri="{FF2B5EF4-FFF2-40B4-BE49-F238E27FC236}">
              <a16:creationId xmlns:a16="http://schemas.microsoft.com/office/drawing/2014/main" id="{00000000-0008-0000-2100-0000E1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2" name="Text Box 3">
          <a:extLst>
            <a:ext uri="{FF2B5EF4-FFF2-40B4-BE49-F238E27FC236}">
              <a16:creationId xmlns:a16="http://schemas.microsoft.com/office/drawing/2014/main" id="{00000000-0008-0000-2100-0000E2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3" name="Text Box 4">
          <a:extLst>
            <a:ext uri="{FF2B5EF4-FFF2-40B4-BE49-F238E27FC236}">
              <a16:creationId xmlns:a16="http://schemas.microsoft.com/office/drawing/2014/main" id="{00000000-0008-0000-2100-0000E3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4" name="Text Box 5">
          <a:extLst>
            <a:ext uri="{FF2B5EF4-FFF2-40B4-BE49-F238E27FC236}">
              <a16:creationId xmlns:a16="http://schemas.microsoft.com/office/drawing/2014/main" id="{00000000-0008-0000-2100-0000E4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5" name="Text Box 6">
          <a:extLst>
            <a:ext uri="{FF2B5EF4-FFF2-40B4-BE49-F238E27FC236}">
              <a16:creationId xmlns:a16="http://schemas.microsoft.com/office/drawing/2014/main" id="{00000000-0008-0000-2100-0000E5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6" name="Text Box 8">
          <a:extLst>
            <a:ext uri="{FF2B5EF4-FFF2-40B4-BE49-F238E27FC236}">
              <a16:creationId xmlns:a16="http://schemas.microsoft.com/office/drawing/2014/main" id="{00000000-0008-0000-2100-0000E6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7" name="Text Box 9">
          <a:extLst>
            <a:ext uri="{FF2B5EF4-FFF2-40B4-BE49-F238E27FC236}">
              <a16:creationId xmlns:a16="http://schemas.microsoft.com/office/drawing/2014/main" id="{00000000-0008-0000-2100-0000E7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8" name="Text Box 10">
          <a:extLst>
            <a:ext uri="{FF2B5EF4-FFF2-40B4-BE49-F238E27FC236}">
              <a16:creationId xmlns:a16="http://schemas.microsoft.com/office/drawing/2014/main" id="{00000000-0008-0000-2100-0000E8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09" name="Text Box 1">
          <a:extLst>
            <a:ext uri="{FF2B5EF4-FFF2-40B4-BE49-F238E27FC236}">
              <a16:creationId xmlns:a16="http://schemas.microsoft.com/office/drawing/2014/main" id="{00000000-0008-0000-2100-0000E9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0" name="Text Box 2">
          <a:extLst>
            <a:ext uri="{FF2B5EF4-FFF2-40B4-BE49-F238E27FC236}">
              <a16:creationId xmlns:a16="http://schemas.microsoft.com/office/drawing/2014/main" id="{00000000-0008-0000-2100-0000EA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1" name="Text Box 1">
          <a:extLst>
            <a:ext uri="{FF2B5EF4-FFF2-40B4-BE49-F238E27FC236}">
              <a16:creationId xmlns:a16="http://schemas.microsoft.com/office/drawing/2014/main" id="{00000000-0008-0000-2100-0000EB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2" name="Text Box 2">
          <a:extLst>
            <a:ext uri="{FF2B5EF4-FFF2-40B4-BE49-F238E27FC236}">
              <a16:creationId xmlns:a16="http://schemas.microsoft.com/office/drawing/2014/main" id="{00000000-0008-0000-2100-0000EC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3" name="Text Box 3">
          <a:extLst>
            <a:ext uri="{FF2B5EF4-FFF2-40B4-BE49-F238E27FC236}">
              <a16:creationId xmlns:a16="http://schemas.microsoft.com/office/drawing/2014/main" id="{00000000-0008-0000-2100-0000ED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4" name="Text Box 4">
          <a:extLst>
            <a:ext uri="{FF2B5EF4-FFF2-40B4-BE49-F238E27FC236}">
              <a16:creationId xmlns:a16="http://schemas.microsoft.com/office/drawing/2014/main" id="{00000000-0008-0000-2100-0000EE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5" name="Text Box 5">
          <a:extLst>
            <a:ext uri="{FF2B5EF4-FFF2-40B4-BE49-F238E27FC236}">
              <a16:creationId xmlns:a16="http://schemas.microsoft.com/office/drawing/2014/main" id="{00000000-0008-0000-2100-0000EF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6" name="Text Box 6">
          <a:extLst>
            <a:ext uri="{FF2B5EF4-FFF2-40B4-BE49-F238E27FC236}">
              <a16:creationId xmlns:a16="http://schemas.microsoft.com/office/drawing/2014/main" id="{00000000-0008-0000-2100-0000F0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7" name="Text Box 8">
          <a:extLst>
            <a:ext uri="{FF2B5EF4-FFF2-40B4-BE49-F238E27FC236}">
              <a16:creationId xmlns:a16="http://schemas.microsoft.com/office/drawing/2014/main" id="{00000000-0008-0000-2100-0000F1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8" name="Text Box 9">
          <a:extLst>
            <a:ext uri="{FF2B5EF4-FFF2-40B4-BE49-F238E27FC236}">
              <a16:creationId xmlns:a16="http://schemas.microsoft.com/office/drawing/2014/main" id="{00000000-0008-0000-2100-0000F2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19" name="Text Box 10">
          <a:extLst>
            <a:ext uri="{FF2B5EF4-FFF2-40B4-BE49-F238E27FC236}">
              <a16:creationId xmlns:a16="http://schemas.microsoft.com/office/drawing/2014/main" id="{00000000-0008-0000-2100-0000F3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0" name="Text Box 1">
          <a:extLst>
            <a:ext uri="{FF2B5EF4-FFF2-40B4-BE49-F238E27FC236}">
              <a16:creationId xmlns:a16="http://schemas.microsoft.com/office/drawing/2014/main" id="{00000000-0008-0000-2100-0000F4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1" name="Text Box 2">
          <a:extLst>
            <a:ext uri="{FF2B5EF4-FFF2-40B4-BE49-F238E27FC236}">
              <a16:creationId xmlns:a16="http://schemas.microsoft.com/office/drawing/2014/main" id="{00000000-0008-0000-2100-0000F5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2" name="Text Box 1">
          <a:extLst>
            <a:ext uri="{FF2B5EF4-FFF2-40B4-BE49-F238E27FC236}">
              <a16:creationId xmlns:a16="http://schemas.microsoft.com/office/drawing/2014/main" id="{00000000-0008-0000-2100-0000F6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3" name="Text Box 2">
          <a:extLst>
            <a:ext uri="{FF2B5EF4-FFF2-40B4-BE49-F238E27FC236}">
              <a16:creationId xmlns:a16="http://schemas.microsoft.com/office/drawing/2014/main" id="{00000000-0008-0000-2100-0000F7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4" name="Text Box 3">
          <a:extLst>
            <a:ext uri="{FF2B5EF4-FFF2-40B4-BE49-F238E27FC236}">
              <a16:creationId xmlns:a16="http://schemas.microsoft.com/office/drawing/2014/main" id="{00000000-0008-0000-2100-0000F8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5" name="Text Box 4">
          <a:extLst>
            <a:ext uri="{FF2B5EF4-FFF2-40B4-BE49-F238E27FC236}">
              <a16:creationId xmlns:a16="http://schemas.microsoft.com/office/drawing/2014/main" id="{00000000-0008-0000-2100-0000F9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6" name="Text Box 5">
          <a:extLst>
            <a:ext uri="{FF2B5EF4-FFF2-40B4-BE49-F238E27FC236}">
              <a16:creationId xmlns:a16="http://schemas.microsoft.com/office/drawing/2014/main" id="{00000000-0008-0000-2100-0000FA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7" name="Text Box 6">
          <a:extLst>
            <a:ext uri="{FF2B5EF4-FFF2-40B4-BE49-F238E27FC236}">
              <a16:creationId xmlns:a16="http://schemas.microsoft.com/office/drawing/2014/main" id="{00000000-0008-0000-2100-0000FB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8" name="Text Box 8">
          <a:extLst>
            <a:ext uri="{FF2B5EF4-FFF2-40B4-BE49-F238E27FC236}">
              <a16:creationId xmlns:a16="http://schemas.microsoft.com/office/drawing/2014/main" id="{00000000-0008-0000-2100-0000FC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29" name="Text Box 9">
          <a:extLst>
            <a:ext uri="{FF2B5EF4-FFF2-40B4-BE49-F238E27FC236}">
              <a16:creationId xmlns:a16="http://schemas.microsoft.com/office/drawing/2014/main" id="{00000000-0008-0000-2100-0000FD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0" name="Text Box 10">
          <a:extLst>
            <a:ext uri="{FF2B5EF4-FFF2-40B4-BE49-F238E27FC236}">
              <a16:creationId xmlns:a16="http://schemas.microsoft.com/office/drawing/2014/main" id="{00000000-0008-0000-2100-0000FE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1" name="Text Box 1">
          <a:extLst>
            <a:ext uri="{FF2B5EF4-FFF2-40B4-BE49-F238E27FC236}">
              <a16:creationId xmlns:a16="http://schemas.microsoft.com/office/drawing/2014/main" id="{00000000-0008-0000-2100-0000FF15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2" name="Text Box 2">
          <a:extLst>
            <a:ext uri="{FF2B5EF4-FFF2-40B4-BE49-F238E27FC236}">
              <a16:creationId xmlns:a16="http://schemas.microsoft.com/office/drawing/2014/main" id="{00000000-0008-0000-2100-0000001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3" name="Text Box 1">
          <a:extLst>
            <a:ext uri="{FF2B5EF4-FFF2-40B4-BE49-F238E27FC236}">
              <a16:creationId xmlns:a16="http://schemas.microsoft.com/office/drawing/2014/main" id="{00000000-0008-0000-2100-0000011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4" name="Text Box 2">
          <a:extLst>
            <a:ext uri="{FF2B5EF4-FFF2-40B4-BE49-F238E27FC236}">
              <a16:creationId xmlns:a16="http://schemas.microsoft.com/office/drawing/2014/main" id="{00000000-0008-0000-2100-0000021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5" name="Text Box 3">
          <a:extLst>
            <a:ext uri="{FF2B5EF4-FFF2-40B4-BE49-F238E27FC236}">
              <a16:creationId xmlns:a16="http://schemas.microsoft.com/office/drawing/2014/main" id="{00000000-0008-0000-2100-0000031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6" name="Text Box 4">
          <a:extLst>
            <a:ext uri="{FF2B5EF4-FFF2-40B4-BE49-F238E27FC236}">
              <a16:creationId xmlns:a16="http://schemas.microsoft.com/office/drawing/2014/main" id="{00000000-0008-0000-2100-0000041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7" name="Text Box 5">
          <a:extLst>
            <a:ext uri="{FF2B5EF4-FFF2-40B4-BE49-F238E27FC236}">
              <a16:creationId xmlns:a16="http://schemas.microsoft.com/office/drawing/2014/main" id="{00000000-0008-0000-2100-0000051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8" name="Text Box 6">
          <a:extLst>
            <a:ext uri="{FF2B5EF4-FFF2-40B4-BE49-F238E27FC236}">
              <a16:creationId xmlns:a16="http://schemas.microsoft.com/office/drawing/2014/main" id="{00000000-0008-0000-2100-0000061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5639" name="Text Box 8">
          <a:extLst>
            <a:ext uri="{FF2B5EF4-FFF2-40B4-BE49-F238E27FC236}">
              <a16:creationId xmlns:a16="http://schemas.microsoft.com/office/drawing/2014/main" id="{00000000-0008-0000-2100-0000071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48</xdr:row>
      <xdr:rowOff>114300</xdr:rowOff>
    </xdr:from>
    <xdr:ext cx="114300" cy="285750"/>
    <xdr:sp macro="" textlink="">
      <xdr:nvSpPr>
        <xdr:cNvPr id="5640" name="Text Box 9">
          <a:extLst>
            <a:ext uri="{FF2B5EF4-FFF2-40B4-BE49-F238E27FC236}">
              <a16:creationId xmlns:a16="http://schemas.microsoft.com/office/drawing/2014/main" id="{00000000-0008-0000-2100-000008160000}"/>
            </a:ext>
          </a:extLst>
        </xdr:cNvPr>
        <xdr:cNvSpPr txBox="1">
          <a:spLocks noChangeArrowheads="1"/>
        </xdr:cNvSpPr>
      </xdr:nvSpPr>
      <xdr:spPr bwMode="auto">
        <a:xfrm>
          <a:off x="653415" y="88925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5641" name="Text Box 8">
          <a:extLst>
            <a:ext uri="{FF2B5EF4-FFF2-40B4-BE49-F238E27FC236}">
              <a16:creationId xmlns:a16="http://schemas.microsoft.com/office/drawing/2014/main" id="{00000000-0008-0000-2100-0000091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5642" name="Text Box 8">
          <a:extLst>
            <a:ext uri="{FF2B5EF4-FFF2-40B4-BE49-F238E27FC236}">
              <a16:creationId xmlns:a16="http://schemas.microsoft.com/office/drawing/2014/main" id="{00000000-0008-0000-2100-00000A1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2047875</xdr:colOff>
      <xdr:row>47</xdr:row>
      <xdr:rowOff>14817</xdr:rowOff>
    </xdr:from>
    <xdr:ext cx="114300" cy="285750"/>
    <xdr:sp macro="" textlink="">
      <xdr:nvSpPr>
        <xdr:cNvPr id="5643" name="Text Box 8">
          <a:extLst>
            <a:ext uri="{FF2B5EF4-FFF2-40B4-BE49-F238E27FC236}">
              <a16:creationId xmlns:a16="http://schemas.microsoft.com/office/drawing/2014/main" id="{00000000-0008-0000-2100-00000B160000}"/>
            </a:ext>
          </a:extLst>
        </xdr:cNvPr>
        <xdr:cNvSpPr txBox="1">
          <a:spLocks noChangeArrowheads="1"/>
        </xdr:cNvSpPr>
      </xdr:nvSpPr>
      <xdr:spPr bwMode="auto">
        <a:xfrm>
          <a:off x="622935" y="861017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44" name="Text Box 1">
          <a:extLst>
            <a:ext uri="{FF2B5EF4-FFF2-40B4-BE49-F238E27FC236}">
              <a16:creationId xmlns:a16="http://schemas.microsoft.com/office/drawing/2014/main" id="{00000000-0008-0000-2100-00000C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45" name="Text Box 2">
          <a:extLst>
            <a:ext uri="{FF2B5EF4-FFF2-40B4-BE49-F238E27FC236}">
              <a16:creationId xmlns:a16="http://schemas.microsoft.com/office/drawing/2014/main" id="{00000000-0008-0000-2100-00000D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46" name="Text Box 3">
          <a:extLst>
            <a:ext uri="{FF2B5EF4-FFF2-40B4-BE49-F238E27FC236}">
              <a16:creationId xmlns:a16="http://schemas.microsoft.com/office/drawing/2014/main" id="{00000000-0008-0000-2100-00000E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47" name="Text Box 4">
          <a:extLst>
            <a:ext uri="{FF2B5EF4-FFF2-40B4-BE49-F238E27FC236}">
              <a16:creationId xmlns:a16="http://schemas.microsoft.com/office/drawing/2014/main" id="{00000000-0008-0000-2100-00000F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48" name="Text Box 5">
          <a:extLst>
            <a:ext uri="{FF2B5EF4-FFF2-40B4-BE49-F238E27FC236}">
              <a16:creationId xmlns:a16="http://schemas.microsoft.com/office/drawing/2014/main" id="{00000000-0008-0000-2100-000010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49" name="Text Box 6">
          <a:extLst>
            <a:ext uri="{FF2B5EF4-FFF2-40B4-BE49-F238E27FC236}">
              <a16:creationId xmlns:a16="http://schemas.microsoft.com/office/drawing/2014/main" id="{00000000-0008-0000-2100-000011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0" name="Text Box 8">
          <a:extLst>
            <a:ext uri="{FF2B5EF4-FFF2-40B4-BE49-F238E27FC236}">
              <a16:creationId xmlns:a16="http://schemas.microsoft.com/office/drawing/2014/main" id="{00000000-0008-0000-2100-000012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1" name="Text Box 9">
          <a:extLst>
            <a:ext uri="{FF2B5EF4-FFF2-40B4-BE49-F238E27FC236}">
              <a16:creationId xmlns:a16="http://schemas.microsoft.com/office/drawing/2014/main" id="{00000000-0008-0000-2100-000013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2" name="Text Box 10">
          <a:extLst>
            <a:ext uri="{FF2B5EF4-FFF2-40B4-BE49-F238E27FC236}">
              <a16:creationId xmlns:a16="http://schemas.microsoft.com/office/drawing/2014/main" id="{00000000-0008-0000-2100-000014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3" name="Text Box 1">
          <a:extLst>
            <a:ext uri="{FF2B5EF4-FFF2-40B4-BE49-F238E27FC236}">
              <a16:creationId xmlns:a16="http://schemas.microsoft.com/office/drawing/2014/main" id="{00000000-0008-0000-2100-000015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4" name="Text Box 2">
          <a:extLst>
            <a:ext uri="{FF2B5EF4-FFF2-40B4-BE49-F238E27FC236}">
              <a16:creationId xmlns:a16="http://schemas.microsoft.com/office/drawing/2014/main" id="{00000000-0008-0000-2100-000016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5" name="Text Box 1">
          <a:extLst>
            <a:ext uri="{FF2B5EF4-FFF2-40B4-BE49-F238E27FC236}">
              <a16:creationId xmlns:a16="http://schemas.microsoft.com/office/drawing/2014/main" id="{00000000-0008-0000-2100-000017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6" name="Text Box 2">
          <a:extLst>
            <a:ext uri="{FF2B5EF4-FFF2-40B4-BE49-F238E27FC236}">
              <a16:creationId xmlns:a16="http://schemas.microsoft.com/office/drawing/2014/main" id="{00000000-0008-0000-2100-000018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7" name="Text Box 3">
          <a:extLst>
            <a:ext uri="{FF2B5EF4-FFF2-40B4-BE49-F238E27FC236}">
              <a16:creationId xmlns:a16="http://schemas.microsoft.com/office/drawing/2014/main" id="{00000000-0008-0000-2100-000019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8" name="Text Box 4">
          <a:extLst>
            <a:ext uri="{FF2B5EF4-FFF2-40B4-BE49-F238E27FC236}">
              <a16:creationId xmlns:a16="http://schemas.microsoft.com/office/drawing/2014/main" id="{00000000-0008-0000-2100-00001A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59" name="Text Box 5">
          <a:extLst>
            <a:ext uri="{FF2B5EF4-FFF2-40B4-BE49-F238E27FC236}">
              <a16:creationId xmlns:a16="http://schemas.microsoft.com/office/drawing/2014/main" id="{00000000-0008-0000-2100-00001B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0" name="Text Box 6">
          <a:extLst>
            <a:ext uri="{FF2B5EF4-FFF2-40B4-BE49-F238E27FC236}">
              <a16:creationId xmlns:a16="http://schemas.microsoft.com/office/drawing/2014/main" id="{00000000-0008-0000-2100-00001C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1" name="Text Box 8">
          <a:extLst>
            <a:ext uri="{FF2B5EF4-FFF2-40B4-BE49-F238E27FC236}">
              <a16:creationId xmlns:a16="http://schemas.microsoft.com/office/drawing/2014/main" id="{00000000-0008-0000-2100-00001D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2" name="Text Box 9">
          <a:extLst>
            <a:ext uri="{FF2B5EF4-FFF2-40B4-BE49-F238E27FC236}">
              <a16:creationId xmlns:a16="http://schemas.microsoft.com/office/drawing/2014/main" id="{00000000-0008-0000-2100-00001E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3" name="Text Box 10">
          <a:extLst>
            <a:ext uri="{FF2B5EF4-FFF2-40B4-BE49-F238E27FC236}">
              <a16:creationId xmlns:a16="http://schemas.microsoft.com/office/drawing/2014/main" id="{00000000-0008-0000-2100-00001F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4" name="Text Box 1">
          <a:extLst>
            <a:ext uri="{FF2B5EF4-FFF2-40B4-BE49-F238E27FC236}">
              <a16:creationId xmlns:a16="http://schemas.microsoft.com/office/drawing/2014/main" id="{00000000-0008-0000-2100-000020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5" name="Text Box 2">
          <a:extLst>
            <a:ext uri="{FF2B5EF4-FFF2-40B4-BE49-F238E27FC236}">
              <a16:creationId xmlns:a16="http://schemas.microsoft.com/office/drawing/2014/main" id="{00000000-0008-0000-2100-000021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6" name="Text Box 1">
          <a:extLst>
            <a:ext uri="{FF2B5EF4-FFF2-40B4-BE49-F238E27FC236}">
              <a16:creationId xmlns:a16="http://schemas.microsoft.com/office/drawing/2014/main" id="{00000000-0008-0000-2100-000022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7" name="Text Box 2">
          <a:extLst>
            <a:ext uri="{FF2B5EF4-FFF2-40B4-BE49-F238E27FC236}">
              <a16:creationId xmlns:a16="http://schemas.microsoft.com/office/drawing/2014/main" id="{00000000-0008-0000-2100-000023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8" name="Text Box 3">
          <a:extLst>
            <a:ext uri="{FF2B5EF4-FFF2-40B4-BE49-F238E27FC236}">
              <a16:creationId xmlns:a16="http://schemas.microsoft.com/office/drawing/2014/main" id="{00000000-0008-0000-2100-000024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69" name="Text Box 4">
          <a:extLst>
            <a:ext uri="{FF2B5EF4-FFF2-40B4-BE49-F238E27FC236}">
              <a16:creationId xmlns:a16="http://schemas.microsoft.com/office/drawing/2014/main" id="{00000000-0008-0000-2100-000025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0" name="Text Box 5">
          <a:extLst>
            <a:ext uri="{FF2B5EF4-FFF2-40B4-BE49-F238E27FC236}">
              <a16:creationId xmlns:a16="http://schemas.microsoft.com/office/drawing/2014/main" id="{00000000-0008-0000-2100-000026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1" name="Text Box 6">
          <a:extLst>
            <a:ext uri="{FF2B5EF4-FFF2-40B4-BE49-F238E27FC236}">
              <a16:creationId xmlns:a16="http://schemas.microsoft.com/office/drawing/2014/main" id="{00000000-0008-0000-2100-000027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2" name="Text Box 8">
          <a:extLst>
            <a:ext uri="{FF2B5EF4-FFF2-40B4-BE49-F238E27FC236}">
              <a16:creationId xmlns:a16="http://schemas.microsoft.com/office/drawing/2014/main" id="{00000000-0008-0000-2100-000028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3" name="Text Box 9">
          <a:extLst>
            <a:ext uri="{FF2B5EF4-FFF2-40B4-BE49-F238E27FC236}">
              <a16:creationId xmlns:a16="http://schemas.microsoft.com/office/drawing/2014/main" id="{00000000-0008-0000-2100-000029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4" name="Text Box 10">
          <a:extLst>
            <a:ext uri="{FF2B5EF4-FFF2-40B4-BE49-F238E27FC236}">
              <a16:creationId xmlns:a16="http://schemas.microsoft.com/office/drawing/2014/main" id="{00000000-0008-0000-2100-00002A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5" name="Text Box 1">
          <a:extLst>
            <a:ext uri="{FF2B5EF4-FFF2-40B4-BE49-F238E27FC236}">
              <a16:creationId xmlns:a16="http://schemas.microsoft.com/office/drawing/2014/main" id="{00000000-0008-0000-2100-00002B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6" name="Text Box 2">
          <a:extLst>
            <a:ext uri="{FF2B5EF4-FFF2-40B4-BE49-F238E27FC236}">
              <a16:creationId xmlns:a16="http://schemas.microsoft.com/office/drawing/2014/main" id="{00000000-0008-0000-2100-00002C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7" name="Text Box 1">
          <a:extLst>
            <a:ext uri="{FF2B5EF4-FFF2-40B4-BE49-F238E27FC236}">
              <a16:creationId xmlns:a16="http://schemas.microsoft.com/office/drawing/2014/main" id="{00000000-0008-0000-2100-00002D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8" name="Text Box 2">
          <a:extLst>
            <a:ext uri="{FF2B5EF4-FFF2-40B4-BE49-F238E27FC236}">
              <a16:creationId xmlns:a16="http://schemas.microsoft.com/office/drawing/2014/main" id="{00000000-0008-0000-2100-00002E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79" name="Text Box 3">
          <a:extLst>
            <a:ext uri="{FF2B5EF4-FFF2-40B4-BE49-F238E27FC236}">
              <a16:creationId xmlns:a16="http://schemas.microsoft.com/office/drawing/2014/main" id="{00000000-0008-0000-2100-00002F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0" name="Text Box 4">
          <a:extLst>
            <a:ext uri="{FF2B5EF4-FFF2-40B4-BE49-F238E27FC236}">
              <a16:creationId xmlns:a16="http://schemas.microsoft.com/office/drawing/2014/main" id="{00000000-0008-0000-2100-000030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1" name="Text Box 5">
          <a:extLst>
            <a:ext uri="{FF2B5EF4-FFF2-40B4-BE49-F238E27FC236}">
              <a16:creationId xmlns:a16="http://schemas.microsoft.com/office/drawing/2014/main" id="{00000000-0008-0000-2100-000031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2" name="Text Box 6">
          <a:extLst>
            <a:ext uri="{FF2B5EF4-FFF2-40B4-BE49-F238E27FC236}">
              <a16:creationId xmlns:a16="http://schemas.microsoft.com/office/drawing/2014/main" id="{00000000-0008-0000-2100-000032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3" name="Text Box 8">
          <a:extLst>
            <a:ext uri="{FF2B5EF4-FFF2-40B4-BE49-F238E27FC236}">
              <a16:creationId xmlns:a16="http://schemas.microsoft.com/office/drawing/2014/main" id="{00000000-0008-0000-2100-000033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4" name="Text Box 9">
          <a:extLst>
            <a:ext uri="{FF2B5EF4-FFF2-40B4-BE49-F238E27FC236}">
              <a16:creationId xmlns:a16="http://schemas.microsoft.com/office/drawing/2014/main" id="{00000000-0008-0000-2100-000034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5" name="Text Box 10">
          <a:extLst>
            <a:ext uri="{FF2B5EF4-FFF2-40B4-BE49-F238E27FC236}">
              <a16:creationId xmlns:a16="http://schemas.microsoft.com/office/drawing/2014/main" id="{00000000-0008-0000-2100-000035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6" name="Text Box 1">
          <a:extLst>
            <a:ext uri="{FF2B5EF4-FFF2-40B4-BE49-F238E27FC236}">
              <a16:creationId xmlns:a16="http://schemas.microsoft.com/office/drawing/2014/main" id="{00000000-0008-0000-2100-000036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7" name="Text Box 2">
          <a:extLst>
            <a:ext uri="{FF2B5EF4-FFF2-40B4-BE49-F238E27FC236}">
              <a16:creationId xmlns:a16="http://schemas.microsoft.com/office/drawing/2014/main" id="{00000000-0008-0000-2100-000037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8" name="Text Box 1">
          <a:extLst>
            <a:ext uri="{FF2B5EF4-FFF2-40B4-BE49-F238E27FC236}">
              <a16:creationId xmlns:a16="http://schemas.microsoft.com/office/drawing/2014/main" id="{00000000-0008-0000-2100-000038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89" name="Text Box 2">
          <a:extLst>
            <a:ext uri="{FF2B5EF4-FFF2-40B4-BE49-F238E27FC236}">
              <a16:creationId xmlns:a16="http://schemas.microsoft.com/office/drawing/2014/main" id="{00000000-0008-0000-2100-000039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0" name="Text Box 3">
          <a:extLst>
            <a:ext uri="{FF2B5EF4-FFF2-40B4-BE49-F238E27FC236}">
              <a16:creationId xmlns:a16="http://schemas.microsoft.com/office/drawing/2014/main" id="{00000000-0008-0000-2100-00003A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1" name="Text Box 4">
          <a:extLst>
            <a:ext uri="{FF2B5EF4-FFF2-40B4-BE49-F238E27FC236}">
              <a16:creationId xmlns:a16="http://schemas.microsoft.com/office/drawing/2014/main" id="{00000000-0008-0000-2100-00003B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2" name="Text Box 5">
          <a:extLst>
            <a:ext uri="{FF2B5EF4-FFF2-40B4-BE49-F238E27FC236}">
              <a16:creationId xmlns:a16="http://schemas.microsoft.com/office/drawing/2014/main" id="{00000000-0008-0000-2100-00003C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3" name="Text Box 6">
          <a:extLst>
            <a:ext uri="{FF2B5EF4-FFF2-40B4-BE49-F238E27FC236}">
              <a16:creationId xmlns:a16="http://schemas.microsoft.com/office/drawing/2014/main" id="{00000000-0008-0000-2100-00003D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4" name="Text Box 8">
          <a:extLst>
            <a:ext uri="{FF2B5EF4-FFF2-40B4-BE49-F238E27FC236}">
              <a16:creationId xmlns:a16="http://schemas.microsoft.com/office/drawing/2014/main" id="{00000000-0008-0000-2100-00003E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5" name="Text Box 9">
          <a:extLst>
            <a:ext uri="{FF2B5EF4-FFF2-40B4-BE49-F238E27FC236}">
              <a16:creationId xmlns:a16="http://schemas.microsoft.com/office/drawing/2014/main" id="{00000000-0008-0000-2100-00003F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6" name="Text Box 10">
          <a:extLst>
            <a:ext uri="{FF2B5EF4-FFF2-40B4-BE49-F238E27FC236}">
              <a16:creationId xmlns:a16="http://schemas.microsoft.com/office/drawing/2014/main" id="{00000000-0008-0000-2100-000040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7" name="Text Box 1">
          <a:extLst>
            <a:ext uri="{FF2B5EF4-FFF2-40B4-BE49-F238E27FC236}">
              <a16:creationId xmlns:a16="http://schemas.microsoft.com/office/drawing/2014/main" id="{00000000-0008-0000-2100-000041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8" name="Text Box 2">
          <a:extLst>
            <a:ext uri="{FF2B5EF4-FFF2-40B4-BE49-F238E27FC236}">
              <a16:creationId xmlns:a16="http://schemas.microsoft.com/office/drawing/2014/main" id="{00000000-0008-0000-2100-000042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699" name="Text Box 1">
          <a:extLst>
            <a:ext uri="{FF2B5EF4-FFF2-40B4-BE49-F238E27FC236}">
              <a16:creationId xmlns:a16="http://schemas.microsoft.com/office/drawing/2014/main" id="{00000000-0008-0000-2100-000043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700" name="Text Box 2">
          <a:extLst>
            <a:ext uri="{FF2B5EF4-FFF2-40B4-BE49-F238E27FC236}">
              <a16:creationId xmlns:a16="http://schemas.microsoft.com/office/drawing/2014/main" id="{00000000-0008-0000-2100-000044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701" name="Text Box 3">
          <a:extLst>
            <a:ext uri="{FF2B5EF4-FFF2-40B4-BE49-F238E27FC236}">
              <a16:creationId xmlns:a16="http://schemas.microsoft.com/office/drawing/2014/main" id="{00000000-0008-0000-2100-000045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702" name="Text Box 4">
          <a:extLst>
            <a:ext uri="{FF2B5EF4-FFF2-40B4-BE49-F238E27FC236}">
              <a16:creationId xmlns:a16="http://schemas.microsoft.com/office/drawing/2014/main" id="{00000000-0008-0000-2100-000046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703" name="Text Box 5">
          <a:extLst>
            <a:ext uri="{FF2B5EF4-FFF2-40B4-BE49-F238E27FC236}">
              <a16:creationId xmlns:a16="http://schemas.microsoft.com/office/drawing/2014/main" id="{00000000-0008-0000-2100-000047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704" name="Text Box 6">
          <a:extLst>
            <a:ext uri="{FF2B5EF4-FFF2-40B4-BE49-F238E27FC236}">
              <a16:creationId xmlns:a16="http://schemas.microsoft.com/office/drawing/2014/main" id="{00000000-0008-0000-2100-000048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705" name="Text Box 8">
          <a:extLst>
            <a:ext uri="{FF2B5EF4-FFF2-40B4-BE49-F238E27FC236}">
              <a16:creationId xmlns:a16="http://schemas.microsoft.com/office/drawing/2014/main" id="{00000000-0008-0000-2100-000049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706" name="Text Box 9">
          <a:extLst>
            <a:ext uri="{FF2B5EF4-FFF2-40B4-BE49-F238E27FC236}">
              <a16:creationId xmlns:a16="http://schemas.microsoft.com/office/drawing/2014/main" id="{00000000-0008-0000-2100-00004A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51</xdr:row>
      <xdr:rowOff>0</xdr:rowOff>
    </xdr:from>
    <xdr:ext cx="114300" cy="285750"/>
    <xdr:sp macro="" textlink="">
      <xdr:nvSpPr>
        <xdr:cNvPr id="5707" name="Text Box 10">
          <a:extLst>
            <a:ext uri="{FF2B5EF4-FFF2-40B4-BE49-F238E27FC236}">
              <a16:creationId xmlns:a16="http://schemas.microsoft.com/office/drawing/2014/main" id="{00000000-0008-0000-2100-00004B160000}"/>
            </a:ext>
          </a:extLst>
        </xdr:cNvPr>
        <xdr:cNvSpPr txBox="1">
          <a:spLocks noChangeArrowheads="1"/>
        </xdr:cNvSpPr>
      </xdr:nvSpPr>
      <xdr:spPr bwMode="auto">
        <a:xfrm>
          <a:off x="62484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19</xdr:row>
      <xdr:rowOff>184151</xdr:rowOff>
    </xdr:from>
    <xdr:to>
      <xdr:col>5</xdr:col>
      <xdr:colOff>398029</xdr:colOff>
      <xdr:row>43</xdr:row>
      <xdr:rowOff>38101</xdr:rowOff>
    </xdr:to>
    <xdr:graphicFrame macro="">
      <xdr:nvGraphicFramePr>
        <xdr:cNvPr id="2" name="Chart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277906</xdr:colOff>
      <xdr:row>5</xdr:row>
      <xdr:rowOff>8958</xdr:rowOff>
    </xdr:from>
    <xdr:to>
      <xdr:col>8</xdr:col>
      <xdr:colOff>286871</xdr:colOff>
      <xdr:row>23</xdr:row>
      <xdr:rowOff>79106</xdr:rowOff>
    </xdr:to>
    <xdr:graphicFrame macro="">
      <xdr:nvGraphicFramePr>
        <xdr:cNvPr id="6" name="Chart 5">
          <a:extLst>
            <a:ext uri="{FF2B5EF4-FFF2-40B4-BE49-F238E27FC236}">
              <a16:creationId xmlns:a16="http://schemas.microsoft.com/office/drawing/2014/main" id="{00000000-0008-0000-2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35852</xdr:rowOff>
    </xdr:from>
    <xdr:to>
      <xdr:col>8</xdr:col>
      <xdr:colOff>277906</xdr:colOff>
      <xdr:row>49</xdr:row>
      <xdr:rowOff>26895</xdr:rowOff>
    </xdr:to>
    <xdr:graphicFrame macro="">
      <xdr:nvGraphicFramePr>
        <xdr:cNvPr id="8" name="Chart 7">
          <a:extLst>
            <a:ext uri="{FF2B5EF4-FFF2-40B4-BE49-F238E27FC236}">
              <a16:creationId xmlns:a16="http://schemas.microsoft.com/office/drawing/2014/main" id="{00000000-0008-0000-2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0.16559</cdr:x>
      <cdr:y>0.44513</cdr:y>
    </cdr:from>
    <cdr:to>
      <cdr:x>0.91778</cdr:x>
      <cdr:y>0.57489</cdr:y>
    </cdr:to>
    <cdr:grpSp>
      <cdr:nvGrpSpPr>
        <cdr:cNvPr id="9" name="Group 8">
          <a:extLst xmlns:a="http://schemas.openxmlformats.org/drawingml/2006/main">
            <a:ext uri="{FF2B5EF4-FFF2-40B4-BE49-F238E27FC236}">
              <a16:creationId xmlns:a16="http://schemas.microsoft.com/office/drawing/2014/main" id="{4CE67954-094F-4E84-9C93-F8AC7A276913}"/>
            </a:ext>
          </a:extLst>
        </cdr:cNvPr>
        <cdr:cNvGrpSpPr/>
      </cdr:nvGrpSpPr>
      <cdr:grpSpPr>
        <a:xfrm xmlns:a="http://schemas.openxmlformats.org/drawingml/2006/main">
          <a:off x="902555" y="1739844"/>
          <a:ext cx="4099843" cy="507183"/>
          <a:chOff x="893784" y="1598147"/>
          <a:chExt cx="4074915" cy="463259"/>
        </a:xfrm>
      </cdr:grpSpPr>
      <cdr:sp macro="" textlink="">
        <cdr:nvSpPr>
          <cdr:cNvPr id="2" name="AutoShape 70"/>
          <cdr:cNvSpPr>
            <a:spLocks xmlns:a="http://schemas.openxmlformats.org/drawingml/2006/main"/>
          </cdr:cNvSpPr>
        </cdr:nvSpPr>
        <cdr:spPr bwMode="auto">
          <a:xfrm xmlns:a="http://schemas.openxmlformats.org/drawingml/2006/main" rot="5400000">
            <a:off x="1657993" y="1085454"/>
            <a:ext cx="211743" cy="1740162"/>
          </a:xfrm>
          <a:prstGeom xmlns:a="http://schemas.openxmlformats.org/drawingml/2006/main" prst="leftBrace">
            <a:avLst>
              <a:gd name="adj1" fmla="val 69048"/>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sv-SE"/>
          </a:p>
        </cdr:txBody>
      </cdr:sp>
      <cdr:sp macro="" textlink="'[103]Rating Migration EAD'!$I$44">
        <cdr:nvSpPr>
          <cdr:cNvPr id="5" name="textruta 1"/>
          <cdr:cNvSpPr txBox="1"/>
        </cdr:nvSpPr>
        <cdr:spPr>
          <a:xfrm xmlns:a="http://schemas.openxmlformats.org/drawingml/2006/main">
            <a:off x="1323830" y="1598220"/>
            <a:ext cx="880069" cy="24250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4A241A4B-7F06-48D1-9FFC-3533F0D2424A}" type="TxLink">
              <a:rPr lang="en-US" sz="1100" b="0" i="0" u="none" strike="noStrike">
                <a:solidFill>
                  <a:srgbClr val="000000"/>
                </a:solidFill>
                <a:latin typeface="Calibri"/>
                <a:cs typeface="Calibri"/>
              </a:rPr>
              <a:pPr algn="ctr"/>
              <a:t>4.3%</a:t>
            </a:fld>
            <a:endParaRPr lang="en-GB" sz="900"/>
          </a:p>
        </cdr:txBody>
      </cdr:sp>
      <cdr:sp macro="" textlink="'[103]Rating Migration EAD'!$I$41">
        <cdr:nvSpPr>
          <cdr:cNvPr id="6" name="textruta 1"/>
          <cdr:cNvSpPr txBox="1"/>
        </cdr:nvSpPr>
        <cdr:spPr>
          <a:xfrm xmlns:a="http://schemas.openxmlformats.org/drawingml/2006/main">
            <a:off x="3658582" y="1598147"/>
            <a:ext cx="880070" cy="2425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00738A0C-FDB9-442D-A032-7B01A0E5A27E}" type="TxLink">
              <a:rPr lang="en-US" sz="1100" b="0" i="0" u="none" strike="noStrike" baseline="0">
                <a:solidFill>
                  <a:srgbClr val="000000"/>
                </a:solidFill>
                <a:latin typeface="Calibri"/>
                <a:cs typeface="Calibri"/>
              </a:rPr>
              <a:pPr algn="ctr"/>
              <a:t>7.1%</a:t>
            </a:fld>
            <a:endParaRPr lang="en-GB" sz="900"/>
          </a:p>
        </cdr:txBody>
      </cdr:sp>
      <cdr:sp macro="" textlink="">
        <cdr:nvSpPr>
          <cdr:cNvPr id="7" name="AutoShape 70">
            <a:extLst xmlns:a="http://schemas.openxmlformats.org/drawingml/2006/main">
              <a:ext uri="{FF2B5EF4-FFF2-40B4-BE49-F238E27FC236}">
                <a16:creationId xmlns:a16="http://schemas.microsoft.com/office/drawing/2014/main" id="{E6656A75-5B43-4DDA-84A7-B8DF99CDEB33}"/>
              </a:ext>
            </a:extLst>
          </cdr:cNvPr>
          <cdr:cNvSpPr>
            <a:spLocks xmlns:a="http://schemas.openxmlformats.org/drawingml/2006/main"/>
          </cdr:cNvSpPr>
        </cdr:nvSpPr>
        <cdr:spPr bwMode="auto">
          <a:xfrm xmlns:a="http://schemas.openxmlformats.org/drawingml/2006/main" rot="5400000">
            <a:off x="3992746" y="1085454"/>
            <a:ext cx="211743" cy="1740162"/>
          </a:xfrm>
          <a:prstGeom xmlns:a="http://schemas.openxmlformats.org/drawingml/2006/main" prst="leftBrace">
            <a:avLst>
              <a:gd name="adj1" fmla="val 69048"/>
              <a:gd name="adj2" fmla="val 50000"/>
            </a:avLst>
          </a:prstGeom>
          <a:noFill xmlns:a="http://schemas.openxmlformats.org/drawingml/2006/main"/>
          <a:ln xmlns:a="http://schemas.openxmlformats.org/drawingml/2006/main" w="9525">
            <a:solidFill>
              <a:srgbClr xmlns:mc="http://schemas.openxmlformats.org/markup-compatibility/2006" xmlns:a14="http://schemas.microsoft.com/office/drawing/2010/main" val="000000" mc:Ignorable="a14" a14:legacySpreadsheetColorIndex="64"/>
            </a:solidFill>
            <a:round/>
            <a:headEnd/>
            <a:tailEnd/>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cdr:spPr>
        <cdr:txBody>
          <a:bodyPr xmlns:a="http://schemas.openxmlformats.org/drawingml/2006/main"/>
          <a:lstStyle xmlns:a="http://schemas.openxmlformats.org/drawingml/2006/main"/>
          <a:p xmlns:a="http://schemas.openxmlformats.org/drawingml/2006/main">
            <a:endParaRPr lang="sv-SE"/>
          </a:p>
        </cdr:txBody>
      </cdr:sp>
    </cdr:grpSp>
  </cdr:relSizeAnchor>
  <cdr:relSizeAnchor xmlns:cdr="http://schemas.openxmlformats.org/drawingml/2006/chartDrawing">
    <cdr:from>
      <cdr:x>0.46875</cdr:x>
      <cdr:y>0.21789</cdr:y>
    </cdr:from>
    <cdr:to>
      <cdr:x>0.60033</cdr:x>
      <cdr:y>0.30275</cdr:y>
    </cdr:to>
    <cdr:sp macro="" textlink="">
      <cdr:nvSpPr>
        <cdr:cNvPr id="3" name="TextBox 2">
          <a:extLst xmlns:a="http://schemas.openxmlformats.org/drawingml/2006/main">
            <a:ext uri="{FF2B5EF4-FFF2-40B4-BE49-F238E27FC236}">
              <a16:creationId xmlns:a16="http://schemas.microsoft.com/office/drawing/2014/main" id="{40F7EB17-8CFA-4C73-882B-A57EB860468E}"/>
            </a:ext>
          </a:extLst>
        </cdr:cNvPr>
        <cdr:cNvSpPr txBox="1"/>
      </cdr:nvSpPr>
      <cdr:spPr>
        <a:xfrm xmlns:a="http://schemas.openxmlformats.org/drawingml/2006/main">
          <a:off x="2554941" y="851654"/>
          <a:ext cx="717177" cy="33169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sv-SE" sz="1100">
              <a:latin typeface="+mn-lt"/>
              <a:cs typeface="Arial" panose="020B0604020202020204" pitchFamily="34" charset="0"/>
            </a:rPr>
            <a:t>88.6</a:t>
          </a:r>
          <a:r>
            <a:rPr lang="sv-SE" sz="1100"/>
            <a:t>%</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466725</xdr:colOff>
      <xdr:row>52</xdr:row>
      <xdr:rowOff>76200</xdr:rowOff>
    </xdr:from>
    <xdr:to>
      <xdr:col>3</xdr:col>
      <xdr:colOff>552900</xdr:colOff>
      <xdr:row>64</xdr:row>
      <xdr:rowOff>73200</xdr:rowOff>
    </xdr:to>
    <xdr:graphicFrame macro="">
      <xdr:nvGraphicFramePr>
        <xdr:cNvPr id="2" name="Chart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1781175</xdr:colOff>
      <xdr:row>3</xdr:row>
      <xdr:rowOff>104775</xdr:rowOff>
    </xdr:from>
    <xdr:to>
      <xdr:col>3</xdr:col>
      <xdr:colOff>74468</xdr:colOff>
      <xdr:row>25</xdr:row>
      <xdr:rowOff>163105</xdr:rowOff>
    </xdr:to>
    <xdr:graphicFrame macro="">
      <xdr:nvGraphicFramePr>
        <xdr:cNvPr id="3" name="Chart 2">
          <a:extLst>
            <a:ext uri="{FF2B5EF4-FFF2-40B4-BE49-F238E27FC236}">
              <a16:creationId xmlns:a16="http://schemas.microsoft.com/office/drawing/2014/main" id="{00000000-0008-0000-3400-000003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409575</xdr:colOff>
      <xdr:row>34</xdr:row>
      <xdr:rowOff>19050</xdr:rowOff>
    </xdr:from>
    <xdr:to>
      <xdr:col>3</xdr:col>
      <xdr:colOff>510150</xdr:colOff>
      <xdr:row>46</xdr:row>
      <xdr:rowOff>164850</xdr:rowOff>
    </xdr:to>
    <xdr:graphicFrame macro="">
      <xdr:nvGraphicFramePr>
        <xdr:cNvPr id="4" name="Chart 3">
          <a:extLst>
            <a:ext uri="{FF2B5EF4-FFF2-40B4-BE49-F238E27FC236}">
              <a16:creationId xmlns:a16="http://schemas.microsoft.com/office/drawing/2014/main" id="{00000000-0008-0000-3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647700</xdr:colOff>
      <xdr:row>45</xdr:row>
      <xdr:rowOff>114300</xdr:rowOff>
    </xdr:from>
    <xdr:ext cx="469872" cy="239809"/>
    <xdr:sp macro="" textlink="">
      <xdr:nvSpPr>
        <xdr:cNvPr id="5" name="TextBox 4">
          <a:extLst>
            <a:ext uri="{FF2B5EF4-FFF2-40B4-BE49-F238E27FC236}">
              <a16:creationId xmlns:a16="http://schemas.microsoft.com/office/drawing/2014/main" id="{00000000-0008-0000-3400-000005000000}"/>
            </a:ext>
          </a:extLst>
        </xdr:cNvPr>
        <xdr:cNvSpPr txBox="1"/>
      </xdr:nvSpPr>
      <xdr:spPr>
        <a:xfrm>
          <a:off x="1874520" y="8343900"/>
          <a:ext cx="46987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000">
              <a:latin typeface="Arial" panose="020B0604020202020204" pitchFamily="34" charset="0"/>
              <a:cs typeface="Arial" panose="020B0604020202020204" pitchFamily="34" charset="0"/>
            </a:rPr>
            <a:t>2021</a:t>
          </a:r>
        </a:p>
      </xdr:txBody>
    </xdr:sp>
    <xdr:clientData/>
  </xdr:oneCellAnchor>
  <xdr:oneCellAnchor>
    <xdr:from>
      <xdr:col>2</xdr:col>
      <xdr:colOff>701040</xdr:colOff>
      <xdr:row>63</xdr:row>
      <xdr:rowOff>38100</xdr:rowOff>
    </xdr:from>
    <xdr:ext cx="469872" cy="239809"/>
    <xdr:sp macro="" textlink="">
      <xdr:nvSpPr>
        <xdr:cNvPr id="6" name="TextBox 5">
          <a:extLst>
            <a:ext uri="{FF2B5EF4-FFF2-40B4-BE49-F238E27FC236}">
              <a16:creationId xmlns:a16="http://schemas.microsoft.com/office/drawing/2014/main" id="{00000000-0008-0000-3400-000006000000}"/>
            </a:ext>
          </a:extLst>
        </xdr:cNvPr>
        <xdr:cNvSpPr txBox="1"/>
      </xdr:nvSpPr>
      <xdr:spPr>
        <a:xfrm>
          <a:off x="1874520" y="11559540"/>
          <a:ext cx="469872"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v-SE" sz="1000">
              <a:latin typeface="Arial" panose="020B0604020202020204" pitchFamily="34" charset="0"/>
              <a:cs typeface="Arial" panose="020B0604020202020204" pitchFamily="34" charset="0"/>
            </a:rPr>
            <a:t>2021</a:t>
          </a:r>
        </a:p>
      </xdr:txBody>
    </xdr:sp>
    <xdr:clientData/>
  </xdr:oneCellAnchor>
</xdr:wsDr>
</file>

<file path=xl/drawings/drawing16.xml><?xml version="1.0" encoding="utf-8"?>
<c:userShapes xmlns:c="http://schemas.openxmlformats.org/drawingml/2006/chart">
  <cdr:relSizeAnchor xmlns:cdr="http://schemas.openxmlformats.org/drawingml/2006/chartDrawing">
    <cdr:from>
      <cdr:x>0.95994</cdr:x>
      <cdr:y>0.91239</cdr:y>
    </cdr:from>
    <cdr:to>
      <cdr:x>0.97886</cdr:x>
      <cdr:y>1</cdr:y>
    </cdr:to>
    <cdr:sp macro="" textlink="">
      <cdr:nvSpPr>
        <cdr:cNvPr id="941057" name="Text Box 1"/>
        <cdr:cNvSpPr txBox="1">
          <a:spLocks xmlns:a="http://schemas.openxmlformats.org/drawingml/2006/main" noChangeArrowheads="1"/>
        </cdr:cNvSpPr>
      </cdr:nvSpPr>
      <cdr:spPr bwMode="auto">
        <a:xfrm xmlns:a="http://schemas.openxmlformats.org/drawingml/2006/main">
          <a:off x="5315534" y="5836228"/>
          <a:ext cx="104697" cy="2853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0.95994</cdr:x>
      <cdr:y>0.91239</cdr:y>
    </cdr:from>
    <cdr:to>
      <cdr:x>0.97886</cdr:x>
      <cdr:y>1</cdr:y>
    </cdr:to>
    <cdr:sp macro="" textlink="">
      <cdr:nvSpPr>
        <cdr:cNvPr id="2" name="Text Box 1">
          <a:extLst xmlns:a="http://schemas.openxmlformats.org/drawingml/2006/main">
            <a:ext uri="{FF2B5EF4-FFF2-40B4-BE49-F238E27FC236}">
              <a16:creationId xmlns:a16="http://schemas.microsoft.com/office/drawing/2014/main" id="{4ABC814B-F0B9-467D-95F3-E94D678C9E7A}"/>
            </a:ext>
          </a:extLst>
        </cdr:cNvPr>
        <cdr:cNvSpPr txBox="1">
          <a:spLocks xmlns:a="http://schemas.openxmlformats.org/drawingml/2006/main" noChangeArrowheads="1"/>
        </cdr:cNvSpPr>
      </cdr:nvSpPr>
      <cdr:spPr bwMode="auto">
        <a:xfrm xmlns:a="http://schemas.openxmlformats.org/drawingml/2006/main">
          <a:off x="5315534" y="5836228"/>
          <a:ext cx="104697" cy="2853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17.xml><?xml version="1.0" encoding="utf-8"?>
<xdr:wsDr xmlns:xdr="http://schemas.openxmlformats.org/drawingml/2006/spreadsheetDrawing" xmlns:a="http://schemas.openxmlformats.org/drawingml/2006/main">
  <xdr:twoCellAnchor editAs="oneCell">
    <xdr:from>
      <xdr:col>0</xdr:col>
      <xdr:colOff>171450</xdr:colOff>
      <xdr:row>1</xdr:row>
      <xdr:rowOff>19051</xdr:rowOff>
    </xdr:from>
    <xdr:to>
      <xdr:col>10</xdr:col>
      <xdr:colOff>517948</xdr:colOff>
      <xdr:row>48</xdr:row>
      <xdr:rowOff>172085</xdr:rowOff>
    </xdr:to>
    <xdr:pic>
      <xdr:nvPicPr>
        <xdr:cNvPr id="3" name="Picture 2">
          <a:extLst>
            <a:ext uri="{FF2B5EF4-FFF2-40B4-BE49-F238E27FC236}">
              <a16:creationId xmlns:a16="http://schemas.microsoft.com/office/drawing/2014/main" id="{00000000-0008-0000-3600-000003000000}"/>
            </a:ext>
          </a:extLst>
        </xdr:cNvPr>
        <xdr:cNvPicPr>
          <a:picLocks noChangeAspect="1"/>
        </xdr:cNvPicPr>
      </xdr:nvPicPr>
      <xdr:blipFill>
        <a:blip xmlns:r="http://schemas.openxmlformats.org/officeDocument/2006/relationships" r:embed="rId1"/>
        <a:stretch>
          <a:fillRect/>
        </a:stretch>
      </xdr:blipFill>
      <xdr:spPr>
        <a:xfrm>
          <a:off x="171450" y="209551"/>
          <a:ext cx="6071023" cy="9106534"/>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143</xdr:row>
          <xdr:rowOff>45720</xdr:rowOff>
        </xdr:from>
        <xdr:to>
          <xdr:col>5</xdr:col>
          <xdr:colOff>556260</xdr:colOff>
          <xdr:row>160</xdr:row>
          <xdr:rowOff>60960</xdr:rowOff>
        </xdr:to>
        <xdr:sp macro="" textlink="">
          <xdr:nvSpPr>
            <xdr:cNvPr id="730113" name="Object 1" hidden="1">
              <a:extLst>
                <a:ext uri="{63B3BB69-23CF-44E3-9099-C40C66FF867C}">
                  <a14:compatExt spid="_x0000_s730113"/>
                </a:ext>
                <a:ext uri="{FF2B5EF4-FFF2-40B4-BE49-F238E27FC236}">
                  <a16:creationId xmlns:a16="http://schemas.microsoft.com/office/drawing/2014/main" id="{00000000-0008-0000-3700-0000012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0</xdr:rowOff>
        </xdr:from>
        <xdr:to>
          <xdr:col>5</xdr:col>
          <xdr:colOff>556260</xdr:colOff>
          <xdr:row>74</xdr:row>
          <xdr:rowOff>83820</xdr:rowOff>
        </xdr:to>
        <xdr:sp macro="" textlink="">
          <xdr:nvSpPr>
            <xdr:cNvPr id="730114" name="Object 2" hidden="1">
              <a:extLst>
                <a:ext uri="{63B3BB69-23CF-44E3-9099-C40C66FF867C}">
                  <a14:compatExt spid="_x0000_s730114"/>
                </a:ext>
                <a:ext uri="{FF2B5EF4-FFF2-40B4-BE49-F238E27FC236}">
                  <a16:creationId xmlns:a16="http://schemas.microsoft.com/office/drawing/2014/main" id="{00000000-0008-0000-3700-0000022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76200</xdr:rowOff>
        </xdr:from>
        <xdr:to>
          <xdr:col>6</xdr:col>
          <xdr:colOff>0</xdr:colOff>
          <xdr:row>52</xdr:row>
          <xdr:rowOff>7620</xdr:rowOff>
        </xdr:to>
        <xdr:sp macro="" textlink="">
          <xdr:nvSpPr>
            <xdr:cNvPr id="730115" name="Object 3" hidden="1">
              <a:extLst>
                <a:ext uri="{63B3BB69-23CF-44E3-9099-C40C66FF867C}">
                  <a14:compatExt spid="_x0000_s730115"/>
                </a:ext>
                <a:ext uri="{FF2B5EF4-FFF2-40B4-BE49-F238E27FC236}">
                  <a16:creationId xmlns:a16="http://schemas.microsoft.com/office/drawing/2014/main" id="{00000000-0008-0000-3700-0000032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45720</xdr:rowOff>
        </xdr:from>
        <xdr:to>
          <xdr:col>6</xdr:col>
          <xdr:colOff>22860</xdr:colOff>
          <xdr:row>94</xdr:row>
          <xdr:rowOff>91440</xdr:rowOff>
        </xdr:to>
        <xdr:sp macro="" textlink="">
          <xdr:nvSpPr>
            <xdr:cNvPr id="730116" name="Object 4" hidden="1">
              <a:extLst>
                <a:ext uri="{63B3BB69-23CF-44E3-9099-C40C66FF867C}">
                  <a14:compatExt spid="_x0000_s730116"/>
                </a:ext>
                <a:ext uri="{FF2B5EF4-FFF2-40B4-BE49-F238E27FC236}">
                  <a16:creationId xmlns:a16="http://schemas.microsoft.com/office/drawing/2014/main" id="{00000000-0008-0000-3700-0000042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0</xdr:rowOff>
        </xdr:from>
        <xdr:to>
          <xdr:col>5</xdr:col>
          <xdr:colOff>472440</xdr:colOff>
          <xdr:row>116</xdr:row>
          <xdr:rowOff>45720</xdr:rowOff>
        </xdr:to>
        <xdr:sp macro="" textlink="">
          <xdr:nvSpPr>
            <xdr:cNvPr id="730117" name="Object 5" hidden="1">
              <a:extLst>
                <a:ext uri="{63B3BB69-23CF-44E3-9099-C40C66FF867C}">
                  <a14:compatExt spid="_x0000_s730117"/>
                </a:ext>
                <a:ext uri="{FF2B5EF4-FFF2-40B4-BE49-F238E27FC236}">
                  <a16:creationId xmlns:a16="http://schemas.microsoft.com/office/drawing/2014/main" id="{00000000-0008-0000-3700-0000052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0</xdr:rowOff>
        </xdr:from>
        <xdr:to>
          <xdr:col>5</xdr:col>
          <xdr:colOff>495300</xdr:colOff>
          <xdr:row>137</xdr:row>
          <xdr:rowOff>45720</xdr:rowOff>
        </xdr:to>
        <xdr:sp macro="" textlink="">
          <xdr:nvSpPr>
            <xdr:cNvPr id="730118" name="Object 6" hidden="1">
              <a:extLst>
                <a:ext uri="{63B3BB69-23CF-44E3-9099-C40C66FF867C}">
                  <a14:compatExt spid="_x0000_s730118"/>
                </a:ext>
                <a:ext uri="{FF2B5EF4-FFF2-40B4-BE49-F238E27FC236}">
                  <a16:creationId xmlns:a16="http://schemas.microsoft.com/office/drawing/2014/main" id="{00000000-0008-0000-3700-0000062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173</xdr:row>
          <xdr:rowOff>0</xdr:rowOff>
        </xdr:from>
        <xdr:to>
          <xdr:col>5</xdr:col>
          <xdr:colOff>342900</xdr:colOff>
          <xdr:row>189</xdr:row>
          <xdr:rowOff>45720</xdr:rowOff>
        </xdr:to>
        <xdr:sp macro="" textlink="">
          <xdr:nvSpPr>
            <xdr:cNvPr id="730119" name="Object 7" hidden="1">
              <a:extLst>
                <a:ext uri="{63B3BB69-23CF-44E3-9099-C40C66FF867C}">
                  <a14:compatExt spid="_x0000_s730119"/>
                </a:ext>
                <a:ext uri="{FF2B5EF4-FFF2-40B4-BE49-F238E27FC236}">
                  <a16:creationId xmlns:a16="http://schemas.microsoft.com/office/drawing/2014/main" id="{00000000-0008-0000-3700-0000072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0</xdr:rowOff>
        </xdr:from>
        <xdr:to>
          <xdr:col>5</xdr:col>
          <xdr:colOff>358140</xdr:colOff>
          <xdr:row>210</xdr:row>
          <xdr:rowOff>45720</xdr:rowOff>
        </xdr:to>
        <xdr:sp macro="" textlink="">
          <xdr:nvSpPr>
            <xdr:cNvPr id="730120" name="Object 8" hidden="1">
              <a:extLst>
                <a:ext uri="{63B3BB69-23CF-44E3-9099-C40C66FF867C}">
                  <a14:compatExt spid="_x0000_s730120"/>
                </a:ext>
                <a:ext uri="{FF2B5EF4-FFF2-40B4-BE49-F238E27FC236}">
                  <a16:creationId xmlns:a16="http://schemas.microsoft.com/office/drawing/2014/main" id="{00000000-0008-0000-3700-0000082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215</xdr:row>
          <xdr:rowOff>160020</xdr:rowOff>
        </xdr:from>
        <xdr:to>
          <xdr:col>5</xdr:col>
          <xdr:colOff>449580</xdr:colOff>
          <xdr:row>231</xdr:row>
          <xdr:rowOff>99060</xdr:rowOff>
        </xdr:to>
        <xdr:sp macro="" textlink="">
          <xdr:nvSpPr>
            <xdr:cNvPr id="730121" name="Object 9" hidden="1">
              <a:extLst>
                <a:ext uri="{63B3BB69-23CF-44E3-9099-C40C66FF867C}">
                  <a14:compatExt spid="_x0000_s730121"/>
                </a:ext>
                <a:ext uri="{FF2B5EF4-FFF2-40B4-BE49-F238E27FC236}">
                  <a16:creationId xmlns:a16="http://schemas.microsoft.com/office/drawing/2014/main" id="{00000000-0008-0000-3700-00000924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xdr:oneCellAnchor>
    <xdr:from>
      <xdr:col>1</xdr:col>
      <xdr:colOff>85725</xdr:colOff>
      <xdr:row>29</xdr:row>
      <xdr:rowOff>123825</xdr:rowOff>
    </xdr:from>
    <xdr:ext cx="2238375" cy="784041"/>
    <xdr:pic>
      <xdr:nvPicPr>
        <xdr:cNvPr id="2" name="Picture 1">
          <a:extLst>
            <a:ext uri="{FF2B5EF4-FFF2-40B4-BE49-F238E27FC236}">
              <a16:creationId xmlns:a16="http://schemas.microsoft.com/office/drawing/2014/main" id="{00000000-0008-0000-38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14500" y="6496050"/>
          <a:ext cx="2238375" cy="7840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d1xc8005\DFS\BSC\Forecast\Q4%202002\RFF%20Denmark%20Q4%2020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C/Forecast/Q4%202002/RFF%20Denmark%20Q4%20200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BSC\Forecast\Q4%202002\RFF%20Denmark%20Q4%202002-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d1xs0009\InvestorRelations\BSC\Forecast\Q4%202002\RFF%20Denmark%20Q4%202002-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_FRA_S62A2B7_DOK_F&#198;L_9220\Team%20CIB\Add3_ACTUALRATE\ADDr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kd1xc8005\DFS\DATA_FRA_S62A2B7_DOK_F&#198;L_9220\Team%20CIB\Add3_ACTUALRATE\ADDrp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_FRA_S62A2B7_DOK_F&#198;L_9220/Team%20CIB/Add3_ACTUALRATE/ADDrp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ATA_FRA_S62A2B7_DOK_F&#198;L_9220\Team%20CIB\Add3_ACTUALRATE\ADDrp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d1xs0009\InvestorRelations\DATA_FRA_S62A2B7_DOK_F&#198;L_9220\Team%20CIB\Add3_ACTUALRATE\ADDrp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TEMP\1998\1998-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kd1xc8005\DFS\TEMP\1998\1998-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TEMP/1998/1998-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TEMP\1998\1998-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d1xs0009\InvestorRelations\TEMP\1998\1998-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Documents%20and%20Settings\p040400\My%20Documents\Regione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p040400/My%20Documents/Region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kd1xc8005\DFS\Documents%20and%20Settings\p040400\My%20Documents\Region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Documents%20and%20Settings\p040400\My%20Documents\Region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p040400\My%20Documents\Region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p040400\My%20Documents\Cockpit%20JR%209%20ja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p040400/My%20Documents/Cockpit%20JR%209%20ja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kd1xc8005\DFS\Documents%20and%20Settings\p040400\My%20Documents\Cockpit%20JR%209%20ja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Documents%20and%20Settings\p040400\My%20Documents\Cockpit%20JR%209%20ja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p040400\My%20Documents\Cockpit%20JR%209%20jan.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Rolling%20Financial%20Forecast\September%202005\Regional%20banks\RFF%20Sep%202005%20210920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kd1xc8005\DFS\Rolling%20Financial%20Forecast\September%202005\Regional%20banks\RFF%20Sep%202005%202109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olling%20Financial%20Forecast/September%202005/Regional%20banks/RFF%20Sep%202005%202109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Rolling%20Financial%20Forecast\September%202005\Regional%20banks\RFF%20Sep%202005%202109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d1xs0009\InvestorRelations\Rolling%20Financial%20Forecast\September%202005\Regional%20banks\RFF%20Sep%202005%20210920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ocuments%20and%20Settings\G35591\Local%20Settings\Temporary%20Internet%20Files\OLKF8\Investment%20and%20AuM.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kd1xc8005\DFS\Documents%20and%20Settings\G35591\Local%20Settings\Temporary%20Internet%20Files\OLKF8\Investment%20and%20AuM.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Documents%20and%20Settings/G35591/Local%20Settings/Temporary%20Internet%20Files/OLKF8/Investment%20and%20Au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Documents%20and%20Settings\G35591\Local%20Settings\Temporary%20Internet%20Files\OLKF8\Investment%20and%20Au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G35591\Local%20Settings\Temporary%20Internet%20Files\OLKF8\Investment%20and%20A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KT03\SYS\DATA\FONDS\EXCEL\JERRIK\SM&#197;_OPG\INDEKSE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ATA\XLS\BUDJETTI\KK-raportti\NPB%20Report%2012%202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kd1xc8005\DFS\DATA\XLS\BUDJETTI\KK-raportti\NPB%20Report%2012%202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DATA/XLS/BUDJETTI/KK-raportti/NPB%20Report%2012%2020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DATA\XLS\BUDJETTI\KK-raportti\NPB%20Report%2012%20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d1xs0009\InvestorRelations\DATA\XLS\BUDJETTI\KK-raportti\NPB%20Report%2012%20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March%202009\Interim%20report\NB%20tables%20Q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kd1xc8005\DFS\March%202009\Interim%20report\NB%20tables%20Q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arch%202009/Interim%20report/NB%20tables%20Q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March%202009\Interim%20report\NB%20tables%20Q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md1xs0009\InvestorRelations\March%202009\Interim%20report\NB%20tables%20Q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September%202008\Interim%20report\NB%20tables%20Q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kd1xc8005\DFS\September%202008\Interim%20report\NB%20tables%20Q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September%202008/Interim%20report/NB%20tables%20Q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September%202008\Interim%20report\NB%20tables%20Q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d1xs0009\InvestorRelations\September%202008\Interim%20report\NB%20tables%20Q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Reporting%202002\02%20July\AM&amp;L%20consolidation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kd1xc8005\DFS\Reporting%202002\02%20July\AM&amp;L%20consolidation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porting%202002/02%20July/AM&amp;L%20consolidation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Z:\Reporting%202002\02%20July\AM&amp;L%20consolidation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d1xs0009\InvestorRelations\Reporting%202002\02%20July\AM&amp;L%20consolidation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WINNT\Profiles\Z173401\Temporary%20Internet%20Files\OLK3E\PB%20Swe%2001%2020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kd1xc8005\DFS\WINNT\Profiles\Z173401\Temporary%20Internet%20Files\OLK3E\PB%20Swe%2001%20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WINNT/Profiles/Z173401/Temporary%20Internet%20Files/OLK3E/PB%20Swe%2001%20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Z:\WINNT\Profiles\Z173401\Temporary%20Internet%20Files\OLK3E\PB%20Swe%2001%2020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md1xs0009\InvestorRelations\WINNT\Profiles\Z173401\Temporary%20Internet%20Files\OLK3E\PB%20Swe%2001%2020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WINNT\Profiles\z105826\Temporary%20Internet%20Files\OLK16\Income%20development%201997-2001%20ver10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kd1xc8005\DFS\WINNT\Profiles\z105826\Temporary%20Internet%20Files\OLK16\Income%20development%201997-2001%20ver101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WINNT/Profiles/z105826/Temporary%20Internet%20Files/OLK16/Income%20development%201997-2001%20ver101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Z:\WINNT\Profiles\z105826\Temporary%20Internet%20Files\OLK16\Income%20development%201997-2001%20ver101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md1xs0009\InvestorRelations\WINNT\Profiles\z105826\Temporary%20Internet%20Files\OLK16\Income%20development%201997-2001%20ver101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Annual%20Report%202001\figures%20for%20annual%20report%20ver4%20incl%20changed%20PBDK%20figures%2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kd1xc8005\DFS\Annual%20Report%202001\figures%20for%20annual%20report%20ver4%20incl%20changed%20PBDK%20figures%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Annual%20Report%202001/figures%20for%20annual%20report%20ver4%20incl%20changed%20PBDK%20figures%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Z:\Annual%20Report%202001\figures%20for%20annual%20report%20ver4%20incl%20changed%20PBDK%20figures%2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md1xs0009\InvestorRelations\Annual%20Report%202001\figures%20for%20annual%20report%20ver4%20incl%20changed%20PBDK%20figures%2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GROUP\Group_Finance\Koncred\2005\Interim%20report%20Q1\translation\Model%20Interim%20Denmark%20from%20translato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kd1xc8005\DFS\GROUP\Group_Finance\Koncred\2005\Interim%20report%20Q1\translation\Model%20Interim%20Denmark%20from%20translator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GROUP/Group_Finance/Koncred/2005/Interim%20report%20Q1/translation/Model%20Interim%20Denmark%20from%20translator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Z:\GROUP\Group_Finance\Koncred\2005\Interim%20report%20Q1\translation\Model%20Interim%20Denmark%20from%20translator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md1xs0009\InvestorRelations\GROUP\Group_Finance\Koncred\2005\Interim%20report%20Q1\translation\Model%20Interim%20Denmark%20from%20translator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MERI\VAHO\2741\YKSIKKO\HALLINTO\LASKENTA\BUDJETTI\1998\B2F4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kd1xc8005\DFS\MERI\VAHO\2741\YKSIKKO\HALLINTO\LASKENTA\BUDJETTI\1998\B2F4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MERI/VAHO/2741/YKSIKKO/HALLINTO/LASKENTA/BUDJETTI/1998/B2F4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Z:\MERI\VAHO\2741\YKSIKKO\HALLINTO\LASKENTA\BUDJETTI\1998\B2F4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md1xs0009\InvestorRelations\MERI\VAHO\2741\YKSIKKO\HALLINTO\LASKENTA\BUDJETTI\1998\B2F4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kap\Asset%20Management\MNB%20lux%201Q%2019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kd1xc8005\DFS\$kap\Asset%20Management\MNB%20lux%201Q%2019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kap/Asset%20Management/MNB%20lux%201Q%2019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Z:\$kap\Asset%20Management\MNB%20lux%201Q%20199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md1xs0009\InvestorRelations\$kap\Asset%20Management\MNB%20lux%201Q%20199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OKONOMI\liv-skade\Liv\Liv%20Vesta%20Liv%20koncernen\RFF%20NOK%20Skemakontrol%20Vesta%20Liv%20koncerner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kd1xc8005\DFS\OKONOMI\liv-skade\Liv\Liv%20Vesta%20Liv%20koncernen\RFF%20NOK%20Skemakontrol%20Vesta%20Liv%20koncerner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OKONOMI/liv-skade/Liv/Liv%20Vesta%20Liv%20koncernen/RFF%20NOK%20Skemakontrol%20Vesta%20Liv%20koncerner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Z:\OKONOMI\liv-skade\Liv\Liv%20Vesta%20Liv%20koncernen\RFF%20NOK%20Skemakontrol%20Vesta%20Liv%20koncernern.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md1xs0009\InvestorRelations\OKONOMI\liv-skade\Liv\Liv%20Vesta%20Liv%20koncernen\RFF%20NOK%20Skemakontrol%20Vesta%20Liv%20koncerner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Reporting%202003\RFF%2003%20Q4\Life\EC%2031-03-2003%20RFF%20ver.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kd1xc8005\DFS\Reporting%202003\RFF%2003%20Q4\Life\EC%2031-03-2003%20RFF%20ver.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Reporting%202003/RFF%2003%20Q4/Life/EC%2031-03-2003%20RFF%20ver.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Z:\Reporting%202003\RFF%2003%20Q4\Life\EC%2031-03-2003%20RFF%20ver.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md1xs0009\InvestorRelations\Reporting%202003\RFF%2003%20Q4\Life\EC%2031-03-2003%20RFF%20ver.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Documents%20and%20Settings\z982224\Local%20Settings\Temporary%20Internet%20Files\OLK6B\3.2%20Monthly%20%20quarterly%20reporting%20packag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Documents%20and%20Settings/z982224/Local%20Settings/Temporary%20Internet%20Files/OLK6B/3.2%20Monthly%20%20quarterly%20reporting%20packag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kd1xc8005\DFS\Documents%20and%20Settings\z982224\Local%20Settings\Temporary%20Internet%20Files\OLK6B\3.2%20Monthly%20%20quarterly%20reporting%20package.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Z:\Documents%20and%20Settings\z982224\Local%20Settings\Temporary%20Internet%20Files\OLK6B\3.2%20Monthly%20%20quarterly%20reporting%20packag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z982224\Local%20Settings\Temporary%20Internet%20Files\OLK6B\3.2%20Monthly%20%20quarterly%20reporting%20package.xls" TargetMode="External"/></Relationships>
</file>

<file path=xl/externalLinks/_rels/externalLink103.xml.rels><?xml version="1.0" encoding="UTF-8" standalone="yes"?>
<Relationships xmlns="http://schemas.openxmlformats.org/package/2006/relationships"><Relationship Id="rId1" Type="http://schemas.microsoft.com/office/2006/relationships/xlExternalLinkPath/xlPathMissing" Target="Rating%20Migration%20EAD"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n301800/AppData/Local/Microsoft/Windows/INetCache/Content.Outlook/WRO04XV2/5000G%20-%20Corporate%20-%20Rating%20migration%20-%202021%20Q2.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MD1XS0009\fts\Treasury\ALM\Working%20papers\short%20term%20funding%20report\2021\STF%20report%202021%2006\Fact%20book\Funding%20pictures%20Q2%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cell r="Y34"/>
          <cell r="Z34"/>
          <cell r="AB34">
            <v>0</v>
          </cell>
        </row>
        <row r="35">
          <cell r="X35"/>
          <cell r="Y35"/>
          <cell r="Z35"/>
          <cell r="AB35">
            <v>0</v>
          </cell>
        </row>
        <row r="36">
          <cell r="X36"/>
          <cell r="Y36"/>
          <cell r="Z36"/>
          <cell r="AB36">
            <v>0</v>
          </cell>
        </row>
        <row r="37">
          <cell r="X37"/>
          <cell r="Y37"/>
          <cell r="Z37"/>
          <cell r="AB37">
            <v>0</v>
          </cell>
        </row>
        <row r="38">
          <cell r="X38"/>
          <cell r="Y38"/>
          <cell r="AB38">
            <v>0</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v>0</v>
          </cell>
          <cell r="Y34">
            <v>0</v>
          </cell>
          <cell r="Z34">
            <v>0</v>
          </cell>
          <cell r="AB34">
            <v>0</v>
          </cell>
        </row>
        <row r="35">
          <cell r="X35">
            <v>0</v>
          </cell>
          <cell r="Y35">
            <v>0</v>
          </cell>
          <cell r="Z35">
            <v>0</v>
          </cell>
          <cell r="AB35">
            <v>0</v>
          </cell>
        </row>
        <row r="36">
          <cell r="X36">
            <v>0</v>
          </cell>
          <cell r="Y36">
            <v>0</v>
          </cell>
          <cell r="Z36">
            <v>0</v>
          </cell>
          <cell r="AB36">
            <v>0</v>
          </cell>
        </row>
        <row r="37">
          <cell r="X37">
            <v>0</v>
          </cell>
          <cell r="Y37">
            <v>0</v>
          </cell>
          <cell r="Z37">
            <v>0</v>
          </cell>
          <cell r="AB37">
            <v>0</v>
          </cell>
        </row>
        <row r="38">
          <cell r="X38">
            <v>0</v>
          </cell>
          <cell r="Y38">
            <v>0</v>
          </cell>
          <cell r="AB38">
            <v>0</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v>0</v>
          </cell>
          <cell r="Y34">
            <v>0</v>
          </cell>
          <cell r="Z34">
            <v>0</v>
          </cell>
          <cell r="AB34">
            <v>0</v>
          </cell>
        </row>
        <row r="35">
          <cell r="X35">
            <v>0</v>
          </cell>
          <cell r="Y35">
            <v>0</v>
          </cell>
          <cell r="Z35">
            <v>0</v>
          </cell>
          <cell r="AB35">
            <v>0</v>
          </cell>
        </row>
        <row r="36">
          <cell r="X36">
            <v>0</v>
          </cell>
          <cell r="Y36">
            <v>0</v>
          </cell>
          <cell r="Z36">
            <v>0</v>
          </cell>
          <cell r="AB36">
            <v>0</v>
          </cell>
        </row>
        <row r="37">
          <cell r="X37">
            <v>0</v>
          </cell>
          <cell r="Y37">
            <v>0</v>
          </cell>
          <cell r="Z37">
            <v>0</v>
          </cell>
          <cell r="AB37">
            <v>0</v>
          </cell>
        </row>
        <row r="38">
          <cell r="X38">
            <v>0</v>
          </cell>
          <cell r="Y38">
            <v>0</v>
          </cell>
          <cell r="AB38">
            <v>0</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cell r="Y34"/>
          <cell r="Z34"/>
          <cell r="AB34">
            <v>0</v>
          </cell>
        </row>
        <row r="35">
          <cell r="X35"/>
          <cell r="Y35"/>
          <cell r="Z35"/>
          <cell r="AB35">
            <v>0</v>
          </cell>
        </row>
        <row r="36">
          <cell r="X36"/>
          <cell r="Y36"/>
          <cell r="Z36"/>
          <cell r="AB36">
            <v>0</v>
          </cell>
        </row>
        <row r="37">
          <cell r="X37"/>
          <cell r="Y37"/>
          <cell r="Z37"/>
          <cell r="AB37">
            <v>0</v>
          </cell>
        </row>
        <row r="38">
          <cell r="X38"/>
          <cell r="Y38"/>
          <cell r="AB38">
            <v>0</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cell r="Y34"/>
          <cell r="Z34"/>
          <cell r="AB34">
            <v>0</v>
          </cell>
        </row>
        <row r="35">
          <cell r="X35"/>
          <cell r="Y35"/>
          <cell r="Z35"/>
          <cell r="AB35">
            <v>0</v>
          </cell>
        </row>
        <row r="36">
          <cell r="X36"/>
          <cell r="Y36"/>
          <cell r="Z36"/>
          <cell r="AB36">
            <v>0</v>
          </cell>
        </row>
        <row r="37">
          <cell r="X37"/>
          <cell r="Y37"/>
          <cell r="Z37"/>
          <cell r="AB37">
            <v>0</v>
          </cell>
        </row>
        <row r="38">
          <cell r="X38"/>
          <cell r="Y38"/>
          <cell r="AB38">
            <v>0</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holdningsdata"/>
    </sheetNames>
    <sheetDataSet>
      <sheetData sheetId="0"/>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ing Migration EAD"/>
    </sheet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TRL"/>
      <sheetName val="Rating Migration EAD"/>
      <sheetName val="Rating Migration BP"/>
    </sheetNames>
    <sheetDataSet>
      <sheetData sheetId="0"/>
      <sheetData sheetId="1">
        <row r="41">
          <cell r="A41" t="str">
            <v>-5 or more</v>
          </cell>
          <cell r="C41">
            <v>2.682004280710804E-3</v>
          </cell>
        </row>
        <row r="42">
          <cell r="A42">
            <v>-4</v>
          </cell>
          <cell r="C42">
            <v>1.2033893529953493E-3</v>
          </cell>
        </row>
        <row r="43">
          <cell r="A43">
            <v>-3</v>
          </cell>
          <cell r="C43">
            <v>4.3327672564048032E-3</v>
          </cell>
        </row>
        <row r="44">
          <cell r="A44">
            <v>-2</v>
          </cell>
          <cell r="C44">
            <v>1.0416973262122648E-2</v>
          </cell>
        </row>
        <row r="45">
          <cell r="A45">
            <v>-1</v>
          </cell>
          <cell r="C45">
            <v>2.4672410120025169E-2</v>
          </cell>
        </row>
        <row r="46">
          <cell r="A46">
            <v>0</v>
          </cell>
          <cell r="C46">
            <v>0.88521176174877114</v>
          </cell>
        </row>
        <row r="47">
          <cell r="A47">
            <v>1</v>
          </cell>
          <cell r="C47">
            <v>5.1999116225014984E-2</v>
          </cell>
        </row>
        <row r="48">
          <cell r="A48">
            <v>2</v>
          </cell>
          <cell r="C48">
            <v>1.0835286084001581E-2</v>
          </cell>
        </row>
        <row r="49">
          <cell r="A49">
            <v>3</v>
          </cell>
          <cell r="C49">
            <v>3.9113228108664435E-3</v>
          </cell>
        </row>
        <row r="50">
          <cell r="A50">
            <v>4</v>
          </cell>
          <cell r="C50">
            <v>1.6021684960705908E-3</v>
          </cell>
        </row>
        <row r="51">
          <cell r="A51" t="str">
            <v>5 or more</v>
          </cell>
          <cell r="C51">
            <v>3.1328003630166192E-3</v>
          </cell>
        </row>
      </sheetData>
      <sheetData sheetId="2"/>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icture1"/>
      <sheetName val="Picture2"/>
      <sheetName val="Picture 3"/>
    </sheetNames>
    <sheetDataSet>
      <sheetData sheetId="0"/>
      <sheetData sheetId="1">
        <row r="1">
          <cell r="C1" t="str">
            <v>Weighted average original maturity (days)</v>
          </cell>
        </row>
        <row r="2">
          <cell r="A2">
            <v>2010</v>
          </cell>
          <cell r="C2">
            <v>106.41190686999036</v>
          </cell>
        </row>
        <row r="3">
          <cell r="C3">
            <v>99.822595112799263</v>
          </cell>
        </row>
        <row r="4">
          <cell r="C4">
            <v>98.388043823614993</v>
          </cell>
        </row>
        <row r="5">
          <cell r="C5">
            <v>100.87338243725036</v>
          </cell>
        </row>
        <row r="6">
          <cell r="C6">
            <v>101.95754375166415</v>
          </cell>
        </row>
        <row r="7">
          <cell r="C7">
            <v>104.14357390718112</v>
          </cell>
        </row>
        <row r="8">
          <cell r="C8">
            <v>111.30713003457844</v>
          </cell>
        </row>
        <row r="9">
          <cell r="C9">
            <v>113.40318139202274</v>
          </cell>
        </row>
        <row r="10">
          <cell r="C10">
            <v>110.48178871152371</v>
          </cell>
        </row>
        <row r="11">
          <cell r="C11">
            <v>106.34123596116908</v>
          </cell>
        </row>
        <row r="12">
          <cell r="C12">
            <v>104.21169548700347</v>
          </cell>
        </row>
        <row r="13">
          <cell r="C13">
            <v>108.56434753124208</v>
          </cell>
        </row>
        <row r="14">
          <cell r="A14">
            <v>2011</v>
          </cell>
          <cell r="C14">
            <v>111.8400901011004</v>
          </cell>
        </row>
        <row r="15">
          <cell r="C15">
            <v>109.15457230378756</v>
          </cell>
        </row>
        <row r="16">
          <cell r="C16">
            <v>107.84947655256434</v>
          </cell>
        </row>
        <row r="17">
          <cell r="C17">
            <v>105.93170157647626</v>
          </cell>
        </row>
        <row r="18">
          <cell r="C18">
            <v>111.76499089988886</v>
          </cell>
        </row>
        <row r="19">
          <cell r="C19">
            <v>111.46898638896121</v>
          </cell>
        </row>
        <row r="20">
          <cell r="C20">
            <v>107.30415092451028</v>
          </cell>
        </row>
        <row r="21">
          <cell r="C21">
            <v>111.3607450753813</v>
          </cell>
        </row>
        <row r="22">
          <cell r="C22">
            <v>116.95486383397616</v>
          </cell>
        </row>
        <row r="23">
          <cell r="C23">
            <v>116.5770137357985</v>
          </cell>
        </row>
        <row r="24">
          <cell r="C24">
            <v>114.85340664539986</v>
          </cell>
        </row>
        <row r="25">
          <cell r="C25">
            <v>113.62027750005464</v>
          </cell>
        </row>
        <row r="26">
          <cell r="A26">
            <v>2012</v>
          </cell>
          <cell r="C26">
            <v>118.10150629530781</v>
          </cell>
        </row>
        <row r="27">
          <cell r="C27">
            <v>127.34581630939407</v>
          </cell>
        </row>
        <row r="28">
          <cell r="C28">
            <v>130.61430958842971</v>
          </cell>
        </row>
        <row r="29">
          <cell r="C29">
            <v>139.58579072925309</v>
          </cell>
        </row>
        <row r="30">
          <cell r="C30">
            <v>133.94515900474482</v>
          </cell>
        </row>
        <row r="31">
          <cell r="C31">
            <v>125.43943325910983</v>
          </cell>
        </row>
        <row r="32">
          <cell r="C32">
            <v>134.14308756607522</v>
          </cell>
        </row>
        <row r="33">
          <cell r="C33">
            <v>137.36112581716696</v>
          </cell>
        </row>
        <row r="34">
          <cell r="C34">
            <v>144.32714880159125</v>
          </cell>
        </row>
        <row r="35">
          <cell r="C35">
            <v>145.01234397753359</v>
          </cell>
        </row>
        <row r="36">
          <cell r="C36">
            <v>152.09213165571941</v>
          </cell>
        </row>
        <row r="37">
          <cell r="C37">
            <v>154.91695190081251</v>
          </cell>
        </row>
        <row r="38">
          <cell r="A38">
            <v>2013</v>
          </cell>
          <cell r="C38">
            <v>157.57282835829119</v>
          </cell>
        </row>
        <row r="39">
          <cell r="C39">
            <v>155.97336402990624</v>
          </cell>
        </row>
        <row r="40">
          <cell r="C40">
            <v>155.73221063946588</v>
          </cell>
        </row>
        <row r="41">
          <cell r="C41">
            <v>155.97905211896554</v>
          </cell>
        </row>
        <row r="42">
          <cell r="C42">
            <v>151.1751145771442</v>
          </cell>
        </row>
        <row r="43">
          <cell r="C43">
            <v>147.14516422505503</v>
          </cell>
        </row>
        <row r="44">
          <cell r="C44">
            <v>140.68957967646585</v>
          </cell>
        </row>
        <row r="45">
          <cell r="C45">
            <v>139.79144966613796</v>
          </cell>
        </row>
        <row r="46">
          <cell r="C46">
            <v>137.82845843557865</v>
          </cell>
        </row>
        <row r="47">
          <cell r="C47">
            <v>142.11996853610322</v>
          </cell>
        </row>
        <row r="48">
          <cell r="C48">
            <v>143.24369301995839</v>
          </cell>
        </row>
        <row r="49">
          <cell r="C49">
            <v>145.34437372359992</v>
          </cell>
        </row>
        <row r="50">
          <cell r="A50">
            <v>2014</v>
          </cell>
          <cell r="C50">
            <v>140.08010587278125</v>
          </cell>
        </row>
        <row r="51">
          <cell r="C51">
            <v>139.72203398330055</v>
          </cell>
        </row>
        <row r="52">
          <cell r="C52">
            <v>135.47258110888316</v>
          </cell>
        </row>
        <row r="53">
          <cell r="C53">
            <v>143.81352119524601</v>
          </cell>
        </row>
        <row r="54">
          <cell r="C54">
            <v>147.95302204771085</v>
          </cell>
        </row>
        <row r="55">
          <cell r="C55">
            <v>150.22860775486825</v>
          </cell>
        </row>
        <row r="56">
          <cell r="C56">
            <v>149.92538387459393</v>
          </cell>
        </row>
        <row r="57">
          <cell r="C57">
            <v>152.9610010261047</v>
          </cell>
        </row>
        <row r="58">
          <cell r="C58">
            <v>165.27564162030433</v>
          </cell>
        </row>
        <row r="59">
          <cell r="C59">
            <v>168.83656979743571</v>
          </cell>
        </row>
        <row r="60">
          <cell r="C60">
            <v>171.57585230387457</v>
          </cell>
        </row>
        <row r="61">
          <cell r="C61">
            <v>175.90344748939808</v>
          </cell>
        </row>
        <row r="62">
          <cell r="A62">
            <v>2015</v>
          </cell>
          <cell r="C62">
            <v>178.08059001309903</v>
          </cell>
        </row>
        <row r="63">
          <cell r="C63">
            <v>179.74898996105046</v>
          </cell>
        </row>
        <row r="64">
          <cell r="C64">
            <v>176.86926430982183</v>
          </cell>
        </row>
        <row r="65">
          <cell r="C65">
            <v>175.35277300000001</v>
          </cell>
        </row>
        <row r="66">
          <cell r="C66">
            <v>169.03457599999999</v>
          </cell>
        </row>
        <row r="67">
          <cell r="C67">
            <v>170.42862500000001</v>
          </cell>
        </row>
        <row r="68">
          <cell r="C68">
            <v>168.9</v>
          </cell>
        </row>
        <row r="69">
          <cell r="C69">
            <v>172.1</v>
          </cell>
        </row>
        <row r="70">
          <cell r="C70">
            <v>171.4</v>
          </cell>
        </row>
        <row r="71">
          <cell r="C71">
            <v>166.4</v>
          </cell>
        </row>
        <row r="72">
          <cell r="C72">
            <v>155</v>
          </cell>
        </row>
        <row r="73">
          <cell r="C73">
            <v>145.6</v>
          </cell>
        </row>
        <row r="74">
          <cell r="A74">
            <v>2016</v>
          </cell>
          <cell r="C74">
            <v>144.72701243170818</v>
          </cell>
        </row>
        <row r="75">
          <cell r="C75">
            <v>151.56032671962299</v>
          </cell>
        </row>
        <row r="76">
          <cell r="C76">
            <v>159.89745395793176</v>
          </cell>
        </row>
        <row r="77">
          <cell r="C77">
            <v>171.487117811047</v>
          </cell>
        </row>
        <row r="78">
          <cell r="C78">
            <v>176.41351741103125</v>
          </cell>
        </row>
        <row r="79">
          <cell r="C79">
            <v>182.04339544041986</v>
          </cell>
        </row>
        <row r="80">
          <cell r="C80">
            <v>183.76374947761306</v>
          </cell>
        </row>
        <row r="81">
          <cell r="C81">
            <v>183.08942278954657</v>
          </cell>
        </row>
        <row r="82">
          <cell r="C82">
            <v>182.94184010418027</v>
          </cell>
        </row>
        <row r="83">
          <cell r="C83">
            <v>193.86156220989503</v>
          </cell>
        </row>
        <row r="84">
          <cell r="C84">
            <v>184.40146727799038</v>
          </cell>
        </row>
        <row r="85">
          <cell r="C85">
            <v>182.85563568308822</v>
          </cell>
        </row>
        <row r="86">
          <cell r="A86">
            <v>2017</v>
          </cell>
          <cell r="C86">
            <v>174.71462884003066</v>
          </cell>
        </row>
        <row r="87">
          <cell r="C87">
            <v>171.29832750786215</v>
          </cell>
        </row>
        <row r="88">
          <cell r="C88">
            <v>171.7985510519425</v>
          </cell>
        </row>
        <row r="89">
          <cell r="C89">
            <v>163.42383607579652</v>
          </cell>
        </row>
        <row r="90">
          <cell r="C90">
            <v>155.74842907084039</v>
          </cell>
        </row>
        <row r="91">
          <cell r="C91">
            <v>142.95821970331778</v>
          </cell>
        </row>
        <row r="92">
          <cell r="C92">
            <v>142.60111181810481</v>
          </cell>
        </row>
        <row r="93">
          <cell r="C93">
            <v>140.33276426738391</v>
          </cell>
        </row>
        <row r="94">
          <cell r="C94">
            <v>138.43152861566202</v>
          </cell>
        </row>
        <row r="95">
          <cell r="C95">
            <v>142.65958097016593</v>
          </cell>
        </row>
        <row r="96">
          <cell r="C96">
            <v>143.40008918940543</v>
          </cell>
        </row>
        <row r="97">
          <cell r="C97">
            <v>145.5514925014204</v>
          </cell>
        </row>
        <row r="98">
          <cell r="A98">
            <v>2018</v>
          </cell>
          <cell r="C98">
            <v>148.70967322171603</v>
          </cell>
        </row>
        <row r="99">
          <cell r="C99">
            <v>155.17517396787201</v>
          </cell>
        </row>
        <row r="100">
          <cell r="C100">
            <v>160.70164218301176</v>
          </cell>
        </row>
        <row r="101">
          <cell r="C101">
            <v>163.37237728451151</v>
          </cell>
        </row>
        <row r="102">
          <cell r="C102">
            <v>156.13060791891357</v>
          </cell>
        </row>
        <row r="103">
          <cell r="C103">
            <v>157.08703493516691</v>
          </cell>
        </row>
        <row r="104">
          <cell r="C104">
            <v>170.87238264588936</v>
          </cell>
        </row>
        <row r="105">
          <cell r="C105">
            <v>180.43898961078816</v>
          </cell>
        </row>
        <row r="106">
          <cell r="C106">
            <v>188.47023689600303</v>
          </cell>
        </row>
        <row r="107">
          <cell r="C107">
            <v>198.34710322869688</v>
          </cell>
        </row>
        <row r="108">
          <cell r="C108">
            <v>189.17821835160154</v>
          </cell>
        </row>
        <row r="109">
          <cell r="C109">
            <v>183.01089350003943</v>
          </cell>
        </row>
        <row r="110">
          <cell r="A110">
            <v>2019</v>
          </cell>
          <cell r="C110">
            <v>175.13486261046404</v>
          </cell>
        </row>
        <row r="111">
          <cell r="C111">
            <v>167.21184509841754</v>
          </cell>
        </row>
        <row r="112">
          <cell r="C112">
            <v>160.33338726449162</v>
          </cell>
        </row>
        <row r="113">
          <cell r="C113">
            <v>160.68742150028953</v>
          </cell>
        </row>
        <row r="114">
          <cell r="C114">
            <v>168.19159964263724</v>
          </cell>
        </row>
        <row r="115">
          <cell r="C115">
            <v>171.89089944751919</v>
          </cell>
        </row>
        <row r="116">
          <cell r="C116">
            <v>185.27929566283805</v>
          </cell>
        </row>
        <row r="117">
          <cell r="C117">
            <v>189.6589925894186</v>
          </cell>
        </row>
        <row r="118">
          <cell r="C118">
            <v>188.33146218765631</v>
          </cell>
        </row>
        <row r="119">
          <cell r="C119">
            <v>189.94971357668069</v>
          </cell>
        </row>
        <row r="120">
          <cell r="C120">
            <v>192.48320809227454</v>
          </cell>
        </row>
        <row r="121">
          <cell r="C121">
            <v>198.57022202529598</v>
          </cell>
        </row>
        <row r="122">
          <cell r="A122">
            <v>2020</v>
          </cell>
          <cell r="C122">
            <v>200.29785167104072</v>
          </cell>
        </row>
        <row r="123">
          <cell r="C123">
            <v>200.16983333205462</v>
          </cell>
        </row>
        <row r="124">
          <cell r="C124">
            <v>210.15974035056072</v>
          </cell>
        </row>
        <row r="125">
          <cell r="C125">
            <v>207.27487629031882</v>
          </cell>
        </row>
        <row r="126">
          <cell r="C126">
            <v>190.00055588728256</v>
          </cell>
        </row>
        <row r="127">
          <cell r="C127">
            <v>215.78594253150888</v>
          </cell>
        </row>
        <row r="128">
          <cell r="C128">
            <v>220.74218025122465</v>
          </cell>
        </row>
        <row r="129">
          <cell r="C129">
            <v>207.04783204939235</v>
          </cell>
        </row>
        <row r="130">
          <cell r="C130">
            <v>197.66028992632394</v>
          </cell>
        </row>
        <row r="131">
          <cell r="C131">
            <v>201.46572120120001</v>
          </cell>
        </row>
        <row r="132">
          <cell r="A132">
            <v>2021</v>
          </cell>
          <cell r="C132">
            <v>148.7248771431</v>
          </cell>
        </row>
        <row r="133">
          <cell r="C133">
            <v>151.96881517029999</v>
          </cell>
        </row>
        <row r="134">
          <cell r="C134">
            <v>162.90821260120001</v>
          </cell>
        </row>
        <row r="135">
          <cell r="C135">
            <v>164.19479495549999</v>
          </cell>
        </row>
        <row r="136">
          <cell r="C136">
            <v>159.4401207866</v>
          </cell>
        </row>
        <row r="137">
          <cell r="C137">
            <v>162.37212839630001</v>
          </cell>
        </row>
      </sheetData>
      <sheetData sheetId="2">
        <row r="1">
          <cell r="C1" t="str">
            <v>Total short issuances (EURm)</v>
          </cell>
        </row>
        <row r="2">
          <cell r="A2">
            <v>2005</v>
          </cell>
          <cell r="C2">
            <v>26076.847813788292</v>
          </cell>
        </row>
        <row r="3">
          <cell r="C3">
            <v>26282.836726152967</v>
          </cell>
        </row>
        <row r="4">
          <cell r="C4">
            <v>29055.457301128004</v>
          </cell>
        </row>
        <row r="5">
          <cell r="C5">
            <v>31304.299876401383</v>
          </cell>
        </row>
        <row r="6">
          <cell r="C6">
            <v>27953.774082725526</v>
          </cell>
        </row>
        <row r="7">
          <cell r="C7">
            <v>28841.643487534777</v>
          </cell>
        </row>
        <row r="8">
          <cell r="C8">
            <v>26170.741289628084</v>
          </cell>
        </row>
        <row r="9">
          <cell r="C9">
            <v>26399.289374050488</v>
          </cell>
        </row>
        <row r="10">
          <cell r="C10">
            <v>28216.168667157999</v>
          </cell>
        </row>
        <row r="11">
          <cell r="C11">
            <v>33269.405452022889</v>
          </cell>
        </row>
        <row r="12">
          <cell r="C12">
            <v>35810</v>
          </cell>
        </row>
        <row r="13">
          <cell r="C13">
            <v>34320</v>
          </cell>
        </row>
        <row r="14">
          <cell r="A14">
            <v>2006</v>
          </cell>
          <cell r="C14">
            <v>32086</v>
          </cell>
        </row>
        <row r="15">
          <cell r="C15">
            <v>32551</v>
          </cell>
        </row>
        <row r="16">
          <cell r="C16">
            <v>34566</v>
          </cell>
        </row>
        <row r="17">
          <cell r="C17">
            <v>34095</v>
          </cell>
        </row>
        <row r="18">
          <cell r="C18">
            <v>32380</v>
          </cell>
        </row>
        <row r="19">
          <cell r="C19">
            <v>33500</v>
          </cell>
        </row>
        <row r="20">
          <cell r="C20">
            <v>31900</v>
          </cell>
        </row>
        <row r="21">
          <cell r="C21">
            <v>29500</v>
          </cell>
        </row>
        <row r="22">
          <cell r="C22">
            <v>26130</v>
          </cell>
        </row>
        <row r="23">
          <cell r="C23">
            <v>28500</v>
          </cell>
        </row>
        <row r="24">
          <cell r="C24">
            <v>26500</v>
          </cell>
        </row>
        <row r="25">
          <cell r="C25">
            <v>26800</v>
          </cell>
        </row>
        <row r="26">
          <cell r="A26">
            <v>2007</v>
          </cell>
          <cell r="C26">
            <v>30800</v>
          </cell>
        </row>
        <row r="27">
          <cell r="C27">
            <v>33500</v>
          </cell>
        </row>
        <row r="28">
          <cell r="C28">
            <v>31300</v>
          </cell>
        </row>
        <row r="29">
          <cell r="C29">
            <v>33500</v>
          </cell>
        </row>
        <row r="30">
          <cell r="C30">
            <v>36600</v>
          </cell>
        </row>
        <row r="31">
          <cell r="C31">
            <v>33000</v>
          </cell>
        </row>
        <row r="32">
          <cell r="C32">
            <v>31400</v>
          </cell>
        </row>
        <row r="33">
          <cell r="C33">
            <v>37300</v>
          </cell>
        </row>
        <row r="34">
          <cell r="C34">
            <v>35400</v>
          </cell>
        </row>
        <row r="35">
          <cell r="C35">
            <v>37300</v>
          </cell>
        </row>
        <row r="36">
          <cell r="C36">
            <v>39300</v>
          </cell>
        </row>
        <row r="37">
          <cell r="C37">
            <v>38000</v>
          </cell>
        </row>
        <row r="38">
          <cell r="A38">
            <v>2008</v>
          </cell>
          <cell r="C38">
            <v>37200</v>
          </cell>
        </row>
        <row r="39">
          <cell r="C39">
            <v>34382</v>
          </cell>
        </row>
        <row r="40">
          <cell r="C40">
            <v>39462</v>
          </cell>
        </row>
        <row r="41">
          <cell r="C41">
            <v>48100</v>
          </cell>
        </row>
        <row r="42">
          <cell r="C42">
            <v>47500</v>
          </cell>
        </row>
        <row r="43">
          <cell r="C43">
            <v>46700</v>
          </cell>
        </row>
        <row r="44">
          <cell r="C44">
            <v>44308</v>
          </cell>
        </row>
        <row r="45">
          <cell r="C45">
            <v>45520</v>
          </cell>
        </row>
        <row r="46">
          <cell r="C46">
            <v>49000</v>
          </cell>
        </row>
        <row r="47">
          <cell r="C47">
            <v>47141</v>
          </cell>
        </row>
        <row r="48">
          <cell r="C48">
            <v>47082</v>
          </cell>
        </row>
        <row r="49">
          <cell r="C49">
            <v>45335</v>
          </cell>
        </row>
        <row r="50">
          <cell r="A50">
            <v>2009</v>
          </cell>
          <cell r="C50">
            <v>50745</v>
          </cell>
        </row>
        <row r="51">
          <cell r="C51">
            <v>48031</v>
          </cell>
        </row>
        <row r="52">
          <cell r="C52">
            <v>46256</v>
          </cell>
        </row>
        <row r="53">
          <cell r="C53">
            <v>47976</v>
          </cell>
        </row>
        <row r="54">
          <cell r="C54">
            <v>42752.567139999999</v>
          </cell>
        </row>
        <row r="55">
          <cell r="C55">
            <v>40334</v>
          </cell>
        </row>
        <row r="56">
          <cell r="C56">
            <v>35817</v>
          </cell>
        </row>
        <row r="57">
          <cell r="C57">
            <v>34779</v>
          </cell>
        </row>
        <row r="58">
          <cell r="C58">
            <v>37834.626330191328</v>
          </cell>
        </row>
        <row r="59">
          <cell r="C59">
            <v>36593.760000000002</v>
          </cell>
        </row>
        <row r="60">
          <cell r="C60">
            <v>42931.11</v>
          </cell>
        </row>
        <row r="61">
          <cell r="C61">
            <v>52889.204293372022</v>
          </cell>
        </row>
        <row r="62">
          <cell r="A62">
            <v>2010</v>
          </cell>
          <cell r="C62">
            <v>47125.619648673535</v>
          </cell>
        </row>
        <row r="63">
          <cell r="C63">
            <v>47312.861193404191</v>
          </cell>
        </row>
        <row r="64">
          <cell r="C64">
            <v>41039.74</v>
          </cell>
        </row>
        <row r="65">
          <cell r="C65">
            <v>40268.519999999997</v>
          </cell>
        </row>
        <row r="66">
          <cell r="C66">
            <v>47031.67</v>
          </cell>
        </row>
        <row r="67">
          <cell r="C67">
            <v>51945.647274186427</v>
          </cell>
        </row>
        <row r="68">
          <cell r="C68">
            <v>53204</v>
          </cell>
        </row>
        <row r="69">
          <cell r="C69">
            <v>49699.691395340102</v>
          </cell>
        </row>
        <row r="70">
          <cell r="C70">
            <v>42501.448669354497</v>
          </cell>
        </row>
        <row r="71">
          <cell r="C71">
            <v>49833.86</v>
          </cell>
        </row>
        <row r="72">
          <cell r="C72">
            <v>54040.861351712869</v>
          </cell>
        </row>
        <row r="73">
          <cell r="C73">
            <v>52505.006304528019</v>
          </cell>
        </row>
        <row r="74">
          <cell r="A74">
            <v>2011</v>
          </cell>
          <cell r="C74">
            <v>51341.729947110667</v>
          </cell>
        </row>
        <row r="75">
          <cell r="C75">
            <v>44123.176379095814</v>
          </cell>
        </row>
        <row r="76">
          <cell r="C76">
            <v>45068.829290561756</v>
          </cell>
        </row>
        <row r="77">
          <cell r="C77">
            <v>45864.022589354739</v>
          </cell>
        </row>
        <row r="78">
          <cell r="C78">
            <v>49341.777068117655</v>
          </cell>
        </row>
        <row r="79">
          <cell r="C79">
            <v>50527.178198056834</v>
          </cell>
        </row>
        <row r="80">
          <cell r="C80">
            <v>50715.51</v>
          </cell>
        </row>
        <row r="81">
          <cell r="C81">
            <v>54902.652689901792</v>
          </cell>
        </row>
        <row r="82">
          <cell r="C82">
            <v>58873.202194568934</v>
          </cell>
        </row>
        <row r="83">
          <cell r="C83">
            <v>59397.16490550946</v>
          </cell>
        </row>
        <row r="84">
          <cell r="C84">
            <v>61968.524584472892</v>
          </cell>
        </row>
        <row r="85">
          <cell r="C85">
            <v>62436.542629154705</v>
          </cell>
        </row>
        <row r="86">
          <cell r="A86">
            <v>2012</v>
          </cell>
          <cell r="C86">
            <v>57454.715650466744</v>
          </cell>
        </row>
        <row r="87">
          <cell r="C87">
            <v>50841.825868092492</v>
          </cell>
        </row>
        <row r="88">
          <cell r="C88">
            <v>43951.406530476837</v>
          </cell>
        </row>
        <row r="89">
          <cell r="C89">
            <v>42825.499426055329</v>
          </cell>
        </row>
        <row r="90">
          <cell r="C90">
            <v>49978.655911588678</v>
          </cell>
        </row>
        <row r="91">
          <cell r="C91">
            <v>56932.309658705715</v>
          </cell>
        </row>
        <row r="92">
          <cell r="C92">
            <v>59779.603238637399</v>
          </cell>
        </row>
        <row r="93">
          <cell r="C93">
            <v>58208.5250286144</v>
          </cell>
        </row>
        <row r="94">
          <cell r="C94">
            <v>52891.234437451807</v>
          </cell>
        </row>
        <row r="95">
          <cell r="C95">
            <v>52882.44</v>
          </cell>
        </row>
        <row r="96">
          <cell r="C96">
            <v>50324.114062375949</v>
          </cell>
        </row>
        <row r="97">
          <cell r="C97">
            <v>54392</v>
          </cell>
        </row>
        <row r="98">
          <cell r="A98">
            <v>2013</v>
          </cell>
          <cell r="C98">
            <v>54545.454456870095</v>
          </cell>
        </row>
        <row r="99">
          <cell r="C99">
            <v>51834.584418462786</v>
          </cell>
        </row>
        <row r="100">
          <cell r="C100">
            <v>51812.198868840191</v>
          </cell>
        </row>
        <row r="101">
          <cell r="C101">
            <v>48094.26</v>
          </cell>
        </row>
        <row r="102">
          <cell r="C102">
            <v>48296.26</v>
          </cell>
        </row>
        <row r="103">
          <cell r="C103">
            <v>43655.647824075299</v>
          </cell>
        </row>
        <row r="104">
          <cell r="C104">
            <v>49483.225617370801</v>
          </cell>
        </row>
        <row r="105">
          <cell r="C105">
            <v>52960.467199999999</v>
          </cell>
        </row>
        <row r="106">
          <cell r="C106">
            <v>50670.841469999999</v>
          </cell>
        </row>
        <row r="107">
          <cell r="C107">
            <v>48056.813699999999</v>
          </cell>
        </row>
        <row r="108">
          <cell r="C108">
            <v>45783.71</v>
          </cell>
        </row>
        <row r="109">
          <cell r="C109">
            <v>51095.77</v>
          </cell>
        </row>
        <row r="110">
          <cell r="A110">
            <v>2014</v>
          </cell>
          <cell r="C110">
            <v>49276.49</v>
          </cell>
        </row>
        <row r="111">
          <cell r="C111">
            <v>46790</v>
          </cell>
        </row>
        <row r="112">
          <cell r="C112">
            <v>46461</v>
          </cell>
        </row>
        <row r="113">
          <cell r="C113">
            <v>47678.617888716231</v>
          </cell>
        </row>
        <row r="114">
          <cell r="C114">
            <v>53473.269566484909</v>
          </cell>
        </row>
        <row r="115">
          <cell r="C115">
            <v>50208</v>
          </cell>
        </row>
        <row r="116">
          <cell r="C116">
            <v>50087.2551895129</v>
          </cell>
        </row>
        <row r="117">
          <cell r="C117">
            <v>46054.117416100242</v>
          </cell>
        </row>
        <row r="118">
          <cell r="C118">
            <v>49950.144202854834</v>
          </cell>
        </row>
        <row r="119">
          <cell r="C119">
            <v>49491</v>
          </cell>
        </row>
        <row r="120">
          <cell r="C120">
            <v>49756</v>
          </cell>
        </row>
        <row r="121">
          <cell r="C121">
            <v>51815</v>
          </cell>
        </row>
        <row r="122">
          <cell r="A122">
            <v>2015</v>
          </cell>
          <cell r="C122">
            <v>52724</v>
          </cell>
        </row>
        <row r="123">
          <cell r="C123">
            <v>47835</v>
          </cell>
        </row>
        <row r="124">
          <cell r="C124">
            <v>46226</v>
          </cell>
        </row>
        <row r="125">
          <cell r="C125">
            <v>43642</v>
          </cell>
        </row>
        <row r="126">
          <cell r="C126">
            <v>47575</v>
          </cell>
        </row>
        <row r="127">
          <cell r="C127">
            <v>46124</v>
          </cell>
        </row>
        <row r="128">
          <cell r="C128">
            <v>45496</v>
          </cell>
        </row>
        <row r="129">
          <cell r="C129">
            <v>43348</v>
          </cell>
        </row>
        <row r="130">
          <cell r="C130">
            <v>40484</v>
          </cell>
        </row>
        <row r="131">
          <cell r="C131">
            <v>41883</v>
          </cell>
        </row>
        <row r="132">
          <cell r="C132">
            <v>45402</v>
          </cell>
        </row>
        <row r="133">
          <cell r="C133">
            <v>45596</v>
          </cell>
        </row>
        <row r="134">
          <cell r="A134">
            <v>2016</v>
          </cell>
          <cell r="C134">
            <v>40309</v>
          </cell>
        </row>
        <row r="135">
          <cell r="C135">
            <v>36515</v>
          </cell>
        </row>
        <row r="136">
          <cell r="C136">
            <v>31843</v>
          </cell>
        </row>
        <row r="137">
          <cell r="C137">
            <v>34688</v>
          </cell>
        </row>
        <row r="138">
          <cell r="C138">
            <v>33322</v>
          </cell>
        </row>
        <row r="139">
          <cell r="C139">
            <v>31705</v>
          </cell>
        </row>
        <row r="140">
          <cell r="C140">
            <v>30725</v>
          </cell>
        </row>
        <row r="141">
          <cell r="C141">
            <v>28725</v>
          </cell>
        </row>
        <row r="142">
          <cell r="C142">
            <v>32857</v>
          </cell>
        </row>
        <row r="143">
          <cell r="C143">
            <v>31335.415413533618</v>
          </cell>
        </row>
        <row r="144">
          <cell r="C144">
            <v>34029.144863969006</v>
          </cell>
        </row>
        <row r="145">
          <cell r="C145">
            <v>33876.516610931183</v>
          </cell>
        </row>
        <row r="146">
          <cell r="A146">
            <v>2017</v>
          </cell>
          <cell r="C146">
            <v>35956.833613242808</v>
          </cell>
        </row>
        <row r="147">
          <cell r="C147">
            <v>37326.608112117334</v>
          </cell>
        </row>
        <row r="148">
          <cell r="C148">
            <v>35731.730871969361</v>
          </cell>
        </row>
        <row r="149">
          <cell r="C149">
            <v>34225</v>
          </cell>
        </row>
        <row r="150">
          <cell r="C150">
            <v>34857</v>
          </cell>
        </row>
        <row r="151">
          <cell r="C151">
            <v>35971</v>
          </cell>
        </row>
        <row r="152">
          <cell r="C152">
            <v>32820</v>
          </cell>
        </row>
        <row r="153">
          <cell r="C153">
            <v>34661</v>
          </cell>
        </row>
        <row r="154">
          <cell r="C154">
            <v>34473</v>
          </cell>
        </row>
        <row r="155">
          <cell r="C155">
            <v>31652</v>
          </cell>
        </row>
        <row r="156">
          <cell r="C156">
            <v>32914</v>
          </cell>
        </row>
        <row r="157">
          <cell r="C157">
            <v>33132</v>
          </cell>
        </row>
        <row r="158">
          <cell r="A158">
            <v>2018</v>
          </cell>
          <cell r="C158">
            <v>30282</v>
          </cell>
        </row>
        <row r="159">
          <cell r="C159">
            <v>28655</v>
          </cell>
        </row>
        <row r="160">
          <cell r="C160">
            <v>27589</v>
          </cell>
        </row>
        <row r="161">
          <cell r="C161">
            <v>26700.295078999996</v>
          </cell>
        </row>
        <row r="162">
          <cell r="C162">
            <v>27839.247975300004</v>
          </cell>
        </row>
        <row r="163">
          <cell r="C163">
            <v>29238.616006229793</v>
          </cell>
        </row>
        <row r="164">
          <cell r="C164">
            <v>26022.393371599497</v>
          </cell>
        </row>
        <row r="165">
          <cell r="C165">
            <v>31101.80784612344</v>
          </cell>
        </row>
        <row r="166">
          <cell r="C166">
            <v>37127.505984786992</v>
          </cell>
        </row>
        <row r="167">
          <cell r="C167">
            <v>36290.983894691257</v>
          </cell>
        </row>
        <row r="168">
          <cell r="C168">
            <v>41775.18904663904</v>
          </cell>
        </row>
        <row r="169">
          <cell r="C169">
            <v>43474.636314014431</v>
          </cell>
        </row>
        <row r="170">
          <cell r="A170">
            <v>2019</v>
          </cell>
          <cell r="C170">
            <v>40821.258743527709</v>
          </cell>
        </row>
        <row r="171">
          <cell r="C171">
            <v>41275.353201308972</v>
          </cell>
        </row>
        <row r="172">
          <cell r="C172">
            <v>38575.395161440822</v>
          </cell>
        </row>
        <row r="173">
          <cell r="C173">
            <v>39647.054596129914</v>
          </cell>
        </row>
        <row r="174">
          <cell r="C174">
            <v>40572.219193160592</v>
          </cell>
        </row>
        <row r="175">
          <cell r="C175">
            <v>36826.96025168561</v>
          </cell>
        </row>
        <row r="176">
          <cell r="C176">
            <v>35859.338205913882</v>
          </cell>
        </row>
        <row r="177">
          <cell r="C177">
            <v>35476.564309541347</v>
          </cell>
        </row>
        <row r="178">
          <cell r="C178">
            <v>37378.773684509884</v>
          </cell>
        </row>
        <row r="179">
          <cell r="C179">
            <v>42077.310554091004</v>
          </cell>
        </row>
        <row r="180">
          <cell r="C180">
            <v>40628.004062522392</v>
          </cell>
        </row>
        <row r="181">
          <cell r="C181">
            <v>41079.735575488776</v>
          </cell>
        </row>
        <row r="182">
          <cell r="A182">
            <v>2020</v>
          </cell>
          <cell r="C182">
            <v>44798.209968581999</v>
          </cell>
        </row>
        <row r="183">
          <cell r="C183">
            <v>45539.608883751709</v>
          </cell>
        </row>
        <row r="184">
          <cell r="C184">
            <v>38914.556787220856</v>
          </cell>
        </row>
        <row r="185">
          <cell r="C185">
            <v>39023.985862664747</v>
          </cell>
        </row>
        <row r="186">
          <cell r="C186">
            <v>42600.074569073069</v>
          </cell>
        </row>
        <row r="187">
          <cell r="C187">
            <v>39693.659610071998</v>
          </cell>
        </row>
        <row r="188">
          <cell r="C188">
            <v>35430.462496879707</v>
          </cell>
        </row>
        <row r="189">
          <cell r="C189">
            <v>39491.090427752097</v>
          </cell>
        </row>
        <row r="190">
          <cell r="C190">
            <v>30867.966086520584</v>
          </cell>
        </row>
        <row r="191">
          <cell r="C191">
            <v>20697.62125226609</v>
          </cell>
        </row>
        <row r="192">
          <cell r="A192">
            <v>2021</v>
          </cell>
          <cell r="C192">
            <v>31922.725101474993</v>
          </cell>
        </row>
        <row r="193">
          <cell r="C193">
            <v>31011.598171070011</v>
          </cell>
        </row>
        <row r="194">
          <cell r="C194">
            <v>29969.673033531999</v>
          </cell>
        </row>
        <row r="195">
          <cell r="C195">
            <v>31523.274817563717</v>
          </cell>
        </row>
        <row r="196">
          <cell r="C196">
            <v>37378.430728390711</v>
          </cell>
        </row>
        <row r="197">
          <cell r="C197">
            <v>35652.548449788905</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8.bin"/><Relationship Id="rId1" Type="http://schemas.openxmlformats.org/officeDocument/2006/relationships/printerSettings" Target="../printerSettings/printerSettings39.bin"/><Relationship Id="rId4" Type="http://schemas.openxmlformats.org/officeDocument/2006/relationships/vmlDrawing" Target="../drawings/vmlDrawing1.v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customProperty" Target="../customProperty19.bin"/><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8" Type="http://schemas.openxmlformats.org/officeDocument/2006/relationships/image" Target="../media/image13.emf"/><Relationship Id="rId13" Type="http://schemas.openxmlformats.org/officeDocument/2006/relationships/oleObject" Target="../embeddings/oleObject5.bin"/><Relationship Id="rId18" Type="http://schemas.openxmlformats.org/officeDocument/2006/relationships/image" Target="../media/image18.emf"/><Relationship Id="rId3" Type="http://schemas.openxmlformats.org/officeDocument/2006/relationships/vmlDrawing" Target="../drawings/vmlDrawing5.vml"/><Relationship Id="rId21" Type="http://schemas.openxmlformats.org/officeDocument/2006/relationships/oleObject" Target="../embeddings/oleObject9.bin"/><Relationship Id="rId7" Type="http://schemas.openxmlformats.org/officeDocument/2006/relationships/oleObject" Target="../embeddings/oleObject2.bin"/><Relationship Id="rId12" Type="http://schemas.openxmlformats.org/officeDocument/2006/relationships/image" Target="../media/image15.emf"/><Relationship Id="rId17" Type="http://schemas.openxmlformats.org/officeDocument/2006/relationships/oleObject" Target="../embeddings/oleObject7.bin"/><Relationship Id="rId2" Type="http://schemas.openxmlformats.org/officeDocument/2006/relationships/drawing" Target="../drawings/drawing18.xml"/><Relationship Id="rId16" Type="http://schemas.openxmlformats.org/officeDocument/2006/relationships/image" Target="../media/image17.emf"/><Relationship Id="rId20" Type="http://schemas.openxmlformats.org/officeDocument/2006/relationships/image" Target="../media/image19.emf"/><Relationship Id="rId1" Type="http://schemas.openxmlformats.org/officeDocument/2006/relationships/printerSettings" Target="../printerSettings/printerSettings56.bin"/><Relationship Id="rId6" Type="http://schemas.openxmlformats.org/officeDocument/2006/relationships/image" Target="../media/image12.emf"/><Relationship Id="rId11" Type="http://schemas.openxmlformats.org/officeDocument/2006/relationships/oleObject" Target="../embeddings/oleObject4.bin"/><Relationship Id="rId5" Type="http://schemas.openxmlformats.org/officeDocument/2006/relationships/oleObject" Target="../embeddings/oleObject1.bin"/><Relationship Id="rId15" Type="http://schemas.openxmlformats.org/officeDocument/2006/relationships/oleObject" Target="../embeddings/oleObject6.bin"/><Relationship Id="rId10" Type="http://schemas.openxmlformats.org/officeDocument/2006/relationships/image" Target="../media/image14.emf"/><Relationship Id="rId19" Type="http://schemas.openxmlformats.org/officeDocument/2006/relationships/oleObject" Target="../embeddings/oleObject8.bin"/><Relationship Id="rId4" Type="http://schemas.openxmlformats.org/officeDocument/2006/relationships/vmlDrawing" Target="../drawings/vmlDrawing6.vml"/><Relationship Id="rId9" Type="http://schemas.openxmlformats.org/officeDocument/2006/relationships/oleObject" Target="../embeddings/oleObject3.bin"/><Relationship Id="rId14" Type="http://schemas.openxmlformats.org/officeDocument/2006/relationships/image" Target="../media/image16.emf"/><Relationship Id="rId22" Type="http://schemas.openxmlformats.org/officeDocument/2006/relationships/image" Target="../media/image20.emf"/></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mailto:ian.smith@nordea.com" TargetMode="External"/><Relationship Id="rId1" Type="http://schemas.openxmlformats.org/officeDocument/2006/relationships/hyperlink" Target="mailto:axel.malgerud@nordea.com" TargetMode="External"/><Relationship Id="rId6" Type="http://schemas.openxmlformats.org/officeDocument/2006/relationships/vmlDrawing" Target="../drawings/vmlDrawing7.vml"/><Relationship Id="rId5" Type="http://schemas.openxmlformats.org/officeDocument/2006/relationships/drawing" Target="../drawings/drawing19.xml"/><Relationship Id="rId4" Type="http://schemas.openxmlformats.org/officeDocument/2006/relationships/customProperty" Target="../customProperty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4" tint="0.39997558519241921"/>
  </sheetPr>
  <dimension ref="B10:H31"/>
  <sheetViews>
    <sheetView tabSelected="1" view="pageBreakPreview" zoomScaleNormal="100" zoomScaleSheetLayoutView="100" zoomScalePageLayoutView="60" workbookViewId="0">
      <selection activeCell="C11" sqref="C11"/>
    </sheetView>
  </sheetViews>
  <sheetFormatPr defaultColWidth="9.109375" defaultRowHeight="14.4"/>
  <cols>
    <col min="1" max="8" width="9.109375" style="1"/>
    <col min="9" max="9" width="16.5546875" style="1" customWidth="1"/>
    <col min="10" max="10" width="6.5546875" style="1" customWidth="1"/>
    <col min="11" max="11" width="9.109375" style="1"/>
    <col min="12" max="22" width="0" style="1" hidden="1" customWidth="1"/>
    <col min="23" max="16384" width="9.109375" style="1"/>
  </cols>
  <sheetData>
    <row r="10" spans="2:8" ht="91.8">
      <c r="D10" s="914"/>
      <c r="E10" s="784"/>
      <c r="F10" s="784"/>
      <c r="G10" s="269"/>
    </row>
    <row r="11" spans="2:8">
      <c r="B11" s="1668"/>
    </row>
    <row r="12" spans="2:8" ht="61.2">
      <c r="D12" s="812"/>
      <c r="E12" s="784"/>
      <c r="F12" s="269"/>
      <c r="G12" s="269"/>
      <c r="H12" s="269"/>
    </row>
    <row r="31" spans="5:5">
      <c r="E31" s="1" t="s">
        <v>0</v>
      </c>
    </row>
  </sheetData>
  <printOptions horizontalCentered="1"/>
  <pageMargins left="0.25" right="0.25" top="0.75" bottom="0.75" header="0.3" footer="0.3"/>
  <pageSetup paperSize="9" scale="86"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E0C9-BBB5-4603-B045-063F99AF8182}">
  <sheetPr codeName="Sheet1">
    <tabColor theme="4" tint="0.39997558519241921"/>
  </sheetPr>
  <dimension ref="A1:E57"/>
  <sheetViews>
    <sheetView view="pageBreakPreview" topLeftCell="A25" zoomScaleNormal="100" zoomScaleSheetLayoutView="100" zoomScalePageLayoutView="70" workbookViewId="0">
      <selection activeCell="A58" sqref="A58"/>
    </sheetView>
  </sheetViews>
  <sheetFormatPr defaultColWidth="9.109375" defaultRowHeight="10.199999999999999"/>
  <cols>
    <col min="1" max="1" width="52.6640625" style="291" customWidth="1"/>
    <col min="2" max="2" width="11" style="291" customWidth="1"/>
    <col min="3" max="3" width="39" style="291" customWidth="1"/>
    <col min="4" max="4" width="57.109375" style="291" customWidth="1"/>
    <col min="5" max="5" width="6.5546875" style="291" customWidth="1"/>
    <col min="6" max="6" width="6.44140625" style="291" customWidth="1"/>
    <col min="7" max="16384" width="9.109375" style="291"/>
  </cols>
  <sheetData>
    <row r="1" spans="1:3" ht="13.5" customHeight="1">
      <c r="A1" s="262" t="s">
        <v>52</v>
      </c>
    </row>
    <row r="2" spans="1:3" ht="13.5" customHeight="1"/>
    <row r="3" spans="1:3" ht="13.5" customHeight="1">
      <c r="A3" s="28" t="s">
        <v>864</v>
      </c>
      <c r="B3" s="30"/>
      <c r="C3" s="30"/>
    </row>
    <row r="4" spans="1:3" ht="13.5" customHeight="1">
      <c r="A4" s="30" t="s">
        <v>868</v>
      </c>
      <c r="B4" s="30">
        <v>2</v>
      </c>
      <c r="C4" s="30"/>
    </row>
    <row r="5" spans="1:3" ht="13.5" customHeight="1">
      <c r="A5" s="30" t="s">
        <v>49</v>
      </c>
      <c r="B5" s="30">
        <v>2</v>
      </c>
      <c r="C5" s="30"/>
    </row>
    <row r="6" spans="1:3" ht="13.5" customHeight="1">
      <c r="A6" s="30"/>
      <c r="B6" s="30"/>
      <c r="C6" s="30"/>
    </row>
    <row r="7" spans="1:3" ht="13.5" customHeight="1">
      <c r="A7" s="28" t="s">
        <v>46</v>
      </c>
      <c r="B7" s="30"/>
      <c r="C7" s="30"/>
    </row>
    <row r="8" spans="1:3" ht="13.5" customHeight="1">
      <c r="A8" s="30" t="s">
        <v>1248</v>
      </c>
      <c r="B8" s="30">
        <v>4</v>
      </c>
      <c r="C8" s="30"/>
    </row>
    <row r="9" spans="1:3" ht="13.5" customHeight="1">
      <c r="A9" s="30" t="s">
        <v>1249</v>
      </c>
      <c r="B9" s="30">
        <v>4</v>
      </c>
      <c r="C9" s="30"/>
    </row>
    <row r="10" spans="1:3" ht="13.5" customHeight="1">
      <c r="A10" s="30" t="s">
        <v>610</v>
      </c>
      <c r="B10" s="30">
        <v>5</v>
      </c>
      <c r="C10" s="30"/>
    </row>
    <row r="11" spans="1:3" ht="13.5" customHeight="1">
      <c r="A11" s="30" t="s">
        <v>1250</v>
      </c>
      <c r="B11" s="30">
        <v>6</v>
      </c>
      <c r="C11" s="30"/>
    </row>
    <row r="12" spans="1:3" ht="13.5" customHeight="1">
      <c r="A12" s="30" t="s">
        <v>1251</v>
      </c>
      <c r="B12" s="30">
        <v>6</v>
      </c>
      <c r="C12" s="30"/>
    </row>
    <row r="13" spans="1:3" ht="13.5" customHeight="1">
      <c r="A13" s="30" t="s">
        <v>41</v>
      </c>
      <c r="B13" s="30">
        <v>7</v>
      </c>
      <c r="C13" s="30"/>
    </row>
    <row r="14" spans="1:3" ht="13.5" customHeight="1">
      <c r="A14" s="30" t="s">
        <v>40</v>
      </c>
      <c r="B14" s="30">
        <v>8</v>
      </c>
      <c r="C14" s="30"/>
    </row>
    <row r="15" spans="1:3" ht="13.5" customHeight="1">
      <c r="A15" s="30" t="s">
        <v>39</v>
      </c>
      <c r="B15" s="30">
        <v>9</v>
      </c>
      <c r="C15" s="30"/>
    </row>
    <row r="16" spans="1:3" ht="13.5" customHeight="1">
      <c r="A16" s="30" t="s">
        <v>552</v>
      </c>
      <c r="B16" s="30">
        <v>10</v>
      </c>
      <c r="C16" s="30"/>
    </row>
    <row r="17" spans="1:5" ht="13.5" customHeight="1">
      <c r="A17" s="30" t="s">
        <v>38</v>
      </c>
      <c r="B17" s="30">
        <v>10</v>
      </c>
      <c r="C17" s="30"/>
    </row>
    <row r="18" spans="1:5" ht="13.5" customHeight="1">
      <c r="A18" s="30" t="s">
        <v>36</v>
      </c>
      <c r="B18" s="30">
        <v>11</v>
      </c>
      <c r="C18" s="30"/>
    </row>
    <row r="19" spans="1:5" ht="13.5" customHeight="1">
      <c r="A19" s="30"/>
    </row>
    <row r="20" spans="1:5" ht="13.5" customHeight="1">
      <c r="A20" s="28" t="s">
        <v>35</v>
      </c>
      <c r="B20" s="30"/>
      <c r="C20" s="30"/>
    </row>
    <row r="21" spans="1:5" ht="13.5" customHeight="1">
      <c r="A21" s="28" t="s">
        <v>122</v>
      </c>
      <c r="B21" s="30"/>
      <c r="C21" s="30"/>
    </row>
    <row r="22" spans="1:5" ht="13.5" customHeight="1">
      <c r="A22" s="30" t="s">
        <v>475</v>
      </c>
      <c r="B22" s="30">
        <v>13</v>
      </c>
      <c r="C22" s="30"/>
    </row>
    <row r="23" spans="1:5" ht="13.5" customHeight="1">
      <c r="B23" s="30"/>
      <c r="C23" s="30"/>
      <c r="D23" s="30"/>
      <c r="E23" s="30"/>
    </row>
    <row r="24" spans="1:5" ht="13.5" customHeight="1">
      <c r="A24" s="28" t="s">
        <v>830</v>
      </c>
      <c r="D24" s="30"/>
      <c r="E24" s="30"/>
    </row>
    <row r="25" spans="1:5" ht="13.5" customHeight="1">
      <c r="A25" s="30" t="s">
        <v>865</v>
      </c>
      <c r="B25" s="30">
        <v>16</v>
      </c>
      <c r="C25" s="30"/>
      <c r="D25" s="30"/>
      <c r="E25" s="30"/>
    </row>
    <row r="26" spans="1:5" ht="13.5" customHeight="1">
      <c r="A26" s="30" t="s">
        <v>34</v>
      </c>
      <c r="B26" s="30">
        <v>18</v>
      </c>
      <c r="C26" s="30"/>
      <c r="D26" s="30"/>
      <c r="E26" s="30"/>
    </row>
    <row r="27" spans="1:5" ht="13.5" customHeight="1">
      <c r="B27" s="30"/>
      <c r="C27" s="30"/>
      <c r="D27" s="30"/>
      <c r="E27" s="30"/>
    </row>
    <row r="28" spans="1:5" ht="13.5" customHeight="1">
      <c r="A28" s="28" t="s">
        <v>869</v>
      </c>
      <c r="B28" s="30"/>
      <c r="C28" s="30"/>
      <c r="D28" s="30"/>
      <c r="E28" s="30"/>
    </row>
    <row r="29" spans="1:5" ht="14.1" customHeight="1">
      <c r="A29" s="30" t="s">
        <v>870</v>
      </c>
      <c r="B29" s="30">
        <v>20</v>
      </c>
      <c r="C29" s="30"/>
      <c r="D29" s="30"/>
      <c r="E29" s="30"/>
    </row>
    <row r="30" spans="1:5" ht="14.1" customHeight="1">
      <c r="A30" s="30"/>
      <c r="B30" s="30"/>
      <c r="C30" s="30"/>
      <c r="D30" s="30"/>
      <c r="E30" s="30"/>
    </row>
    <row r="31" spans="1:5" ht="14.1" customHeight="1">
      <c r="A31" s="28" t="s">
        <v>537</v>
      </c>
      <c r="B31" s="30"/>
      <c r="C31" s="30"/>
      <c r="D31" s="30"/>
      <c r="E31" s="30"/>
    </row>
    <row r="32" spans="1:5" ht="14.1" customHeight="1">
      <c r="A32" s="30" t="s">
        <v>538</v>
      </c>
      <c r="B32" s="30">
        <v>22</v>
      </c>
      <c r="C32" s="30"/>
      <c r="D32" s="30"/>
      <c r="E32" s="30"/>
    </row>
    <row r="33" spans="1:5" ht="14.1" customHeight="1">
      <c r="A33" s="30" t="s">
        <v>949</v>
      </c>
      <c r="B33" s="30">
        <v>23</v>
      </c>
      <c r="C33" s="30"/>
      <c r="D33" s="30"/>
      <c r="E33" s="30"/>
    </row>
    <row r="34" spans="1:5" ht="13.2">
      <c r="A34" s="30" t="s">
        <v>1252</v>
      </c>
      <c r="B34" s="30">
        <v>24</v>
      </c>
      <c r="C34" s="30"/>
    </row>
    <row r="35" spans="1:5" ht="13.2">
      <c r="A35" s="30" t="s">
        <v>948</v>
      </c>
      <c r="B35" s="30">
        <v>25</v>
      </c>
      <c r="C35" s="30"/>
    </row>
    <row r="36" spans="1:5" ht="13.2">
      <c r="A36" s="30" t="s">
        <v>1300</v>
      </c>
      <c r="B36" s="30">
        <v>26</v>
      </c>
      <c r="C36" s="30"/>
    </row>
    <row r="37" spans="1:5" ht="13.2">
      <c r="A37" s="30" t="s">
        <v>33</v>
      </c>
      <c r="B37" s="30">
        <v>27</v>
      </c>
      <c r="C37" s="30"/>
    </row>
    <row r="38" spans="1:5" ht="13.2">
      <c r="A38" s="30" t="s">
        <v>32</v>
      </c>
      <c r="B38" s="30">
        <v>28</v>
      </c>
      <c r="C38" s="30"/>
    </row>
    <row r="40" spans="1:5" ht="13.2">
      <c r="A40" s="28" t="s">
        <v>51</v>
      </c>
      <c r="B40" s="30"/>
      <c r="C40" s="30"/>
    </row>
    <row r="41" spans="1:5" ht="13.2">
      <c r="A41" s="30" t="s">
        <v>1076</v>
      </c>
      <c r="B41" s="30">
        <v>30</v>
      </c>
      <c r="C41" s="30"/>
    </row>
    <row r="42" spans="1:5" ht="13.2">
      <c r="A42" s="172"/>
      <c r="B42" s="30"/>
      <c r="C42" s="30"/>
    </row>
    <row r="43" spans="1:5" ht="13.2">
      <c r="A43" s="28" t="s">
        <v>50</v>
      </c>
      <c r="B43" s="30"/>
      <c r="C43" s="30"/>
    </row>
    <row r="44" spans="1:5" ht="13.2">
      <c r="A44" s="30" t="s">
        <v>48</v>
      </c>
      <c r="B44" s="30">
        <v>32</v>
      </c>
      <c r="C44" s="30"/>
    </row>
    <row r="45" spans="1:5" ht="13.2">
      <c r="A45" s="30" t="s">
        <v>47</v>
      </c>
      <c r="B45" s="30">
        <v>43</v>
      </c>
      <c r="C45" s="30"/>
    </row>
    <row r="46" spans="1:5" ht="13.2">
      <c r="A46" s="30" t="s">
        <v>871</v>
      </c>
      <c r="B46" s="30">
        <v>49</v>
      </c>
      <c r="C46" s="30"/>
    </row>
    <row r="47" spans="1:5" ht="13.2">
      <c r="A47" s="30" t="s">
        <v>45</v>
      </c>
      <c r="B47" s="30">
        <v>50</v>
      </c>
      <c r="C47" s="30"/>
    </row>
    <row r="48" spans="1:5" ht="13.2">
      <c r="A48" s="30" t="s">
        <v>44</v>
      </c>
      <c r="B48" s="30">
        <v>51</v>
      </c>
      <c r="C48" s="30"/>
    </row>
    <row r="49" spans="1:3" ht="13.2">
      <c r="A49" s="30" t="s">
        <v>43</v>
      </c>
      <c r="B49" s="30">
        <v>63</v>
      </c>
      <c r="C49" s="30"/>
    </row>
    <row r="50" spans="1:3" ht="13.2">
      <c r="A50" s="30" t="s">
        <v>42</v>
      </c>
      <c r="B50" s="30">
        <v>64</v>
      </c>
      <c r="C50" s="30"/>
    </row>
    <row r="51" spans="1:3" ht="13.2">
      <c r="A51" s="30" t="s">
        <v>872</v>
      </c>
      <c r="B51" s="30">
        <v>65</v>
      </c>
      <c r="C51" s="30"/>
    </row>
    <row r="52" spans="1:3" ht="13.2">
      <c r="A52" s="30" t="s">
        <v>873</v>
      </c>
      <c r="B52" s="30">
        <v>69</v>
      </c>
      <c r="C52" s="30"/>
    </row>
    <row r="53" spans="1:3" ht="13.2">
      <c r="B53" s="30"/>
      <c r="C53" s="30"/>
    </row>
    <row r="54" spans="1:3" ht="13.2">
      <c r="A54" s="28" t="s">
        <v>874</v>
      </c>
      <c r="B54" s="30"/>
      <c r="C54" s="30"/>
    </row>
    <row r="55" spans="1:3" ht="13.2">
      <c r="A55" s="30" t="s">
        <v>37</v>
      </c>
      <c r="B55" s="30">
        <v>71</v>
      </c>
      <c r="C55" s="30"/>
    </row>
    <row r="56" spans="1:3" ht="13.2">
      <c r="A56" s="30"/>
      <c r="B56" s="30"/>
      <c r="C56" s="30"/>
    </row>
    <row r="57" spans="1:3" ht="13.2">
      <c r="A57" s="30" t="s">
        <v>875</v>
      </c>
      <c r="B57" s="30">
        <v>75</v>
      </c>
      <c r="C57" s="30"/>
    </row>
  </sheetData>
  <printOptions horizontalCentered="1"/>
  <pageMargins left="0.70866141732283472" right="0.70866141732283472" top="0.74803149606299213" bottom="0.74803149606299213" header="0.31496062992125984" footer="0.31496062992125984"/>
  <pageSetup paperSize="9" scale="75" firstPageNumber="2"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sheetPr>
  <dimension ref="A1:J69"/>
  <sheetViews>
    <sheetView showGridLines="0" view="pageBreakPreview" zoomScale="80" zoomScaleNormal="80" zoomScaleSheetLayoutView="80" workbookViewId="0">
      <selection activeCell="G18" sqref="G18"/>
    </sheetView>
  </sheetViews>
  <sheetFormatPr defaultColWidth="9.109375" defaultRowHeight="10.199999999999999"/>
  <cols>
    <col min="1" max="1" width="33.6640625" style="2" customWidth="1"/>
    <col min="2" max="2" width="18.88671875" style="2" bestFit="1" customWidth="1"/>
    <col min="3" max="3" width="6.6640625" style="2" customWidth="1"/>
    <col min="4" max="4" width="10.5546875" style="2" customWidth="1"/>
    <col min="5" max="7" width="6.6640625" style="2" customWidth="1"/>
    <col min="8" max="8" width="9" style="2" customWidth="1"/>
    <col min="9" max="9" width="8" style="2" customWidth="1"/>
    <col min="10" max="16384" width="9.109375" style="2"/>
  </cols>
  <sheetData>
    <row r="1" spans="1:9" ht="22.5" customHeight="1">
      <c r="A1" s="10" t="s">
        <v>867</v>
      </c>
      <c r="B1" s="29"/>
      <c r="C1" s="29"/>
      <c r="D1" s="29"/>
      <c r="E1" s="29"/>
      <c r="F1" s="29"/>
      <c r="G1" s="29"/>
      <c r="H1" s="29"/>
      <c r="I1" s="29"/>
    </row>
    <row r="2" spans="1:9" ht="13.5" customHeight="1">
      <c r="A2" s="212" t="s">
        <v>1631</v>
      </c>
      <c r="B2" s="27" t="s">
        <v>31</v>
      </c>
      <c r="C2" s="26"/>
      <c r="D2" s="26" t="s">
        <v>30</v>
      </c>
      <c r="E2" s="26"/>
      <c r="F2" s="26" t="s">
        <v>29</v>
      </c>
      <c r="G2" s="26"/>
      <c r="H2" s="26" t="s">
        <v>1205</v>
      </c>
      <c r="I2" s="26"/>
    </row>
    <row r="3" spans="1:9" ht="12.75" customHeight="1" thickBot="1">
      <c r="A3" s="25"/>
      <c r="B3" s="24" t="s">
        <v>28</v>
      </c>
      <c r="C3" s="23" t="s">
        <v>27</v>
      </c>
      <c r="D3" s="23" t="s">
        <v>28</v>
      </c>
      <c r="E3" s="23" t="s">
        <v>27</v>
      </c>
      <c r="F3" s="23" t="s">
        <v>28</v>
      </c>
      <c r="G3" s="23" t="s">
        <v>27</v>
      </c>
      <c r="H3" s="23" t="s">
        <v>28</v>
      </c>
      <c r="I3" s="23" t="s">
        <v>27</v>
      </c>
    </row>
    <row r="4" spans="1:9" ht="16.5" customHeight="1">
      <c r="A4" s="802" t="s">
        <v>532</v>
      </c>
      <c r="B4" s="17" t="s">
        <v>26</v>
      </c>
      <c r="C4" s="16" t="s">
        <v>25</v>
      </c>
      <c r="D4" s="16" t="s">
        <v>24</v>
      </c>
      <c r="E4" s="409" t="s">
        <v>1200</v>
      </c>
      <c r="F4" s="409" t="s">
        <v>23</v>
      </c>
      <c r="G4" s="409" t="s">
        <v>924</v>
      </c>
      <c r="H4" s="16" t="s">
        <v>22</v>
      </c>
      <c r="I4" s="409" t="s">
        <v>1363</v>
      </c>
    </row>
    <row r="5" spans="1:9" ht="20.100000000000001" customHeight="1">
      <c r="A5" s="290" t="s">
        <v>1010</v>
      </c>
      <c r="C5" s="16" t="s">
        <v>25</v>
      </c>
      <c r="D5" s="16"/>
      <c r="E5" s="409" t="s">
        <v>1200</v>
      </c>
      <c r="F5" s="16"/>
      <c r="G5" s="409" t="s">
        <v>1473</v>
      </c>
      <c r="H5" s="16"/>
      <c r="I5" s="16"/>
    </row>
    <row r="6" spans="1:9" ht="20.100000000000001" customHeight="1">
      <c r="A6" s="290" t="s">
        <v>1011</v>
      </c>
      <c r="B6" s="291"/>
      <c r="C6" s="409" t="s">
        <v>1472</v>
      </c>
      <c r="E6" s="409" t="s">
        <v>1201</v>
      </c>
      <c r="G6" s="409" t="s">
        <v>1200</v>
      </c>
      <c r="H6" s="19"/>
      <c r="I6" s="18"/>
    </row>
    <row r="7" spans="1:9" s="370" customFormat="1" ht="20.100000000000001" customHeight="1">
      <c r="A7" s="290" t="s">
        <v>1012</v>
      </c>
      <c r="B7" s="17" t="s">
        <v>26</v>
      </c>
      <c r="C7" s="16"/>
      <c r="D7" s="16" t="s">
        <v>24</v>
      </c>
      <c r="E7" s="409"/>
      <c r="F7" s="16" t="s">
        <v>23</v>
      </c>
      <c r="G7" s="409"/>
      <c r="H7" s="16" t="s">
        <v>22</v>
      </c>
      <c r="I7" s="16"/>
    </row>
    <row r="8" spans="1:9" ht="20.100000000000001" customHeight="1">
      <c r="A8" s="359" t="s">
        <v>925</v>
      </c>
      <c r="C8" s="202" t="s">
        <v>521</v>
      </c>
      <c r="E8" s="409" t="s">
        <v>1202</v>
      </c>
      <c r="G8" s="409" t="s">
        <v>1201</v>
      </c>
      <c r="H8" s="19"/>
    </row>
    <row r="9" spans="1:9" s="370" customFormat="1" ht="20.100000000000001" customHeight="1">
      <c r="A9" s="359" t="s">
        <v>1177</v>
      </c>
      <c r="C9" s="202"/>
      <c r="E9" s="409" t="s">
        <v>1203</v>
      </c>
      <c r="F9" s="16"/>
      <c r="G9" s="409" t="s">
        <v>1474</v>
      </c>
      <c r="H9" s="19"/>
    </row>
    <row r="10" spans="1:9" ht="20.100000000000001" customHeight="1">
      <c r="A10" s="22" t="s">
        <v>16</v>
      </c>
      <c r="B10" s="21"/>
      <c r="C10" s="16"/>
      <c r="D10" s="21"/>
      <c r="E10" s="409" t="s">
        <v>1203</v>
      </c>
      <c r="F10" s="16"/>
      <c r="G10" s="409" t="s">
        <v>1474</v>
      </c>
    </row>
    <row r="11" spans="1:9" ht="20.100000000000001" customHeight="1">
      <c r="A11" s="22" t="s">
        <v>477</v>
      </c>
      <c r="B11" s="20"/>
      <c r="C11" s="20"/>
      <c r="D11" s="20"/>
      <c r="E11" s="409" t="s">
        <v>1203</v>
      </c>
      <c r="F11" s="16"/>
      <c r="G11" s="409" t="s">
        <v>1474</v>
      </c>
    </row>
    <row r="12" spans="1:9" ht="20.100000000000001" customHeight="1">
      <c r="A12" s="359" t="s">
        <v>631</v>
      </c>
      <c r="B12" s="157"/>
      <c r="C12" s="157"/>
      <c r="D12" s="157"/>
      <c r="E12" s="409" t="s">
        <v>1203</v>
      </c>
      <c r="F12" s="16"/>
      <c r="G12" s="409" t="s">
        <v>1474</v>
      </c>
    </row>
    <row r="13" spans="1:9" ht="16.5" customHeight="1">
      <c r="A13" s="21" t="s">
        <v>21</v>
      </c>
      <c r="B13" s="16"/>
      <c r="C13" s="409" t="s">
        <v>17</v>
      </c>
      <c r="D13" s="16"/>
      <c r="E13" s="16"/>
      <c r="F13" s="16"/>
      <c r="G13" s="16"/>
      <c r="H13" s="16"/>
      <c r="I13" s="16"/>
    </row>
    <row r="14" spans="1:9" ht="20.100000000000001" customHeight="1">
      <c r="A14" s="21" t="s">
        <v>20</v>
      </c>
      <c r="B14" s="16"/>
      <c r="C14" s="409"/>
      <c r="D14" s="16"/>
      <c r="E14" s="409" t="s">
        <v>19</v>
      </c>
      <c r="F14" s="16"/>
      <c r="G14" s="16"/>
      <c r="H14" s="16"/>
      <c r="I14" s="16"/>
    </row>
    <row r="15" spans="1:9" ht="20.100000000000001" customHeight="1">
      <c r="A15" s="802" t="s">
        <v>389</v>
      </c>
      <c r="B15" s="16"/>
      <c r="C15" s="16" t="s">
        <v>17</v>
      </c>
      <c r="D15" s="16"/>
      <c r="E15" s="16"/>
      <c r="F15" s="16"/>
      <c r="G15" s="16"/>
      <c r="H15" s="16"/>
      <c r="I15" s="16"/>
    </row>
    <row r="16" spans="1:9" ht="20.100000000000001" customHeight="1">
      <c r="A16" s="21" t="s">
        <v>18</v>
      </c>
      <c r="B16" s="16"/>
      <c r="C16" s="16" t="s">
        <v>17</v>
      </c>
      <c r="D16" s="16"/>
      <c r="E16" s="16"/>
      <c r="F16" s="16"/>
      <c r="G16" s="16"/>
      <c r="H16" s="16"/>
      <c r="I16" s="16"/>
    </row>
    <row r="17" spans="1:10" ht="20.100000000000001" customHeight="1">
      <c r="A17" s="803" t="s">
        <v>1178</v>
      </c>
      <c r="D17" s="292" t="s">
        <v>24</v>
      </c>
      <c r="E17" s="291" t="s">
        <v>1200</v>
      </c>
    </row>
    <row r="18" spans="1:10" ht="20.100000000000001" customHeight="1">
      <c r="A18" s="803" t="s">
        <v>947</v>
      </c>
      <c r="E18" s="291" t="s">
        <v>19</v>
      </c>
    </row>
    <row r="19" spans="1:10" s="370" customFormat="1" ht="20.100000000000001" customHeight="1">
      <c r="A19" s="1973" t="s">
        <v>461</v>
      </c>
      <c r="B19" s="1973" t="s">
        <v>1364</v>
      </c>
      <c r="C19" s="1974"/>
      <c r="D19" s="1973" t="s">
        <v>1204</v>
      </c>
      <c r="E19" s="1975"/>
      <c r="F19" s="1975"/>
      <c r="G19" s="1975"/>
      <c r="H19" s="1974"/>
      <c r="I19" s="1974"/>
      <c r="J19" s="1974"/>
    </row>
    <row r="20" spans="1:10" ht="20.100000000000001" customHeight="1">
      <c r="D20" s="14"/>
      <c r="E20" s="14"/>
      <c r="F20" s="7"/>
      <c r="H20" s="9"/>
      <c r="I20" s="7"/>
    </row>
    <row r="21" spans="1:10" ht="19.2" customHeight="1">
      <c r="A21" s="15" t="s">
        <v>15</v>
      </c>
      <c r="B21" s="14"/>
      <c r="C21" s="14"/>
      <c r="D21" s="14"/>
      <c r="E21" s="14"/>
      <c r="F21" s="7"/>
      <c r="G21" s="7"/>
      <c r="H21" s="9"/>
      <c r="I21" s="7"/>
      <c r="J21" s="7"/>
    </row>
    <row r="22" spans="1:10" ht="30.6" customHeight="1" thickBot="1">
      <c r="A22" s="1869" t="s">
        <v>1362</v>
      </c>
      <c r="B22" s="13" t="s">
        <v>14</v>
      </c>
      <c r="C22" s="13"/>
      <c r="D22" s="12" t="s">
        <v>1369</v>
      </c>
      <c r="E22" s="12"/>
      <c r="F22" s="7"/>
      <c r="G22" s="7"/>
      <c r="H22" s="9"/>
      <c r="I22" s="7"/>
      <c r="J22" s="7"/>
    </row>
    <row r="23" spans="1:10" ht="20.100000000000001" customHeight="1">
      <c r="A23" s="1333" t="s">
        <v>13</v>
      </c>
      <c r="B23" s="213">
        <v>480.92478199999999</v>
      </c>
      <c r="C23" s="210"/>
      <c r="D23" s="265">
        <v>11.898873455864949</v>
      </c>
      <c r="E23" s="11"/>
      <c r="F23" s="7"/>
      <c r="G23" s="7"/>
      <c r="H23" s="9"/>
      <c r="I23" s="7"/>
      <c r="J23" s="7"/>
    </row>
    <row r="24" spans="1:10" ht="20.100000000000001" customHeight="1">
      <c r="A24" s="1333" t="s">
        <v>9</v>
      </c>
      <c r="B24" s="213">
        <v>207.13755</v>
      </c>
      <c r="C24" s="210"/>
      <c r="D24" s="266">
        <v>5.1249251185560629</v>
      </c>
      <c r="E24" s="8"/>
      <c r="F24" s="7"/>
      <c r="G24" s="7"/>
      <c r="H24" s="9"/>
      <c r="I24" s="7"/>
      <c r="J24" s="7"/>
    </row>
    <row r="25" spans="1:10" ht="20.100000000000001" customHeight="1">
      <c r="A25" s="1333" t="s">
        <v>554</v>
      </c>
      <c r="B25" s="213">
        <v>192.372716</v>
      </c>
      <c r="C25" s="210"/>
      <c r="D25" s="266">
        <v>4.7</v>
      </c>
      <c r="E25" s="8"/>
      <c r="F25" s="7"/>
      <c r="G25" s="7"/>
      <c r="H25" s="9"/>
      <c r="I25" s="7"/>
      <c r="J25" s="7"/>
    </row>
    <row r="26" spans="1:10" ht="20.100000000000001" customHeight="1">
      <c r="A26" s="1333" t="s">
        <v>12</v>
      </c>
      <c r="B26" s="213">
        <v>158.21744699999999</v>
      </c>
      <c r="C26" s="210"/>
      <c r="D26" s="266">
        <v>3.9145609684198384</v>
      </c>
      <c r="E26" s="8"/>
      <c r="F26" s="7"/>
      <c r="G26" s="7"/>
      <c r="H26" s="9"/>
      <c r="I26" s="7"/>
      <c r="J26" s="7"/>
    </row>
    <row r="27" spans="1:10" ht="20.100000000000001" customHeight="1">
      <c r="A27" s="1333" t="s">
        <v>8</v>
      </c>
      <c r="B27" s="213">
        <v>102.720433</v>
      </c>
      <c r="C27" s="210"/>
      <c r="D27" s="266">
        <v>2.541473176981456</v>
      </c>
      <c r="E27" s="8"/>
      <c r="F27" s="7"/>
      <c r="G27" s="7"/>
      <c r="H27" s="9"/>
      <c r="I27" s="7"/>
      <c r="J27" s="7"/>
    </row>
    <row r="28" spans="1:10" ht="20.100000000000001" customHeight="1">
      <c r="A28" s="1333" t="s">
        <v>10</v>
      </c>
      <c r="B28" s="213">
        <v>79.676043000000007</v>
      </c>
      <c r="C28" s="210"/>
      <c r="D28" s="266">
        <v>1.9713169056882875</v>
      </c>
      <c r="E28" s="8"/>
      <c r="F28" s="7"/>
      <c r="G28" s="7"/>
      <c r="H28" s="9"/>
      <c r="I28" s="7"/>
      <c r="J28" s="7"/>
    </row>
    <row r="29" spans="1:10" ht="20.100000000000001" customHeight="1">
      <c r="A29" s="1333" t="s">
        <v>11</v>
      </c>
      <c r="B29" s="213">
        <v>78.010000000000005</v>
      </c>
      <c r="C29" s="210"/>
      <c r="D29" s="266">
        <v>1.9300962500452403</v>
      </c>
      <c r="E29" s="8"/>
      <c r="F29" s="7"/>
      <c r="G29" s="7"/>
      <c r="H29" s="9"/>
      <c r="I29" s="7"/>
      <c r="J29" s="7"/>
    </row>
    <row r="30" spans="1:10" ht="20.100000000000001" customHeight="1">
      <c r="A30" s="1333" t="s">
        <v>7</v>
      </c>
      <c r="B30" s="213">
        <v>60.206459000000002</v>
      </c>
      <c r="C30" s="210"/>
      <c r="D30" s="266">
        <v>1.4896072393847266</v>
      </c>
      <c r="E30" s="8"/>
      <c r="F30" s="7"/>
      <c r="G30" s="7"/>
      <c r="H30" s="9"/>
      <c r="I30" s="7"/>
      <c r="J30" s="7"/>
    </row>
    <row r="31" spans="1:10" ht="20.100000000000001" customHeight="1">
      <c r="A31" s="1333" t="s">
        <v>4</v>
      </c>
      <c r="B31" s="213">
        <v>49.234766999999998</v>
      </c>
      <c r="C31" s="210"/>
      <c r="D31" s="266">
        <v>1.2181494572304981</v>
      </c>
      <c r="E31" s="8"/>
      <c r="F31" s="7"/>
      <c r="G31" s="7"/>
      <c r="H31" s="9"/>
      <c r="I31" s="7"/>
      <c r="J31" s="7"/>
    </row>
    <row r="32" spans="1:10" ht="20.100000000000001" customHeight="1">
      <c r="A32" s="1333" t="s">
        <v>3</v>
      </c>
      <c r="B32" s="213">
        <v>42.364910000000002</v>
      </c>
      <c r="C32" s="210"/>
      <c r="D32" s="266">
        <v>1.0481778480259467</v>
      </c>
      <c r="E32" s="8"/>
      <c r="F32" s="7"/>
      <c r="G32" s="7"/>
      <c r="H32" s="9"/>
      <c r="I32" s="7"/>
      <c r="J32" s="7"/>
    </row>
    <row r="33" spans="1:10" ht="20.25" customHeight="1">
      <c r="A33" s="1333" t="s">
        <v>5</v>
      </c>
      <c r="B33" s="213">
        <v>41.415252000000002</v>
      </c>
      <c r="C33" s="210"/>
      <c r="D33" s="266">
        <v>1.0246817405445281</v>
      </c>
      <c r="E33" s="8"/>
      <c r="F33" s="7"/>
      <c r="G33" s="7"/>
      <c r="H33" s="9"/>
      <c r="I33" s="7"/>
      <c r="J33" s="7"/>
    </row>
    <row r="34" spans="1:10" ht="21.75" customHeight="1">
      <c r="A34" s="1333" t="s">
        <v>612</v>
      </c>
      <c r="B34" s="213">
        <v>41.071129999999997</v>
      </c>
      <c r="C34" s="210"/>
      <c r="D34" s="266">
        <v>1.0161675938741261</v>
      </c>
      <c r="E34" s="8"/>
      <c r="F34" s="7"/>
      <c r="G34" s="7"/>
      <c r="H34" s="9"/>
      <c r="I34" s="7"/>
      <c r="J34" s="7"/>
    </row>
    <row r="35" spans="1:10" ht="20.100000000000001" customHeight="1">
      <c r="A35" s="1333" t="s">
        <v>6</v>
      </c>
      <c r="B35" s="213">
        <v>36.810366999999999</v>
      </c>
      <c r="C35" s="210"/>
      <c r="D35" s="266">
        <v>0.91074927970118025</v>
      </c>
      <c r="E35" s="8"/>
      <c r="F35" s="7"/>
      <c r="G35" s="7"/>
      <c r="H35" s="9"/>
      <c r="I35" s="7"/>
      <c r="J35" s="7"/>
    </row>
    <row r="36" spans="1:10" ht="20.100000000000001" customHeight="1">
      <c r="A36" s="1333" t="s">
        <v>1100</v>
      </c>
      <c r="B36" s="213">
        <v>35.668947000000003</v>
      </c>
      <c r="C36" s="210"/>
      <c r="D36" s="266">
        <v>0.88250866360418434</v>
      </c>
      <c r="E36" s="8"/>
      <c r="F36" s="7"/>
      <c r="G36" s="7"/>
      <c r="H36" s="9"/>
      <c r="I36" s="7"/>
      <c r="J36" s="7"/>
    </row>
    <row r="37" spans="1:10" ht="20.100000000000001" customHeight="1">
      <c r="A37" s="1333" t="s">
        <v>1611</v>
      </c>
      <c r="B37" s="213">
        <v>27.341961999999999</v>
      </c>
      <c r="C37" s="210"/>
      <c r="D37" s="266">
        <v>0.67648530092397718</v>
      </c>
      <c r="E37" s="8"/>
      <c r="F37" s="7"/>
      <c r="G37" s="7"/>
      <c r="H37" s="9"/>
      <c r="I37" s="7"/>
      <c r="J37" s="7"/>
    </row>
    <row r="38" spans="1:10" ht="20.100000000000001" customHeight="1">
      <c r="A38" s="1333" t="s">
        <v>789</v>
      </c>
      <c r="B38" s="213">
        <v>26.548974999999999</v>
      </c>
      <c r="C38" s="210"/>
      <c r="D38" s="266">
        <v>0.6568654927579135</v>
      </c>
      <c r="E38" s="8"/>
      <c r="F38" s="7"/>
      <c r="G38" s="7"/>
      <c r="H38" s="9"/>
      <c r="I38" s="7"/>
      <c r="J38" s="7"/>
    </row>
    <row r="39" spans="1:10" ht="20.100000000000001" customHeight="1">
      <c r="A39" s="1333" t="s">
        <v>1101</v>
      </c>
      <c r="B39" s="213">
        <v>24.383811999999999</v>
      </c>
      <c r="C39" s="210"/>
      <c r="D39" s="266">
        <v>0.60329578391242322</v>
      </c>
      <c r="E39" s="8"/>
      <c r="F39" s="7"/>
      <c r="G39" s="1"/>
      <c r="H39" s="9"/>
      <c r="I39" s="7"/>
      <c r="J39" s="7"/>
    </row>
    <row r="40" spans="1:10" ht="20.100000000000001" customHeight="1">
      <c r="A40" s="1333" t="s">
        <v>613</v>
      </c>
      <c r="B40" s="213">
        <v>24.315128999999999</v>
      </c>
      <c r="C40" s="210"/>
      <c r="D40" s="266">
        <v>0.60159645304789489</v>
      </c>
      <c r="E40" s="8"/>
      <c r="F40" s="7"/>
      <c r="G40" s="7"/>
      <c r="H40" s="9"/>
      <c r="I40" s="7"/>
      <c r="J40" s="7"/>
    </row>
    <row r="41" spans="1:10" ht="20.100000000000001" customHeight="1">
      <c r="A41" s="1333" t="s">
        <v>879</v>
      </c>
      <c r="B41" s="213">
        <v>23.45</v>
      </c>
      <c r="C41" s="210"/>
      <c r="D41" s="266">
        <v>0.58019173264403145</v>
      </c>
      <c r="E41" s="8"/>
      <c r="F41" s="7"/>
      <c r="H41" s="7"/>
      <c r="I41" s="7"/>
      <c r="J41" s="7"/>
    </row>
    <row r="42" spans="1:10" ht="20.100000000000001" customHeight="1">
      <c r="A42" s="1333" t="s">
        <v>1198</v>
      </c>
      <c r="B42" s="213">
        <v>22.2</v>
      </c>
      <c r="C42" s="210"/>
      <c r="D42" s="266">
        <v>0.54687279356656149</v>
      </c>
      <c r="E42" s="8"/>
      <c r="J42" s="7"/>
    </row>
    <row r="43" spans="1:10" ht="20.100000000000001" customHeight="1" thickBot="1">
      <c r="A43" s="1351" t="s">
        <v>2</v>
      </c>
      <c r="B43" s="364">
        <v>2295.9</v>
      </c>
      <c r="C43" s="210"/>
      <c r="D43" s="267">
        <v>56.7</v>
      </c>
      <c r="E43" s="6"/>
    </row>
    <row r="44" spans="1:10" ht="20.100000000000001" customHeight="1">
      <c r="A44" s="1124" t="s">
        <v>539</v>
      </c>
      <c r="B44" s="5">
        <v>4050</v>
      </c>
      <c r="C44" s="4"/>
      <c r="D44" s="3" t="s">
        <v>1</v>
      </c>
      <c r="E44" s="3"/>
    </row>
    <row r="45" spans="1:10" ht="20.100000000000001" customHeight="1">
      <c r="A45" s="1"/>
    </row>
    <row r="46" spans="1:10" ht="20.100000000000001" customHeight="1"/>
    <row r="47" spans="1:10" ht="20.100000000000001" customHeight="1"/>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ignoredErrors>
    <ignoredError sqref="D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sheetPr>
  <dimension ref="A1"/>
  <sheetViews>
    <sheetView view="pageBreakPreview" zoomScale="60" zoomScaleNormal="100" zoomScalePageLayoutView="90" workbookViewId="0">
      <selection activeCell="P56" sqref="P56"/>
    </sheetView>
  </sheetViews>
  <sheetFormatPr defaultColWidth="9.109375" defaultRowHeight="14.4"/>
  <cols>
    <col min="1" max="4" width="9.109375" style="1"/>
    <col min="5" max="5" width="3.5546875" style="1" customWidth="1"/>
    <col min="6" max="16384" width="9.109375" style="1"/>
  </cols>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4EF84-851C-499E-B2E8-898433E9B8B2}">
  <sheetPr>
    <tabColor theme="8" tint="0.59999389629810485"/>
  </sheetPr>
  <dimension ref="A1:AZ331"/>
  <sheetViews>
    <sheetView view="pageBreakPreview" topLeftCell="AA28" zoomScaleNormal="100" zoomScaleSheetLayoutView="100" zoomScalePageLayoutView="110" workbookViewId="0">
      <selection activeCell="AB31" sqref="AB31"/>
    </sheetView>
  </sheetViews>
  <sheetFormatPr defaultColWidth="4.44140625" defaultRowHeight="10.199999999999999"/>
  <cols>
    <col min="1" max="1" width="40.88671875" style="432" customWidth="1"/>
    <col min="2" max="13" width="6" style="432" customWidth="1"/>
    <col min="14" max="14" width="30.44140625" style="432" customWidth="1"/>
    <col min="15" max="15" width="8.109375" style="432" customWidth="1"/>
    <col min="16" max="18" width="8.109375" style="699" customWidth="1"/>
    <col min="19" max="25" width="8.109375" style="432" customWidth="1"/>
    <col min="26" max="26" width="8.109375" style="348" customWidth="1"/>
    <col min="27" max="27" width="42.6640625" style="348" customWidth="1"/>
    <col min="28" max="30" width="6.44140625" style="348" customWidth="1"/>
    <col min="31" max="35" width="6.33203125" style="348" customWidth="1"/>
    <col min="36" max="38" width="6.33203125" style="679" customWidth="1"/>
    <col min="39" max="39" width="6.33203125" style="348" customWidth="1"/>
    <col min="40" max="40" width="36.6640625" style="348" customWidth="1"/>
    <col min="41" max="42" width="7.33203125" style="348" customWidth="1"/>
    <col min="43" max="52" width="7.44140625" style="348" customWidth="1"/>
    <col min="53" max="16384" width="4.44140625" style="348"/>
  </cols>
  <sheetData>
    <row r="1" spans="1:52" ht="13.5" customHeight="1">
      <c r="A1" s="1325" t="s">
        <v>577</v>
      </c>
      <c r="B1" s="708"/>
      <c r="C1" s="708"/>
      <c r="D1" s="708"/>
      <c r="E1" s="708"/>
      <c r="F1" s="708"/>
      <c r="G1" s="708"/>
      <c r="N1" s="2014" t="s">
        <v>577</v>
      </c>
      <c r="O1" s="2014"/>
      <c r="P1" s="2014"/>
      <c r="Q1" s="2014"/>
      <c r="R1" s="2014"/>
      <c r="S1" s="2014"/>
      <c r="T1" s="2014"/>
      <c r="U1" s="2014"/>
      <c r="V1" s="2014"/>
      <c r="W1" s="2014"/>
      <c r="X1" s="2014"/>
      <c r="Y1" s="2014"/>
      <c r="Z1" s="2014"/>
      <c r="AA1" s="1325" t="s">
        <v>576</v>
      </c>
      <c r="AB1" s="1325"/>
      <c r="AC1" s="1325"/>
      <c r="AD1" s="709"/>
      <c r="AE1" s="709"/>
      <c r="AF1" s="709"/>
      <c r="AG1" s="709"/>
      <c r="AH1" s="709"/>
      <c r="AI1" s="1325"/>
      <c r="AJ1" s="706"/>
      <c r="AK1" s="706"/>
      <c r="AL1" s="706"/>
      <c r="AM1" s="1325"/>
      <c r="AN1" s="1325" t="s">
        <v>576</v>
      </c>
      <c r="AO1" s="1325"/>
      <c r="AP1" s="1325"/>
      <c r="AQ1" s="1325"/>
      <c r="AR1" s="1325"/>
      <c r="AS1" s="1325"/>
      <c r="AT1" s="1325"/>
      <c r="AU1" s="1325"/>
      <c r="AV1" s="1325"/>
      <c r="AW1" s="1325"/>
      <c r="AX1" s="1325"/>
      <c r="AY1" s="1325"/>
      <c r="AZ1" s="1325"/>
    </row>
    <row r="2" spans="1:52" ht="13.5" customHeight="1">
      <c r="A2" s="432" t="s">
        <v>202</v>
      </c>
      <c r="P2" s="432"/>
      <c r="S2" s="699"/>
      <c r="AJ2" s="348"/>
      <c r="AM2" s="679"/>
    </row>
    <row r="3" spans="1:52" ht="13.5" customHeight="1">
      <c r="A3" s="1325" t="s">
        <v>201</v>
      </c>
      <c r="B3" s="708"/>
      <c r="C3" s="708"/>
      <c r="D3" s="708"/>
      <c r="E3" s="708"/>
      <c r="F3" s="708"/>
      <c r="G3" s="708"/>
      <c r="N3" s="1325" t="s">
        <v>200</v>
      </c>
      <c r="O3" s="708"/>
      <c r="P3" s="708"/>
      <c r="Q3" s="1000"/>
      <c r="R3" s="1000"/>
      <c r="S3" s="1000"/>
      <c r="T3" s="708"/>
      <c r="U3" s="708"/>
      <c r="AA3" s="1325" t="s">
        <v>201</v>
      </c>
      <c r="AB3" s="1325"/>
      <c r="AC3" s="1325"/>
      <c r="AD3" s="1325"/>
      <c r="AE3" s="1325"/>
      <c r="AF3" s="1325"/>
      <c r="AG3" s="1325"/>
      <c r="AH3" s="1325"/>
      <c r="AI3" s="1325"/>
      <c r="AJ3" s="1325"/>
      <c r="AK3" s="706"/>
      <c r="AL3" s="706"/>
      <c r="AM3" s="706"/>
      <c r="AN3" s="1325" t="s">
        <v>200</v>
      </c>
      <c r="AO3" s="1325"/>
      <c r="AP3" s="1325"/>
      <c r="AQ3" s="1325"/>
      <c r="AR3" s="1325"/>
      <c r="AS3" s="1325"/>
      <c r="AT3" s="39"/>
      <c r="AU3" s="1325"/>
      <c r="AV3" s="1325"/>
      <c r="AW3" s="708"/>
      <c r="AX3" s="708"/>
      <c r="AY3" s="708"/>
      <c r="AZ3" s="708"/>
    </row>
    <row r="4" spans="1:52" ht="20.25" customHeight="1">
      <c r="P4" s="432"/>
      <c r="S4" s="699"/>
      <c r="AA4" s="432"/>
      <c r="AB4" s="432"/>
      <c r="AC4" s="432"/>
      <c r="AD4" s="432"/>
      <c r="AE4" s="432"/>
      <c r="AF4" s="432"/>
      <c r="AG4" s="432"/>
      <c r="AH4" s="432"/>
      <c r="AI4" s="432"/>
      <c r="AJ4" s="432"/>
      <c r="AK4" s="432"/>
      <c r="AL4" s="432"/>
      <c r="AM4" s="432"/>
      <c r="AW4" s="432"/>
      <c r="AX4" s="432"/>
      <c r="AY4" s="432"/>
      <c r="AZ4" s="432"/>
    </row>
    <row r="5" spans="1:52" ht="35.25" customHeight="1" thickBot="1">
      <c r="A5" s="998" t="s">
        <v>112</v>
      </c>
      <c r="B5" s="1157">
        <v>2020</v>
      </c>
      <c r="C5" s="1166" t="s">
        <v>632</v>
      </c>
      <c r="D5" s="1157">
        <v>2018</v>
      </c>
      <c r="E5" s="1157">
        <v>2017</v>
      </c>
      <c r="F5" s="1156">
        <v>2016</v>
      </c>
      <c r="G5" s="1156">
        <v>2015</v>
      </c>
      <c r="H5" s="1156">
        <v>2014</v>
      </c>
      <c r="I5" s="1156">
        <v>2013</v>
      </c>
      <c r="J5" s="1156">
        <v>2012</v>
      </c>
      <c r="K5" s="1156">
        <v>2011</v>
      </c>
      <c r="L5" s="1156">
        <v>2010</v>
      </c>
      <c r="M5" s="1156">
        <v>2009</v>
      </c>
      <c r="N5" s="998" t="s">
        <v>112</v>
      </c>
      <c r="O5" s="998">
        <v>2020</v>
      </c>
      <c r="P5" s="998">
        <v>2019</v>
      </c>
      <c r="Q5" s="1156">
        <v>2018</v>
      </c>
      <c r="R5" s="1156">
        <v>2017</v>
      </c>
      <c r="S5" s="1156">
        <v>2016</v>
      </c>
      <c r="T5" s="1156">
        <v>2015</v>
      </c>
      <c r="U5" s="1156">
        <v>2014</v>
      </c>
      <c r="V5" s="1156">
        <v>2013</v>
      </c>
      <c r="W5" s="1156">
        <v>2012</v>
      </c>
      <c r="X5" s="1156">
        <v>2011</v>
      </c>
      <c r="Y5" s="1156">
        <v>2010</v>
      </c>
      <c r="Z5" s="1159">
        <v>2009</v>
      </c>
      <c r="AA5" s="998" t="s">
        <v>112</v>
      </c>
      <c r="AB5" s="1156" t="s">
        <v>1339</v>
      </c>
      <c r="AC5" s="1156" t="s">
        <v>1190</v>
      </c>
      <c r="AD5" s="1156" t="s">
        <v>1102</v>
      </c>
      <c r="AE5" s="1156" t="s">
        <v>1043</v>
      </c>
      <c r="AF5" s="1156" t="s">
        <v>955</v>
      </c>
      <c r="AG5" s="1156" t="s">
        <v>878</v>
      </c>
      <c r="AH5" s="1156" t="s">
        <v>831</v>
      </c>
      <c r="AI5" s="1156" t="s">
        <v>788</v>
      </c>
      <c r="AJ5" s="1156" t="s">
        <v>634</v>
      </c>
      <c r="AK5" s="1156" t="s">
        <v>611</v>
      </c>
      <c r="AL5" s="1156" t="s">
        <v>553</v>
      </c>
      <c r="AM5" s="1156" t="s">
        <v>531</v>
      </c>
      <c r="AN5" s="1165" t="s">
        <v>112</v>
      </c>
      <c r="AO5" s="1159" t="s">
        <v>1339</v>
      </c>
      <c r="AP5" s="1159" t="s">
        <v>1190</v>
      </c>
      <c r="AQ5" s="1159" t="s">
        <v>1102</v>
      </c>
      <c r="AR5" s="1159" t="s">
        <v>1043</v>
      </c>
      <c r="AS5" s="1159" t="s">
        <v>955</v>
      </c>
      <c r="AT5" s="1159" t="s">
        <v>878</v>
      </c>
      <c r="AU5" s="1156" t="s">
        <v>831</v>
      </c>
      <c r="AV5" s="1156" t="s">
        <v>788</v>
      </c>
      <c r="AW5" s="1156" t="s">
        <v>634</v>
      </c>
      <c r="AX5" s="1156" t="s">
        <v>611</v>
      </c>
      <c r="AY5" s="1156" t="s">
        <v>553</v>
      </c>
      <c r="AZ5" s="1156" t="s">
        <v>531</v>
      </c>
    </row>
    <row r="6" spans="1:52" ht="13.5" customHeight="1">
      <c r="A6" s="35" t="s">
        <v>197</v>
      </c>
      <c r="B6" s="1142">
        <v>4515</v>
      </c>
      <c r="C6" s="1142">
        <v>4318</v>
      </c>
      <c r="D6" s="1142">
        <v>4491</v>
      </c>
      <c r="E6" s="1142">
        <v>4888</v>
      </c>
      <c r="F6" s="1142">
        <v>4855</v>
      </c>
      <c r="G6" s="1142">
        <v>5110</v>
      </c>
      <c r="H6" s="1142">
        <v>5482</v>
      </c>
      <c r="I6" s="1142">
        <v>5525</v>
      </c>
      <c r="J6" s="1142">
        <v>5563</v>
      </c>
      <c r="K6" s="1142">
        <v>5456</v>
      </c>
      <c r="L6" s="1142">
        <v>5159</v>
      </c>
      <c r="M6" s="1142">
        <v>5281</v>
      </c>
      <c r="N6" s="702"/>
      <c r="O6" s="702"/>
      <c r="P6" s="702"/>
      <c r="Q6" s="695"/>
      <c r="R6" s="695"/>
      <c r="S6" s="695"/>
      <c r="T6" s="695"/>
      <c r="U6" s="695"/>
      <c r="V6" s="695"/>
      <c r="W6" s="691"/>
      <c r="X6" s="691"/>
      <c r="Y6" s="691"/>
      <c r="Z6" s="351"/>
      <c r="AA6" s="699" t="s">
        <v>197</v>
      </c>
      <c r="AB6" s="691">
        <v>1232</v>
      </c>
      <c r="AC6" s="691">
        <v>1212</v>
      </c>
      <c r="AD6" s="691">
        <v>1169</v>
      </c>
      <c r="AE6" s="691">
        <v>1146</v>
      </c>
      <c r="AF6" s="691">
        <v>1091</v>
      </c>
      <c r="AG6" s="691">
        <v>1109</v>
      </c>
      <c r="AH6" s="691">
        <v>1108</v>
      </c>
      <c r="AI6" s="691">
        <v>1083</v>
      </c>
      <c r="AJ6" s="691">
        <v>1071</v>
      </c>
      <c r="AK6" s="691">
        <v>1056</v>
      </c>
      <c r="AL6" s="691">
        <v>1142</v>
      </c>
      <c r="AM6" s="691">
        <v>1123</v>
      </c>
      <c r="AN6" s="352"/>
      <c r="AO6" s="352"/>
      <c r="AP6" s="352"/>
      <c r="AQ6" s="352"/>
      <c r="AR6" s="352"/>
      <c r="AS6" s="352"/>
      <c r="AT6" s="352"/>
      <c r="AU6" s="352"/>
      <c r="AV6" s="352"/>
      <c r="AW6" s="352"/>
      <c r="AX6" s="702"/>
      <c r="AY6" s="702"/>
      <c r="AZ6" s="702"/>
    </row>
    <row r="7" spans="1:52" ht="13.5" customHeight="1">
      <c r="A7" s="35" t="s">
        <v>102</v>
      </c>
      <c r="B7" s="1142">
        <v>2959</v>
      </c>
      <c r="C7" s="1142">
        <v>3011</v>
      </c>
      <c r="D7" s="1142">
        <v>2993</v>
      </c>
      <c r="E7" s="1142">
        <v>3369</v>
      </c>
      <c r="F7" s="1142">
        <v>3238</v>
      </c>
      <c r="G7" s="1142">
        <v>3230</v>
      </c>
      <c r="H7" s="1142">
        <v>2842</v>
      </c>
      <c r="I7" s="1142">
        <v>2642</v>
      </c>
      <c r="J7" s="1142">
        <v>2468</v>
      </c>
      <c r="K7" s="1142">
        <v>2395</v>
      </c>
      <c r="L7" s="1142">
        <v>2156</v>
      </c>
      <c r="M7" s="1142">
        <v>1693</v>
      </c>
      <c r="N7" s="707" t="s">
        <v>195</v>
      </c>
      <c r="O7" s="707"/>
      <c r="P7" s="707"/>
      <c r="Q7" s="704"/>
      <c r="R7" s="704"/>
      <c r="S7" s="704"/>
      <c r="T7" s="704"/>
      <c r="U7" s="704"/>
      <c r="V7" s="704"/>
      <c r="W7" s="691"/>
      <c r="X7" s="691"/>
      <c r="Y7" s="691"/>
      <c r="Z7" s="351"/>
      <c r="AA7" s="699" t="s">
        <v>196</v>
      </c>
      <c r="AB7" s="695">
        <v>878</v>
      </c>
      <c r="AC7" s="695">
        <v>827</v>
      </c>
      <c r="AD7" s="695">
        <v>792</v>
      </c>
      <c r="AE7" s="695">
        <v>729</v>
      </c>
      <c r="AF7" s="695">
        <v>673</v>
      </c>
      <c r="AG7" s="695">
        <v>765</v>
      </c>
      <c r="AH7" s="695">
        <v>775</v>
      </c>
      <c r="AI7" s="695">
        <v>756</v>
      </c>
      <c r="AJ7" s="695">
        <v>743</v>
      </c>
      <c r="AK7" s="695">
        <v>737</v>
      </c>
      <c r="AL7" s="695">
        <v>720</v>
      </c>
      <c r="AM7" s="695">
        <v>703</v>
      </c>
      <c r="AN7" s="38" t="s">
        <v>195</v>
      </c>
      <c r="AO7" s="38"/>
      <c r="AP7" s="38"/>
      <c r="AQ7" s="38"/>
      <c r="AR7" s="38"/>
      <c r="AS7" s="38"/>
      <c r="AT7" s="38"/>
      <c r="AU7" s="38"/>
      <c r="AV7" s="38"/>
      <c r="AW7" s="38"/>
      <c r="AX7" s="707"/>
      <c r="AY7" s="707"/>
      <c r="AZ7" s="707"/>
    </row>
    <row r="8" spans="1:52" ht="13.5" customHeight="1">
      <c r="A8" s="35" t="s">
        <v>194</v>
      </c>
      <c r="B8" s="1142">
        <v>900</v>
      </c>
      <c r="C8" s="1142">
        <v>1012</v>
      </c>
      <c r="D8" s="1142">
        <v>1088</v>
      </c>
      <c r="E8" s="1142">
        <v>1328</v>
      </c>
      <c r="F8" s="1142">
        <v>1715</v>
      </c>
      <c r="G8" s="1142">
        <v>1645</v>
      </c>
      <c r="H8" s="1142">
        <v>1425</v>
      </c>
      <c r="I8" s="1142">
        <v>1539</v>
      </c>
      <c r="J8" s="1142">
        <v>1774</v>
      </c>
      <c r="K8" s="1142">
        <v>1517</v>
      </c>
      <c r="L8" s="1142">
        <v>1837</v>
      </c>
      <c r="M8" s="1142">
        <v>1946</v>
      </c>
      <c r="P8" s="432"/>
      <c r="Q8" s="678"/>
      <c r="R8" s="678"/>
      <c r="S8" s="678"/>
      <c r="T8" s="678"/>
      <c r="U8" s="678"/>
      <c r="V8" s="912"/>
      <c r="W8" s="678"/>
      <c r="X8" s="678"/>
      <c r="Y8" s="678"/>
      <c r="Z8" s="349"/>
      <c r="AA8" s="699" t="s">
        <v>194</v>
      </c>
      <c r="AB8" s="695">
        <v>278</v>
      </c>
      <c r="AC8" s="695">
        <v>370</v>
      </c>
      <c r="AD8" s="695">
        <v>217</v>
      </c>
      <c r="AE8" s="695">
        <v>257</v>
      </c>
      <c r="AF8" s="695">
        <v>316</v>
      </c>
      <c r="AG8" s="695">
        <v>110</v>
      </c>
      <c r="AH8" s="695">
        <v>250</v>
      </c>
      <c r="AI8" s="695">
        <v>212</v>
      </c>
      <c r="AJ8" s="695">
        <v>285</v>
      </c>
      <c r="AK8" s="695">
        <v>265</v>
      </c>
      <c r="AL8" s="695">
        <v>182</v>
      </c>
      <c r="AM8" s="695">
        <v>205</v>
      </c>
      <c r="AX8" s="432"/>
      <c r="AY8" s="432"/>
      <c r="AZ8" s="432"/>
    </row>
    <row r="9" spans="1:52" ht="13.5" customHeight="1">
      <c r="A9" s="35" t="s">
        <v>94</v>
      </c>
      <c r="B9" s="1142">
        <v>-1</v>
      </c>
      <c r="C9" s="1142">
        <v>50</v>
      </c>
      <c r="D9" s="1142">
        <v>124</v>
      </c>
      <c r="E9" s="1142">
        <v>23</v>
      </c>
      <c r="F9" s="1142">
        <v>112</v>
      </c>
      <c r="G9" s="1142">
        <v>39</v>
      </c>
      <c r="H9" s="1142">
        <v>18</v>
      </c>
      <c r="I9" s="1142">
        <v>79</v>
      </c>
      <c r="J9" s="1142">
        <v>93</v>
      </c>
      <c r="K9" s="1142">
        <v>42</v>
      </c>
      <c r="L9" s="1142">
        <v>66</v>
      </c>
      <c r="M9" s="1142">
        <v>48</v>
      </c>
      <c r="N9" s="35" t="s">
        <v>193</v>
      </c>
      <c r="O9" s="691">
        <v>32955</v>
      </c>
      <c r="P9" s="691">
        <v>35509</v>
      </c>
      <c r="Q9" s="691">
        <v>41578</v>
      </c>
      <c r="R9" s="691">
        <v>43081</v>
      </c>
      <c r="S9" s="691">
        <v>32099</v>
      </c>
      <c r="T9" s="691">
        <v>35500</v>
      </c>
      <c r="U9" s="691">
        <v>31067</v>
      </c>
      <c r="V9" s="691">
        <v>33529</v>
      </c>
      <c r="W9" s="691">
        <v>36060</v>
      </c>
      <c r="X9" s="691">
        <v>3765</v>
      </c>
      <c r="Y9" s="691">
        <v>10023</v>
      </c>
      <c r="Z9" s="351">
        <v>11500</v>
      </c>
      <c r="AA9" s="699" t="s">
        <v>94</v>
      </c>
      <c r="AB9" s="695">
        <v>3</v>
      </c>
      <c r="AC9" s="695">
        <v>-14</v>
      </c>
      <c r="AD9" s="695">
        <v>5</v>
      </c>
      <c r="AE9" s="695">
        <v>6</v>
      </c>
      <c r="AF9" s="695">
        <v>-10</v>
      </c>
      <c r="AG9" s="695">
        <v>-2</v>
      </c>
      <c r="AH9" s="695">
        <v>-1</v>
      </c>
      <c r="AI9" s="695">
        <v>13</v>
      </c>
      <c r="AJ9" s="695">
        <v>24</v>
      </c>
      <c r="AK9" s="695">
        <v>14</v>
      </c>
      <c r="AL9" s="695">
        <v>15</v>
      </c>
      <c r="AM9" s="695">
        <v>48</v>
      </c>
      <c r="AN9" s="1138" t="s">
        <v>193</v>
      </c>
      <c r="AO9" s="351">
        <v>51769</v>
      </c>
      <c r="AP9" s="351">
        <v>56843</v>
      </c>
      <c r="AQ9" s="351">
        <v>32955</v>
      </c>
      <c r="AR9" s="351">
        <v>48928</v>
      </c>
      <c r="AS9" s="351">
        <f>48388+254</f>
        <v>48642</v>
      </c>
      <c r="AT9" s="351">
        <v>41420</v>
      </c>
      <c r="AU9" s="351">
        <v>35509</v>
      </c>
      <c r="AV9" s="691">
        <v>31337</v>
      </c>
      <c r="AW9" s="691">
        <v>41739</v>
      </c>
      <c r="AX9" s="691">
        <v>45764</v>
      </c>
      <c r="AY9" s="691">
        <v>41578</v>
      </c>
      <c r="AZ9" s="691">
        <v>43173</v>
      </c>
    </row>
    <row r="10" spans="1:52" ht="13.5" customHeight="1">
      <c r="A10" s="35" t="s">
        <v>85</v>
      </c>
      <c r="B10" s="1142">
        <v>93</v>
      </c>
      <c r="C10" s="1142">
        <v>232</v>
      </c>
      <c r="D10" s="1142">
        <v>476</v>
      </c>
      <c r="E10" s="1142">
        <v>83</v>
      </c>
      <c r="F10" s="1142">
        <v>135</v>
      </c>
      <c r="G10" s="1142">
        <v>263</v>
      </c>
      <c r="H10" s="1142">
        <v>474</v>
      </c>
      <c r="I10" s="1142">
        <v>106</v>
      </c>
      <c r="J10" s="1142">
        <v>100</v>
      </c>
      <c r="K10" s="1142">
        <v>91</v>
      </c>
      <c r="L10" s="1142">
        <v>116</v>
      </c>
      <c r="M10" s="1142">
        <v>105</v>
      </c>
      <c r="N10" s="35" t="s">
        <v>192</v>
      </c>
      <c r="O10" s="691">
        <v>3123</v>
      </c>
      <c r="P10" s="691">
        <v>9207</v>
      </c>
      <c r="Q10" s="691">
        <v>7642</v>
      </c>
      <c r="R10" s="691">
        <v>4796</v>
      </c>
      <c r="S10" s="691">
        <v>11235</v>
      </c>
      <c r="T10" s="691">
        <v>13224</v>
      </c>
      <c r="U10" s="691">
        <v>6958</v>
      </c>
      <c r="V10" s="912">
        <v>11769</v>
      </c>
      <c r="W10" s="912">
        <v>8005</v>
      </c>
      <c r="X10" s="912">
        <v>40615</v>
      </c>
      <c r="Y10" s="912"/>
      <c r="Z10" s="356"/>
      <c r="AA10" s="699" t="s">
        <v>85</v>
      </c>
      <c r="AB10" s="695">
        <v>27</v>
      </c>
      <c r="AC10" s="695">
        <v>25</v>
      </c>
      <c r="AD10" s="695">
        <v>36</v>
      </c>
      <c r="AE10" s="695">
        <v>17</v>
      </c>
      <c r="AF10" s="695">
        <v>20</v>
      </c>
      <c r="AG10" s="695">
        <v>20</v>
      </c>
      <c r="AH10" s="695">
        <v>146</v>
      </c>
      <c r="AI10" s="695">
        <v>22</v>
      </c>
      <c r="AJ10" s="695">
        <v>20</v>
      </c>
      <c r="AK10" s="695">
        <v>44</v>
      </c>
      <c r="AL10" s="695">
        <v>60</v>
      </c>
      <c r="AM10" s="695">
        <v>18</v>
      </c>
      <c r="AN10" s="1138" t="s">
        <v>192</v>
      </c>
      <c r="AO10" s="351">
        <v>1501</v>
      </c>
      <c r="AP10" s="351">
        <v>27</v>
      </c>
      <c r="AQ10" s="351">
        <v>3123</v>
      </c>
      <c r="AR10" s="351">
        <v>4430</v>
      </c>
      <c r="AS10" s="351">
        <v>5661</v>
      </c>
      <c r="AT10" s="351">
        <v>12633</v>
      </c>
      <c r="AU10" s="351">
        <v>9207</v>
      </c>
      <c r="AV10" s="691">
        <v>8153</v>
      </c>
      <c r="AW10" s="691">
        <v>8123</v>
      </c>
      <c r="AX10" s="691">
        <v>8473</v>
      </c>
      <c r="AY10" s="691">
        <v>7642</v>
      </c>
      <c r="AZ10" s="691">
        <v>6441</v>
      </c>
    </row>
    <row r="11" spans="1:52" ht="13.5" customHeight="1">
      <c r="A11" s="1161" t="s">
        <v>191</v>
      </c>
      <c r="B11" s="1160">
        <f t="shared" ref="B11:M11" si="0">SUM(B6:B10)</f>
        <v>8466</v>
      </c>
      <c r="C11" s="1160">
        <f t="shared" si="0"/>
        <v>8623</v>
      </c>
      <c r="D11" s="1160">
        <f t="shared" si="0"/>
        <v>9172</v>
      </c>
      <c r="E11" s="1160">
        <f t="shared" si="0"/>
        <v>9691</v>
      </c>
      <c r="F11" s="1160">
        <f t="shared" si="0"/>
        <v>10055</v>
      </c>
      <c r="G11" s="1160">
        <f t="shared" si="0"/>
        <v>10287</v>
      </c>
      <c r="H11" s="1160">
        <f t="shared" si="0"/>
        <v>10241</v>
      </c>
      <c r="I11" s="1160">
        <f t="shared" si="0"/>
        <v>9891</v>
      </c>
      <c r="J11" s="1160">
        <f t="shared" si="0"/>
        <v>9998</v>
      </c>
      <c r="K11" s="1160">
        <f t="shared" si="0"/>
        <v>9501</v>
      </c>
      <c r="L11" s="1160">
        <f t="shared" si="0"/>
        <v>9334</v>
      </c>
      <c r="M11" s="1160">
        <f t="shared" si="0"/>
        <v>9073</v>
      </c>
      <c r="N11" s="35" t="s">
        <v>1162</v>
      </c>
      <c r="O11" s="691">
        <v>3123</v>
      </c>
      <c r="P11" s="691">
        <v>8519</v>
      </c>
      <c r="Q11" s="691">
        <v>11320</v>
      </c>
      <c r="R11" s="691">
        <v>8592</v>
      </c>
      <c r="S11" s="691">
        <v>9026</v>
      </c>
      <c r="T11" s="691">
        <v>10762</v>
      </c>
      <c r="U11" s="691">
        <v>12217</v>
      </c>
      <c r="V11" s="691">
        <v>10743</v>
      </c>
      <c r="W11" s="691">
        <v>10569</v>
      </c>
      <c r="X11" s="691">
        <v>11250</v>
      </c>
      <c r="Y11" s="691">
        <v>15788</v>
      </c>
      <c r="Z11" s="351">
        <v>18555</v>
      </c>
      <c r="AA11" s="1000" t="s">
        <v>191</v>
      </c>
      <c r="AB11" s="681">
        <f t="shared" ref="AB11:AM11" si="1">SUM(AB6:AB10)</f>
        <v>2418</v>
      </c>
      <c r="AC11" s="681">
        <f t="shared" si="1"/>
        <v>2420</v>
      </c>
      <c r="AD11" s="681">
        <f t="shared" si="1"/>
        <v>2219</v>
      </c>
      <c r="AE11" s="681">
        <f t="shared" si="1"/>
        <v>2155</v>
      </c>
      <c r="AF11" s="681">
        <f t="shared" si="1"/>
        <v>2090</v>
      </c>
      <c r="AG11" s="681">
        <f t="shared" si="1"/>
        <v>2002</v>
      </c>
      <c r="AH11" s="681">
        <f t="shared" si="1"/>
        <v>2278</v>
      </c>
      <c r="AI11" s="681">
        <f t="shared" si="1"/>
        <v>2086</v>
      </c>
      <c r="AJ11" s="681">
        <f t="shared" si="1"/>
        <v>2143</v>
      </c>
      <c r="AK11" s="681">
        <f t="shared" si="1"/>
        <v>2116</v>
      </c>
      <c r="AL11" s="681">
        <f t="shared" si="1"/>
        <v>2119</v>
      </c>
      <c r="AM11" s="681">
        <f t="shared" si="1"/>
        <v>2097</v>
      </c>
      <c r="AN11" s="1138" t="s">
        <v>190</v>
      </c>
      <c r="AO11" s="351">
        <v>6181</v>
      </c>
      <c r="AP11" s="351">
        <v>10478</v>
      </c>
      <c r="AQ11" s="351">
        <v>3123</v>
      </c>
      <c r="AR11" s="351">
        <f>10361-3</f>
        <v>10358</v>
      </c>
      <c r="AS11" s="351">
        <f>8654-4</f>
        <v>8650</v>
      </c>
      <c r="AT11" s="351">
        <v>16074</v>
      </c>
      <c r="AU11" s="351">
        <f>8516+2</f>
        <v>8518</v>
      </c>
      <c r="AV11" s="691">
        <v>20067</v>
      </c>
      <c r="AW11" s="691">
        <f>17796-6</f>
        <v>17790</v>
      </c>
      <c r="AX11" s="691">
        <f>14389-17</f>
        <v>14372</v>
      </c>
      <c r="AY11" s="691">
        <v>11320</v>
      </c>
      <c r="AZ11" s="691">
        <v>16384</v>
      </c>
    </row>
    <row r="12" spans="1:52" ht="13.5" customHeight="1">
      <c r="A12" s="35" t="s">
        <v>78</v>
      </c>
      <c r="B12" s="1142">
        <v>-2752</v>
      </c>
      <c r="C12" s="1142">
        <v>-3017</v>
      </c>
      <c r="D12" s="1142">
        <v>-2998</v>
      </c>
      <c r="E12" s="1142">
        <v>-3212</v>
      </c>
      <c r="F12" s="1142">
        <v>-2926</v>
      </c>
      <c r="G12" s="1142">
        <v>-3263</v>
      </c>
      <c r="H12" s="1142">
        <v>-3159</v>
      </c>
      <c r="I12" s="1142">
        <v>-2978</v>
      </c>
      <c r="J12" s="1142">
        <v>-2989</v>
      </c>
      <c r="K12" s="1142">
        <v>-3113</v>
      </c>
      <c r="L12" s="1142">
        <v>-2784</v>
      </c>
      <c r="M12" s="1142">
        <v>-2724</v>
      </c>
      <c r="N12" s="35" t="s">
        <v>1161</v>
      </c>
      <c r="O12" s="691">
        <v>329765</v>
      </c>
      <c r="P12" s="691">
        <v>323091</v>
      </c>
      <c r="Q12" s="691">
        <v>308304</v>
      </c>
      <c r="R12" s="691">
        <v>310158</v>
      </c>
      <c r="S12" s="691">
        <v>317689</v>
      </c>
      <c r="T12" s="691">
        <v>340920</v>
      </c>
      <c r="U12" s="691">
        <v>348085</v>
      </c>
      <c r="V12" s="691">
        <v>342451</v>
      </c>
      <c r="W12" s="691">
        <v>346251</v>
      </c>
      <c r="X12" s="691">
        <v>337203</v>
      </c>
      <c r="Y12" s="691">
        <v>314211</v>
      </c>
      <c r="Z12" s="351">
        <v>282411</v>
      </c>
      <c r="AA12" s="1000" t="s">
        <v>1160</v>
      </c>
      <c r="AB12" s="681">
        <f>+AB11</f>
        <v>2418</v>
      </c>
      <c r="AC12" s="681">
        <v>2420</v>
      </c>
      <c r="AD12" s="681">
        <v>2219</v>
      </c>
      <c r="AE12" s="681">
        <v>2155</v>
      </c>
      <c r="AF12" s="681">
        <v>2090</v>
      </c>
      <c r="AG12" s="681">
        <v>2002</v>
      </c>
      <c r="AH12" s="681">
        <v>2140</v>
      </c>
      <c r="AI12" s="681">
        <v>2086</v>
      </c>
      <c r="AJ12" s="681">
        <v>2143</v>
      </c>
      <c r="AK12" s="681">
        <v>2116</v>
      </c>
      <c r="AL12" s="681">
        <v>2033</v>
      </c>
      <c r="AM12" s="681">
        <v>2097</v>
      </c>
      <c r="AN12" s="1138" t="s">
        <v>189</v>
      </c>
      <c r="AO12" s="351">
        <v>338410</v>
      </c>
      <c r="AP12" s="351">
        <v>333622</v>
      </c>
      <c r="AQ12" s="351">
        <v>329765</v>
      </c>
      <c r="AR12" s="351">
        <f>320186+283</f>
        <v>320469</v>
      </c>
      <c r="AS12" s="351">
        <f>327732+290</f>
        <v>328022</v>
      </c>
      <c r="AT12" s="351">
        <f>324028+313</f>
        <v>324341</v>
      </c>
      <c r="AU12" s="351">
        <f>322740+351</f>
        <v>323091</v>
      </c>
      <c r="AV12" s="691">
        <f>328268+405</f>
        <v>328673</v>
      </c>
      <c r="AW12" s="691">
        <f>323783+342</f>
        <v>324125</v>
      </c>
      <c r="AX12" s="691">
        <f>325577+357</f>
        <v>325934</v>
      </c>
      <c r="AY12" s="691">
        <v>308304</v>
      </c>
      <c r="AZ12" s="691">
        <v>316494</v>
      </c>
    </row>
    <row r="13" spans="1:52" ht="13.5" customHeight="1">
      <c r="A13" s="35" t="s">
        <v>76</v>
      </c>
      <c r="B13" s="1142">
        <v>-1286</v>
      </c>
      <c r="C13" s="1142">
        <v>-1639</v>
      </c>
      <c r="D13" s="1142">
        <v>-1566</v>
      </c>
      <c r="E13" s="1142">
        <v>-1844</v>
      </c>
      <c r="F13" s="1142">
        <v>-1774</v>
      </c>
      <c r="G13" s="1142">
        <v>-1632</v>
      </c>
      <c r="H13" s="1142">
        <v>-1656</v>
      </c>
      <c r="I13" s="1142">
        <v>-1835</v>
      </c>
      <c r="J13" s="1142">
        <v>-1808</v>
      </c>
      <c r="K13" s="1142">
        <v>-1914</v>
      </c>
      <c r="L13" s="1142">
        <v>-1862</v>
      </c>
      <c r="M13" s="1142">
        <v>-1639</v>
      </c>
      <c r="N13" s="35" t="s">
        <v>188</v>
      </c>
      <c r="O13" s="691">
        <v>62509</v>
      </c>
      <c r="P13" s="691">
        <v>64930</v>
      </c>
      <c r="Q13" s="691">
        <v>76222</v>
      </c>
      <c r="R13" s="691">
        <v>75294</v>
      </c>
      <c r="S13" s="691">
        <v>87701</v>
      </c>
      <c r="T13" s="691">
        <v>86535</v>
      </c>
      <c r="U13" s="691">
        <v>87110</v>
      </c>
      <c r="V13" s="691">
        <v>87314</v>
      </c>
      <c r="W13" s="691">
        <v>86626</v>
      </c>
      <c r="X13" s="691">
        <v>92373</v>
      </c>
      <c r="Y13" s="691">
        <v>69137</v>
      </c>
      <c r="Z13" s="351">
        <v>56155</v>
      </c>
      <c r="AA13" s="699" t="s">
        <v>78</v>
      </c>
      <c r="AB13" s="695">
        <v>-705</v>
      </c>
      <c r="AC13" s="695">
        <v>-682</v>
      </c>
      <c r="AD13" s="695">
        <v>-722</v>
      </c>
      <c r="AE13" s="695">
        <v>-686</v>
      </c>
      <c r="AF13" s="695">
        <v>-645</v>
      </c>
      <c r="AG13" s="695">
        <v>-699</v>
      </c>
      <c r="AH13" s="695">
        <v>-648</v>
      </c>
      <c r="AI13" s="695">
        <v>-924</v>
      </c>
      <c r="AJ13" s="695">
        <v>-727</v>
      </c>
      <c r="AK13" s="695">
        <v>-718</v>
      </c>
      <c r="AL13" s="695">
        <v>-744</v>
      </c>
      <c r="AM13" s="695">
        <v>-726</v>
      </c>
      <c r="AN13" s="1138" t="s">
        <v>188</v>
      </c>
      <c r="AO13" s="351">
        <v>65424</v>
      </c>
      <c r="AP13" s="351">
        <v>66739</v>
      </c>
      <c r="AQ13" s="351">
        <v>62509</v>
      </c>
      <c r="AR13" s="351">
        <v>68185</v>
      </c>
      <c r="AS13" s="351">
        <v>72520</v>
      </c>
      <c r="AT13" s="351">
        <v>71690</v>
      </c>
      <c r="AU13" s="351">
        <v>64930</v>
      </c>
      <c r="AV13" s="691">
        <v>66202</v>
      </c>
      <c r="AW13" s="691">
        <v>69633</v>
      </c>
      <c r="AX13" s="691">
        <v>70559</v>
      </c>
      <c r="AY13" s="691">
        <v>76222</v>
      </c>
      <c r="AZ13" s="691">
        <v>74900</v>
      </c>
    </row>
    <row r="14" spans="1:52" ht="13.5" customHeight="1">
      <c r="A14" s="1164" t="s">
        <v>185</v>
      </c>
      <c r="B14" s="1162">
        <v>-605</v>
      </c>
      <c r="C14" s="1162">
        <v>-1330</v>
      </c>
      <c r="D14" s="1162">
        <v>-482</v>
      </c>
      <c r="E14" s="1162">
        <v>-268</v>
      </c>
      <c r="F14" s="1162">
        <v>-228</v>
      </c>
      <c r="G14" s="1162">
        <v>-209</v>
      </c>
      <c r="H14" s="1142">
        <v>-585</v>
      </c>
      <c r="I14" s="1142">
        <v>-227</v>
      </c>
      <c r="J14" s="1142">
        <v>-267</v>
      </c>
      <c r="K14" s="1142">
        <v>-192</v>
      </c>
      <c r="L14" s="1142">
        <v>-170</v>
      </c>
      <c r="M14" s="1142">
        <v>-149</v>
      </c>
      <c r="N14" s="35" t="s">
        <v>186</v>
      </c>
      <c r="O14" s="691">
        <v>3795</v>
      </c>
      <c r="P14" s="691">
        <v>7151</v>
      </c>
      <c r="Q14" s="691">
        <v>7568</v>
      </c>
      <c r="R14" s="691">
        <v>6489</v>
      </c>
      <c r="S14" s="691">
        <v>5108</v>
      </c>
      <c r="T14" s="691">
        <v>8341</v>
      </c>
      <c r="U14" s="691">
        <v>12151</v>
      </c>
      <c r="V14" s="691">
        <v>9575</v>
      </c>
      <c r="W14" s="691">
        <v>7970</v>
      </c>
      <c r="X14" s="691">
        <v>8373</v>
      </c>
      <c r="Y14" s="691">
        <v>9494</v>
      </c>
      <c r="Z14" s="351" t="s">
        <v>187</v>
      </c>
      <c r="AA14" s="699" t="s">
        <v>76</v>
      </c>
      <c r="AB14" s="695">
        <v>-262</v>
      </c>
      <c r="AC14" s="695">
        <v>-486</v>
      </c>
      <c r="AD14" s="695">
        <v>-319</v>
      </c>
      <c r="AE14" s="695">
        <v>-245</v>
      </c>
      <c r="AF14" s="695">
        <v>-303</v>
      </c>
      <c r="AG14" s="695">
        <v>-419</v>
      </c>
      <c r="AH14" s="695">
        <v>-375</v>
      </c>
      <c r="AI14" s="695">
        <v>-366</v>
      </c>
      <c r="AJ14" s="695">
        <v>-304</v>
      </c>
      <c r="AK14" s="695">
        <v>-594</v>
      </c>
      <c r="AL14" s="695">
        <v>-390</v>
      </c>
      <c r="AM14" s="695">
        <v>-323</v>
      </c>
      <c r="AN14" s="1138" t="s">
        <v>186</v>
      </c>
      <c r="AO14" s="351">
        <v>1792</v>
      </c>
      <c r="AP14" s="351">
        <v>3948</v>
      </c>
      <c r="AQ14" s="351">
        <v>3795</v>
      </c>
      <c r="AR14" s="351">
        <v>6510</v>
      </c>
      <c r="AS14" s="351">
        <v>6448</v>
      </c>
      <c r="AT14" s="351">
        <v>7742</v>
      </c>
      <c r="AU14" s="351">
        <v>7151</v>
      </c>
      <c r="AV14" s="691">
        <v>6092</v>
      </c>
      <c r="AW14" s="691">
        <v>6557</v>
      </c>
      <c r="AX14" s="691">
        <v>11582</v>
      </c>
      <c r="AY14" s="691">
        <v>7568</v>
      </c>
      <c r="AZ14" s="691">
        <v>9807</v>
      </c>
    </row>
    <row r="15" spans="1:52" ht="13.5" customHeight="1">
      <c r="A15" s="1161" t="s">
        <v>183</v>
      </c>
      <c r="B15" s="1160">
        <f t="shared" ref="B15:H15" si="2">SUM(B12:B14)</f>
        <v>-4643</v>
      </c>
      <c r="C15" s="1160">
        <f t="shared" si="2"/>
        <v>-5986</v>
      </c>
      <c r="D15" s="1160">
        <f t="shared" si="2"/>
        <v>-5046</v>
      </c>
      <c r="E15" s="1160">
        <f t="shared" si="2"/>
        <v>-5324</v>
      </c>
      <c r="F15" s="1160">
        <f t="shared" si="2"/>
        <v>-4928</v>
      </c>
      <c r="G15" s="1160">
        <f t="shared" si="2"/>
        <v>-5104</v>
      </c>
      <c r="H15" s="1160">
        <f t="shared" si="2"/>
        <v>-5400</v>
      </c>
      <c r="I15" s="1160">
        <v>-5040</v>
      </c>
      <c r="J15" s="1160">
        <v>-5064</v>
      </c>
      <c r="K15" s="1160">
        <v>-5219</v>
      </c>
      <c r="L15" s="1160">
        <v>-4816</v>
      </c>
      <c r="M15" s="1160">
        <v>-4512</v>
      </c>
      <c r="N15" s="35" t="s">
        <v>184</v>
      </c>
      <c r="O15" s="691">
        <v>12649</v>
      </c>
      <c r="P15" s="691">
        <v>14184</v>
      </c>
      <c r="Q15" s="691">
        <v>12452</v>
      </c>
      <c r="R15" s="691">
        <v>17180</v>
      </c>
      <c r="S15" s="691">
        <v>21524</v>
      </c>
      <c r="T15" s="691">
        <v>22273</v>
      </c>
      <c r="U15" s="691">
        <v>39749</v>
      </c>
      <c r="V15" s="691">
        <v>33271</v>
      </c>
      <c r="W15" s="691">
        <v>28128</v>
      </c>
      <c r="X15" s="691">
        <v>20167</v>
      </c>
      <c r="Y15" s="691">
        <v>17293</v>
      </c>
      <c r="Z15" s="351">
        <v>13703</v>
      </c>
      <c r="AA15" s="699" t="s">
        <v>185</v>
      </c>
      <c r="AB15" s="695">
        <v>-164</v>
      </c>
      <c r="AC15" s="695">
        <v>-151</v>
      </c>
      <c r="AD15" s="695">
        <v>-177</v>
      </c>
      <c r="AE15" s="695">
        <v>-158</v>
      </c>
      <c r="AF15" s="695">
        <v>-140</v>
      </c>
      <c r="AG15" s="695">
        <v>-130</v>
      </c>
      <c r="AH15" s="695">
        <v>-156</v>
      </c>
      <c r="AI15" s="695">
        <v>-885</v>
      </c>
      <c r="AJ15" s="695">
        <v>-149</v>
      </c>
      <c r="AK15" s="695">
        <v>-140</v>
      </c>
      <c r="AL15" s="695">
        <v>-250</v>
      </c>
      <c r="AM15" s="695">
        <v>-87</v>
      </c>
      <c r="AN15" s="1138" t="s">
        <v>184</v>
      </c>
      <c r="AO15" s="351">
        <v>23720</v>
      </c>
      <c r="AP15" s="351">
        <v>19324</v>
      </c>
      <c r="AQ15" s="351">
        <v>12649</v>
      </c>
      <c r="AR15" s="351">
        <v>12794</v>
      </c>
      <c r="AS15" s="351">
        <v>13368</v>
      </c>
      <c r="AT15" s="351">
        <v>12836</v>
      </c>
      <c r="AU15" s="351">
        <v>14184</v>
      </c>
      <c r="AV15" s="691">
        <v>14919</v>
      </c>
      <c r="AW15" s="691">
        <v>14969</v>
      </c>
      <c r="AX15" s="691">
        <v>16137</v>
      </c>
      <c r="AY15" s="691">
        <v>12452</v>
      </c>
      <c r="AZ15" s="691">
        <v>15061</v>
      </c>
    </row>
    <row r="16" spans="1:52" ht="21" customHeight="1">
      <c r="A16" s="1161" t="s">
        <v>182</v>
      </c>
      <c r="B16" s="1160">
        <f>+B11+B15</f>
        <v>3823</v>
      </c>
      <c r="C16" s="1160">
        <f>+C11+C15</f>
        <v>2637</v>
      </c>
      <c r="D16" s="1160">
        <f>+D11+D15</f>
        <v>4126</v>
      </c>
      <c r="E16" s="1160">
        <v>4367</v>
      </c>
      <c r="F16" s="1160">
        <v>5127</v>
      </c>
      <c r="G16" s="1160">
        <v>5183</v>
      </c>
      <c r="H16" s="1160">
        <v>4841</v>
      </c>
      <c r="I16" s="1160">
        <v>4851</v>
      </c>
      <c r="J16" s="1160">
        <v>4934</v>
      </c>
      <c r="K16" s="1160">
        <v>4282</v>
      </c>
      <c r="L16" s="1160">
        <v>4518</v>
      </c>
      <c r="M16" s="1160">
        <v>4561</v>
      </c>
      <c r="N16" s="1326" t="s">
        <v>1187</v>
      </c>
      <c r="O16" s="691">
        <v>36484</v>
      </c>
      <c r="P16" s="691">
        <v>30799</v>
      </c>
      <c r="Q16" s="691">
        <v>24583</v>
      </c>
      <c r="R16" s="691">
        <v>25879</v>
      </c>
      <c r="S16" s="691">
        <v>23102</v>
      </c>
      <c r="T16" s="691">
        <v>20434</v>
      </c>
      <c r="U16" s="678"/>
      <c r="V16" s="678"/>
      <c r="W16" s="678"/>
      <c r="X16" s="678"/>
      <c r="Y16" s="678"/>
      <c r="Z16" s="349"/>
      <c r="AA16" s="1000" t="s">
        <v>183</v>
      </c>
      <c r="AB16" s="681">
        <f t="shared" ref="AB16:AM16" si="3">SUM(AB13:AB15)</f>
        <v>-1131</v>
      </c>
      <c r="AC16" s="681">
        <f t="shared" si="3"/>
        <v>-1319</v>
      </c>
      <c r="AD16" s="681">
        <f t="shared" si="3"/>
        <v>-1218</v>
      </c>
      <c r="AE16" s="681">
        <f t="shared" si="3"/>
        <v>-1089</v>
      </c>
      <c r="AF16" s="681">
        <f t="shared" si="3"/>
        <v>-1088</v>
      </c>
      <c r="AG16" s="681">
        <f t="shared" si="3"/>
        <v>-1248</v>
      </c>
      <c r="AH16" s="681">
        <f t="shared" si="3"/>
        <v>-1179</v>
      </c>
      <c r="AI16" s="681">
        <f t="shared" si="3"/>
        <v>-2175</v>
      </c>
      <c r="AJ16" s="681">
        <f t="shared" si="3"/>
        <v>-1180</v>
      </c>
      <c r="AK16" s="681">
        <f t="shared" si="3"/>
        <v>-1452</v>
      </c>
      <c r="AL16" s="681">
        <f t="shared" si="3"/>
        <v>-1384</v>
      </c>
      <c r="AM16" s="681">
        <f t="shared" si="3"/>
        <v>-1136</v>
      </c>
      <c r="AN16" s="1326" t="s">
        <v>1187</v>
      </c>
      <c r="AO16" s="351">
        <v>42795</v>
      </c>
      <c r="AP16" s="351">
        <v>39783</v>
      </c>
      <c r="AQ16" s="351">
        <v>36484</v>
      </c>
      <c r="AR16" s="351">
        <v>32730</v>
      </c>
      <c r="AS16" s="351">
        <v>29854</v>
      </c>
      <c r="AT16" s="351">
        <v>25961</v>
      </c>
      <c r="AU16" s="351">
        <v>30799</v>
      </c>
      <c r="AV16" s="691">
        <v>29350</v>
      </c>
      <c r="AW16" s="691">
        <v>28111</v>
      </c>
      <c r="AX16" s="691">
        <v>27003</v>
      </c>
      <c r="AY16" s="691">
        <v>24583</v>
      </c>
      <c r="AZ16" s="691">
        <v>26829</v>
      </c>
    </row>
    <row r="17" spans="1:52" ht="13.5" customHeight="1">
      <c r="A17" s="35" t="s">
        <v>1188</v>
      </c>
      <c r="B17" s="1142">
        <v>-860</v>
      </c>
      <c r="C17" s="1142">
        <v>-524</v>
      </c>
      <c r="D17" s="1142">
        <v>-173</v>
      </c>
      <c r="E17" s="1142">
        <v>-369</v>
      </c>
      <c r="F17" s="1142">
        <v>-502</v>
      </c>
      <c r="G17" s="1142">
        <v>-479</v>
      </c>
      <c r="H17" s="1142">
        <v>-534</v>
      </c>
      <c r="I17" s="1142">
        <v>-735</v>
      </c>
      <c r="J17" s="1142">
        <v>-895</v>
      </c>
      <c r="K17" s="1142">
        <v>-735</v>
      </c>
      <c r="L17" s="1142">
        <v>-879</v>
      </c>
      <c r="M17" s="1142">
        <v>-1486</v>
      </c>
      <c r="N17" s="35" t="s">
        <v>104</v>
      </c>
      <c r="O17" s="691">
        <v>44770</v>
      </c>
      <c r="P17" s="691">
        <v>39111</v>
      </c>
      <c r="Q17" s="691">
        <v>37025</v>
      </c>
      <c r="R17" s="691">
        <v>46111</v>
      </c>
      <c r="S17" s="691">
        <v>69959</v>
      </c>
      <c r="T17" s="691">
        <v>80741</v>
      </c>
      <c r="U17" s="691">
        <v>105119</v>
      </c>
      <c r="V17" s="691">
        <v>70992</v>
      </c>
      <c r="W17" s="691">
        <v>118789</v>
      </c>
      <c r="X17" s="691">
        <v>171943</v>
      </c>
      <c r="Y17" s="691">
        <v>96825</v>
      </c>
      <c r="Z17" s="351">
        <v>75422</v>
      </c>
      <c r="AA17" s="1000" t="s">
        <v>1159</v>
      </c>
      <c r="AB17" s="681">
        <f>+AB16</f>
        <v>-1131</v>
      </c>
      <c r="AC17" s="681">
        <v>-1319</v>
      </c>
      <c r="AD17" s="681">
        <v>-1218</v>
      </c>
      <c r="AE17" s="681">
        <v>-1089</v>
      </c>
      <c r="AF17" s="681">
        <v>-1088</v>
      </c>
      <c r="AG17" s="681">
        <v>-1248</v>
      </c>
      <c r="AH17" s="681">
        <v>-1179</v>
      </c>
      <c r="AI17" s="681">
        <v>-1161</v>
      </c>
      <c r="AJ17" s="681">
        <v>-1180</v>
      </c>
      <c r="AK17" s="681">
        <v>-1357</v>
      </c>
      <c r="AL17" s="681">
        <v>-1243</v>
      </c>
      <c r="AM17" s="681">
        <v>-1136</v>
      </c>
      <c r="AN17" s="1138" t="s">
        <v>104</v>
      </c>
      <c r="AO17" s="351">
        <v>32365</v>
      </c>
      <c r="AP17" s="351">
        <v>36000</v>
      </c>
      <c r="AQ17" s="351">
        <v>44770</v>
      </c>
      <c r="AR17" s="351">
        <v>45434</v>
      </c>
      <c r="AS17" s="351">
        <v>47039</v>
      </c>
      <c r="AT17" s="351">
        <v>56934</v>
      </c>
      <c r="AU17" s="351">
        <v>39111</v>
      </c>
      <c r="AV17" s="691">
        <v>51791</v>
      </c>
      <c r="AW17" s="691">
        <v>41647</v>
      </c>
      <c r="AX17" s="691">
        <v>39491</v>
      </c>
      <c r="AY17" s="691">
        <v>37025</v>
      </c>
      <c r="AZ17" s="691">
        <v>36713</v>
      </c>
    </row>
    <row r="18" spans="1:52" ht="20.25" customHeight="1">
      <c r="A18" s="1161" t="s">
        <v>62</v>
      </c>
      <c r="B18" s="1160">
        <f t="shared" ref="B18:G18" si="4">SUM(B16:B17)</f>
        <v>2963</v>
      </c>
      <c r="C18" s="1160">
        <f t="shared" si="4"/>
        <v>2113</v>
      </c>
      <c r="D18" s="1160">
        <f t="shared" si="4"/>
        <v>3953</v>
      </c>
      <c r="E18" s="1160">
        <f t="shared" si="4"/>
        <v>3998</v>
      </c>
      <c r="F18" s="1160">
        <f t="shared" si="4"/>
        <v>4625</v>
      </c>
      <c r="G18" s="1160">
        <f t="shared" si="4"/>
        <v>4704</v>
      </c>
      <c r="H18" s="1160">
        <v>4307</v>
      </c>
      <c r="I18" s="1160">
        <v>4116</v>
      </c>
      <c r="J18" s="1160">
        <v>4039</v>
      </c>
      <c r="K18" s="1160">
        <v>3547</v>
      </c>
      <c r="L18" s="1160">
        <v>3639</v>
      </c>
      <c r="M18" s="1160">
        <v>3075</v>
      </c>
      <c r="N18" s="1326" t="s">
        <v>103</v>
      </c>
      <c r="O18" s="1140">
        <v>359</v>
      </c>
      <c r="P18" s="1140">
        <v>217</v>
      </c>
      <c r="Q18" s="1140">
        <v>169</v>
      </c>
      <c r="R18" s="1140">
        <v>163</v>
      </c>
      <c r="S18" s="1140">
        <v>178</v>
      </c>
      <c r="T18" s="1140">
        <v>151</v>
      </c>
      <c r="U18" s="1140">
        <v>256</v>
      </c>
      <c r="V18" s="1140">
        <v>203</v>
      </c>
      <c r="W18" s="691">
        <v>-711</v>
      </c>
      <c r="X18" s="691">
        <v>-215</v>
      </c>
      <c r="Y18" s="691">
        <v>1127</v>
      </c>
      <c r="Z18" s="351">
        <v>763</v>
      </c>
      <c r="AA18" s="1000" t="s">
        <v>182</v>
      </c>
      <c r="AB18" s="681">
        <f t="shared" ref="AB18:AM18" si="5">+AB11+AB16</f>
        <v>1287</v>
      </c>
      <c r="AC18" s="681">
        <f t="shared" si="5"/>
        <v>1101</v>
      </c>
      <c r="AD18" s="681">
        <f t="shared" si="5"/>
        <v>1001</v>
      </c>
      <c r="AE18" s="681">
        <f t="shared" si="5"/>
        <v>1066</v>
      </c>
      <c r="AF18" s="681">
        <f t="shared" si="5"/>
        <v>1002</v>
      </c>
      <c r="AG18" s="681">
        <f t="shared" si="5"/>
        <v>754</v>
      </c>
      <c r="AH18" s="681">
        <f t="shared" si="5"/>
        <v>1099</v>
      </c>
      <c r="AI18" s="681">
        <f t="shared" si="5"/>
        <v>-89</v>
      </c>
      <c r="AJ18" s="681">
        <f t="shared" si="5"/>
        <v>963</v>
      </c>
      <c r="AK18" s="681">
        <f t="shared" si="5"/>
        <v>664</v>
      </c>
      <c r="AL18" s="681">
        <f t="shared" si="5"/>
        <v>735</v>
      </c>
      <c r="AM18" s="681">
        <f t="shared" si="5"/>
        <v>961</v>
      </c>
      <c r="AN18" s="1141" t="s">
        <v>103</v>
      </c>
      <c r="AO18" s="1147">
        <v>179</v>
      </c>
      <c r="AP18" s="1147">
        <v>222</v>
      </c>
      <c r="AQ18" s="1147">
        <v>359</v>
      </c>
      <c r="AR18" s="1147">
        <v>373</v>
      </c>
      <c r="AS18" s="1147">
        <v>356</v>
      </c>
      <c r="AT18" s="1147">
        <v>332</v>
      </c>
      <c r="AU18" s="1147">
        <v>217</v>
      </c>
      <c r="AV18" s="1140">
        <v>372</v>
      </c>
      <c r="AW18" s="1140">
        <v>316</v>
      </c>
      <c r="AX18" s="1140">
        <v>212</v>
      </c>
      <c r="AY18" s="1140">
        <v>169</v>
      </c>
      <c r="AZ18" s="1140">
        <v>131</v>
      </c>
    </row>
    <row r="19" spans="1:52" ht="13.5" customHeight="1">
      <c r="A19" s="35" t="s">
        <v>178</v>
      </c>
      <c r="B19" s="1142">
        <v>-698</v>
      </c>
      <c r="C19" s="1142">
        <v>-571</v>
      </c>
      <c r="D19" s="1142">
        <v>-872</v>
      </c>
      <c r="E19" s="1142">
        <v>-950</v>
      </c>
      <c r="F19" s="1142">
        <v>-859</v>
      </c>
      <c r="G19" s="1142">
        <v>-1042</v>
      </c>
      <c r="H19" s="1142">
        <v>-950</v>
      </c>
      <c r="I19" s="1142">
        <v>-1009</v>
      </c>
      <c r="J19" s="1142">
        <v>-970</v>
      </c>
      <c r="K19" s="1142">
        <v>-913</v>
      </c>
      <c r="L19" s="1142">
        <v>-976</v>
      </c>
      <c r="M19" s="1142">
        <v>-757</v>
      </c>
      <c r="N19" s="1326"/>
      <c r="O19" s="1140"/>
      <c r="P19" s="1140"/>
      <c r="Q19" s="1140"/>
      <c r="R19" s="1140"/>
      <c r="S19" s="1140"/>
      <c r="T19" s="1140"/>
      <c r="U19" s="1140"/>
      <c r="V19" s="1140"/>
      <c r="W19" s="912"/>
      <c r="X19" s="678"/>
      <c r="Y19" s="678"/>
      <c r="Z19" s="349"/>
      <c r="AA19" s="699" t="s">
        <v>1158</v>
      </c>
      <c r="AB19" s="695">
        <v>51</v>
      </c>
      <c r="AC19" s="695">
        <f>11-63</f>
        <v>-52</v>
      </c>
      <c r="AD19" s="695">
        <v>-28</v>
      </c>
      <c r="AE19" s="695">
        <v>19</v>
      </c>
      <c r="AF19" s="695">
        <v>-696</v>
      </c>
      <c r="AG19" s="695">
        <v>-155</v>
      </c>
      <c r="AH19" s="695">
        <v>-86</v>
      </c>
      <c r="AI19" s="695">
        <v>-332</v>
      </c>
      <c r="AJ19" s="695">
        <v>-63</v>
      </c>
      <c r="AK19" s="695">
        <v>-43</v>
      </c>
      <c r="AL19" s="695">
        <v>-30</v>
      </c>
      <c r="AM19" s="695">
        <v>-44</v>
      </c>
      <c r="AN19" s="1141"/>
      <c r="AO19" s="1147"/>
      <c r="AP19" s="1147" t="s">
        <v>0</v>
      </c>
      <c r="AQ19" s="1147"/>
      <c r="AU19" s="1147"/>
      <c r="AV19" s="1140"/>
      <c r="AW19" s="1140"/>
      <c r="AX19" s="1140"/>
      <c r="AY19" s="1140"/>
      <c r="AZ19" s="1140"/>
    </row>
    <row r="20" spans="1:52" ht="20.25" customHeight="1">
      <c r="A20" s="2015" t="s">
        <v>179</v>
      </c>
      <c r="B20" s="1163">
        <f t="shared" ref="B20:H20" si="6">SUM(B18:B19)</f>
        <v>2265</v>
      </c>
      <c r="C20" s="1163">
        <f t="shared" si="6"/>
        <v>1542</v>
      </c>
      <c r="D20" s="1163">
        <f t="shared" si="6"/>
        <v>3081</v>
      </c>
      <c r="E20" s="1163">
        <f t="shared" si="6"/>
        <v>3048</v>
      </c>
      <c r="F20" s="1163">
        <f t="shared" si="6"/>
        <v>3766</v>
      </c>
      <c r="G20" s="1163">
        <f t="shared" si="6"/>
        <v>3662</v>
      </c>
      <c r="H20" s="1160">
        <f t="shared" si="6"/>
        <v>3357</v>
      </c>
      <c r="I20" s="1160">
        <v>3107</v>
      </c>
      <c r="J20" s="1160">
        <v>3069</v>
      </c>
      <c r="K20" s="1160">
        <v>2634</v>
      </c>
      <c r="L20" s="1160">
        <v>2663</v>
      </c>
      <c r="M20" s="1160">
        <v>2318</v>
      </c>
      <c r="N20" s="35" t="s">
        <v>181</v>
      </c>
      <c r="O20" s="691">
        <v>555</v>
      </c>
      <c r="P20" s="691">
        <v>572</v>
      </c>
      <c r="Q20" s="691">
        <v>1601</v>
      </c>
      <c r="R20" s="691">
        <v>1235</v>
      </c>
      <c r="S20" s="691">
        <v>588</v>
      </c>
      <c r="T20" s="691">
        <v>515</v>
      </c>
      <c r="U20" s="691">
        <v>487</v>
      </c>
      <c r="V20" s="691">
        <v>630</v>
      </c>
      <c r="W20" s="691">
        <v>585</v>
      </c>
      <c r="X20" s="691">
        <v>591</v>
      </c>
      <c r="Y20" s="691">
        <v>554</v>
      </c>
      <c r="Z20" s="351">
        <v>470</v>
      </c>
      <c r="AA20" s="1000" t="s">
        <v>62</v>
      </c>
      <c r="AB20" s="681">
        <f t="shared" ref="AB20:AM20" si="7">SUM(AB18:AB19)</f>
        <v>1338</v>
      </c>
      <c r="AC20" s="681">
        <f t="shared" si="7"/>
        <v>1049</v>
      </c>
      <c r="AD20" s="681">
        <f t="shared" si="7"/>
        <v>973</v>
      </c>
      <c r="AE20" s="681">
        <f t="shared" si="7"/>
        <v>1085</v>
      </c>
      <c r="AF20" s="681">
        <f t="shared" si="7"/>
        <v>306</v>
      </c>
      <c r="AG20" s="681">
        <f t="shared" si="7"/>
        <v>599</v>
      </c>
      <c r="AH20" s="681">
        <f t="shared" si="7"/>
        <v>1013</v>
      </c>
      <c r="AI20" s="681">
        <f t="shared" si="7"/>
        <v>-421</v>
      </c>
      <c r="AJ20" s="681">
        <f t="shared" si="7"/>
        <v>900</v>
      </c>
      <c r="AK20" s="681">
        <f t="shared" si="7"/>
        <v>621</v>
      </c>
      <c r="AL20" s="681">
        <f t="shared" si="7"/>
        <v>705</v>
      </c>
      <c r="AM20" s="681">
        <f t="shared" si="7"/>
        <v>917</v>
      </c>
      <c r="AN20" s="1141" t="s">
        <v>1080</v>
      </c>
      <c r="AO20" s="351">
        <v>547</v>
      </c>
      <c r="AP20" s="351">
        <v>545</v>
      </c>
      <c r="AQ20" s="351">
        <v>555</v>
      </c>
      <c r="AR20" s="1147">
        <v>549</v>
      </c>
      <c r="AS20" s="1147">
        <v>553</v>
      </c>
      <c r="AT20" s="1147">
        <v>557</v>
      </c>
      <c r="AU20" s="351">
        <v>572</v>
      </c>
      <c r="AV20" s="691">
        <v>1377</v>
      </c>
      <c r="AW20" s="691">
        <v>2098</v>
      </c>
      <c r="AX20" s="691">
        <v>1620</v>
      </c>
      <c r="AY20" s="691">
        <v>1601</v>
      </c>
      <c r="AZ20" s="691">
        <v>1617</v>
      </c>
    </row>
    <row r="21" spans="1:52" ht="13.5" customHeight="1">
      <c r="A21" s="2015"/>
      <c r="B21" s="1163"/>
      <c r="C21" s="1163"/>
      <c r="D21" s="1163"/>
      <c r="E21" s="1163"/>
      <c r="F21" s="1163"/>
      <c r="G21" s="1163"/>
      <c r="H21" s="1162"/>
      <c r="I21" s="702"/>
      <c r="J21" s="702"/>
      <c r="K21" s="702"/>
      <c r="L21" s="702"/>
      <c r="M21" s="702"/>
      <c r="N21" s="35" t="s">
        <v>180</v>
      </c>
      <c r="O21" s="691">
        <v>3771</v>
      </c>
      <c r="P21" s="691">
        <v>3695</v>
      </c>
      <c r="Q21" s="691">
        <v>4035</v>
      </c>
      <c r="R21" s="691">
        <v>3983</v>
      </c>
      <c r="S21" s="691">
        <v>3792</v>
      </c>
      <c r="T21" s="691">
        <v>3208</v>
      </c>
      <c r="U21" s="691">
        <v>2908</v>
      </c>
      <c r="V21" s="691">
        <v>3246</v>
      </c>
      <c r="W21" s="691">
        <v>3425</v>
      </c>
      <c r="X21" s="691">
        <v>3321</v>
      </c>
      <c r="Y21" s="691">
        <v>3219</v>
      </c>
      <c r="Z21" s="351">
        <v>2947</v>
      </c>
      <c r="AA21" s="1000" t="s">
        <v>1157</v>
      </c>
      <c r="AB21" s="681">
        <f>+AB20</f>
        <v>1338</v>
      </c>
      <c r="AC21" s="681">
        <v>1049</v>
      </c>
      <c r="AD21" s="681">
        <f t="shared" ref="AD21:AM21" si="8">+AD12+AD17+AD19</f>
        <v>973</v>
      </c>
      <c r="AE21" s="681">
        <f t="shared" si="8"/>
        <v>1085</v>
      </c>
      <c r="AF21" s="681">
        <f t="shared" si="8"/>
        <v>306</v>
      </c>
      <c r="AG21" s="681">
        <f t="shared" si="8"/>
        <v>599</v>
      </c>
      <c r="AH21" s="681">
        <f t="shared" si="8"/>
        <v>875</v>
      </c>
      <c r="AI21" s="681">
        <f t="shared" si="8"/>
        <v>593</v>
      </c>
      <c r="AJ21" s="681">
        <f t="shared" si="8"/>
        <v>900</v>
      </c>
      <c r="AK21" s="681">
        <f t="shared" si="8"/>
        <v>716</v>
      </c>
      <c r="AL21" s="681">
        <f t="shared" si="8"/>
        <v>760</v>
      </c>
      <c r="AM21" s="681">
        <f t="shared" si="8"/>
        <v>917</v>
      </c>
      <c r="AN21" s="1138" t="s">
        <v>180</v>
      </c>
      <c r="AO21" s="351">
        <v>3807</v>
      </c>
      <c r="AP21" s="351">
        <v>3817</v>
      </c>
      <c r="AQ21" s="351">
        <v>3771</v>
      </c>
      <c r="AR21" s="351">
        <v>3637</v>
      </c>
      <c r="AS21" s="351">
        <v>3661</v>
      </c>
      <c r="AT21" s="351">
        <v>3531</v>
      </c>
      <c r="AU21" s="351">
        <v>3695</v>
      </c>
      <c r="AV21" s="691">
        <v>3595</v>
      </c>
      <c r="AW21" s="691">
        <v>4328</v>
      </c>
      <c r="AX21" s="691">
        <v>4319</v>
      </c>
      <c r="AY21" s="691">
        <v>4035</v>
      </c>
      <c r="AZ21" s="691">
        <v>4146</v>
      </c>
    </row>
    <row r="22" spans="1:52" ht="13.5" customHeight="1">
      <c r="A22" s="2016" t="s">
        <v>175</v>
      </c>
      <c r="B22" s="1140" t="s">
        <v>54</v>
      </c>
      <c r="C22" s="1140" t="s">
        <v>54</v>
      </c>
      <c r="D22" s="1140" t="s">
        <v>54</v>
      </c>
      <c r="E22" s="1140" t="s">
        <v>54</v>
      </c>
      <c r="F22" s="1140" t="s">
        <v>54</v>
      </c>
      <c r="G22" s="1140" t="s">
        <v>54</v>
      </c>
      <c r="H22" s="1162">
        <v>-25</v>
      </c>
      <c r="I22" s="702">
        <v>9</v>
      </c>
      <c r="J22" s="702">
        <v>57</v>
      </c>
      <c r="K22" s="702"/>
      <c r="L22" s="702"/>
      <c r="M22" s="702"/>
      <c r="N22" s="35" t="s">
        <v>1208</v>
      </c>
      <c r="O22" s="691">
        <v>1931</v>
      </c>
      <c r="P22" s="691">
        <v>2002</v>
      </c>
      <c r="Q22" s="691">
        <v>546</v>
      </c>
      <c r="R22" s="691">
        <v>624</v>
      </c>
      <c r="S22" s="691">
        <v>566</v>
      </c>
      <c r="T22" s="691">
        <v>557</v>
      </c>
      <c r="U22" s="691">
        <v>509</v>
      </c>
      <c r="V22" s="691">
        <v>431</v>
      </c>
      <c r="W22" s="691">
        <v>474</v>
      </c>
      <c r="X22" s="691">
        <v>469</v>
      </c>
      <c r="Y22" s="691">
        <v>454</v>
      </c>
      <c r="Z22" s="351">
        <v>452</v>
      </c>
      <c r="AA22" s="699" t="s">
        <v>178</v>
      </c>
      <c r="AB22" s="695">
        <v>-313</v>
      </c>
      <c r="AC22" s="695">
        <v>-261</v>
      </c>
      <c r="AD22" s="695">
        <v>-248</v>
      </c>
      <c r="AE22" s="695">
        <v>-248</v>
      </c>
      <c r="AF22" s="695">
        <v>-63</v>
      </c>
      <c r="AG22" s="695">
        <v>-139</v>
      </c>
      <c r="AH22" s="695">
        <v>-263</v>
      </c>
      <c r="AI22" s="695">
        <v>89</v>
      </c>
      <c r="AJ22" s="695">
        <v>-219</v>
      </c>
      <c r="AK22" s="695">
        <v>-178</v>
      </c>
      <c r="AL22" s="695">
        <v>-200</v>
      </c>
      <c r="AM22" s="695">
        <v>-193</v>
      </c>
      <c r="AN22" s="1138" t="s">
        <v>1208</v>
      </c>
      <c r="AO22" s="351">
        <v>1809</v>
      </c>
      <c r="AP22" s="351">
        <v>1875</v>
      </c>
      <c r="AQ22" s="351">
        <v>1931</v>
      </c>
      <c r="AR22" s="351">
        <v>1908</v>
      </c>
      <c r="AS22" s="351">
        <v>1945</v>
      </c>
      <c r="AT22" s="351">
        <v>1955</v>
      </c>
      <c r="AU22" s="351">
        <v>2002</v>
      </c>
      <c r="AV22" s="691">
        <v>1972</v>
      </c>
      <c r="AW22" s="691">
        <v>2022</v>
      </c>
      <c r="AX22" s="691">
        <v>2067</v>
      </c>
      <c r="AY22" s="691">
        <v>546</v>
      </c>
      <c r="AZ22" s="691">
        <v>576</v>
      </c>
    </row>
    <row r="23" spans="1:52" ht="13.5" customHeight="1">
      <c r="A23" s="2016"/>
      <c r="B23" s="1162"/>
      <c r="C23" s="1162"/>
      <c r="D23" s="1162"/>
      <c r="E23" s="1162"/>
      <c r="F23" s="1162"/>
      <c r="G23" s="1162"/>
      <c r="H23" s="1160"/>
      <c r="I23" s="1160"/>
      <c r="J23" s="1160"/>
      <c r="K23" s="1160"/>
      <c r="L23" s="1160"/>
      <c r="M23" s="1160"/>
      <c r="N23" s="35" t="s">
        <v>176</v>
      </c>
      <c r="O23" s="691">
        <v>1535</v>
      </c>
      <c r="P23" s="691">
        <v>1585</v>
      </c>
      <c r="Q23" s="691">
        <v>1607</v>
      </c>
      <c r="R23" s="691">
        <v>1448</v>
      </c>
      <c r="S23" s="691">
        <v>3119</v>
      </c>
      <c r="T23" s="691">
        <v>3054</v>
      </c>
      <c r="U23" s="691">
        <v>3227</v>
      </c>
      <c r="V23" s="691">
        <v>3524</v>
      </c>
      <c r="W23" s="691">
        <v>3408</v>
      </c>
      <c r="X23" s="691">
        <v>3644</v>
      </c>
      <c r="Y23" s="691">
        <v>3568</v>
      </c>
      <c r="Z23" s="351">
        <v>3505</v>
      </c>
      <c r="AA23" s="1000" t="s">
        <v>177</v>
      </c>
      <c r="AB23" s="681">
        <f t="shared" ref="AB23:AM23" si="9">+AB20+AB22</f>
        <v>1025</v>
      </c>
      <c r="AC23" s="681">
        <f t="shared" si="9"/>
        <v>788</v>
      </c>
      <c r="AD23" s="681">
        <f t="shared" si="9"/>
        <v>725</v>
      </c>
      <c r="AE23" s="681">
        <f t="shared" si="9"/>
        <v>837</v>
      </c>
      <c r="AF23" s="681">
        <f t="shared" si="9"/>
        <v>243</v>
      </c>
      <c r="AG23" s="681">
        <f t="shared" si="9"/>
        <v>460</v>
      </c>
      <c r="AH23" s="681">
        <f t="shared" si="9"/>
        <v>750</v>
      </c>
      <c r="AI23" s="681">
        <f t="shared" si="9"/>
        <v>-332</v>
      </c>
      <c r="AJ23" s="681">
        <f t="shared" si="9"/>
        <v>681</v>
      </c>
      <c r="AK23" s="681">
        <f t="shared" si="9"/>
        <v>443</v>
      </c>
      <c r="AL23" s="681">
        <f t="shared" si="9"/>
        <v>505</v>
      </c>
      <c r="AM23" s="681">
        <f t="shared" si="9"/>
        <v>724</v>
      </c>
      <c r="AN23" s="1138" t="s">
        <v>1079</v>
      </c>
      <c r="AO23" s="351">
        <v>1638</v>
      </c>
      <c r="AP23" s="351">
        <v>1596</v>
      </c>
      <c r="AQ23" s="351">
        <v>1535</v>
      </c>
      <c r="AR23" s="351">
        <v>1573</v>
      </c>
      <c r="AS23" s="351">
        <v>1575</v>
      </c>
      <c r="AT23" s="351">
        <v>1478</v>
      </c>
      <c r="AU23" s="351">
        <v>1585</v>
      </c>
      <c r="AV23" s="691">
        <v>1603</v>
      </c>
      <c r="AW23" s="691">
        <v>1680</v>
      </c>
      <c r="AX23" s="691">
        <v>1698</v>
      </c>
      <c r="AY23" s="691">
        <v>1607</v>
      </c>
      <c r="AZ23" s="691">
        <v>1638</v>
      </c>
    </row>
    <row r="24" spans="1:52" ht="13.5" customHeight="1">
      <c r="A24" s="1161" t="s">
        <v>172</v>
      </c>
      <c r="B24" s="681">
        <f>+B20</f>
        <v>2265</v>
      </c>
      <c r="C24" s="681">
        <f>+C20</f>
        <v>1542</v>
      </c>
      <c r="D24" s="681">
        <f>+D20</f>
        <v>3081</v>
      </c>
      <c r="E24" s="1160">
        <v>3048</v>
      </c>
      <c r="F24" s="1160">
        <v>3766</v>
      </c>
      <c r="G24" s="1160">
        <f>SUM(G20:G23)</f>
        <v>3662</v>
      </c>
      <c r="H24" s="1160">
        <f>SUM(H20:H23)</f>
        <v>3332</v>
      </c>
      <c r="I24" s="1160">
        <v>3116</v>
      </c>
      <c r="J24" s="1160">
        <v>3126</v>
      </c>
      <c r="K24" s="1160"/>
      <c r="L24" s="1160"/>
      <c r="M24" s="1160"/>
      <c r="N24" s="35" t="s">
        <v>174</v>
      </c>
      <c r="O24" s="691">
        <v>406</v>
      </c>
      <c r="P24" s="691">
        <v>487</v>
      </c>
      <c r="Q24" s="691">
        <v>164</v>
      </c>
      <c r="R24" s="691">
        <v>118</v>
      </c>
      <c r="S24" s="691">
        <v>60</v>
      </c>
      <c r="T24" s="691">
        <v>76</v>
      </c>
      <c r="U24" s="691">
        <v>130</v>
      </c>
      <c r="V24" s="691">
        <v>62</v>
      </c>
      <c r="W24" s="691">
        <v>266</v>
      </c>
      <c r="X24" s="691">
        <v>169</v>
      </c>
      <c r="Y24" s="691">
        <v>278</v>
      </c>
      <c r="Z24" s="351">
        <v>125</v>
      </c>
      <c r="AA24" s="432"/>
      <c r="AB24" s="432"/>
      <c r="AC24" s="432"/>
      <c r="AD24" s="432"/>
      <c r="AE24" s="432"/>
      <c r="AF24" s="432"/>
      <c r="AG24" s="432"/>
      <c r="AH24" s="432"/>
      <c r="AI24" s="432"/>
      <c r="AJ24" s="432"/>
      <c r="AK24" s="432"/>
      <c r="AL24" s="432"/>
      <c r="AM24" s="432"/>
      <c r="AN24" s="1138" t="s">
        <v>174</v>
      </c>
      <c r="AO24" s="351">
        <v>87</v>
      </c>
      <c r="AP24" s="351">
        <v>340</v>
      </c>
      <c r="AQ24" s="351">
        <v>406</v>
      </c>
      <c r="AR24" s="351">
        <v>394</v>
      </c>
      <c r="AS24" s="351">
        <v>500</v>
      </c>
      <c r="AT24" s="351">
        <v>443</v>
      </c>
      <c r="AU24" s="351">
        <v>487</v>
      </c>
      <c r="AV24" s="691">
        <v>334</v>
      </c>
      <c r="AW24" s="691">
        <v>114</v>
      </c>
      <c r="AX24" s="691">
        <v>110</v>
      </c>
      <c r="AY24" s="691">
        <v>164</v>
      </c>
      <c r="AZ24" s="691">
        <v>63</v>
      </c>
    </row>
    <row r="25" spans="1:52" ht="13.5" customHeight="1">
      <c r="C25" s="678"/>
      <c r="D25" s="678"/>
      <c r="N25" s="35" t="s">
        <v>173</v>
      </c>
      <c r="O25" s="691">
        <v>300</v>
      </c>
      <c r="P25" s="691">
        <v>362</v>
      </c>
      <c r="Q25" s="691">
        <v>284</v>
      </c>
      <c r="R25" s="691">
        <v>121</v>
      </c>
      <c r="S25" s="691">
        <v>288</v>
      </c>
      <c r="T25" s="691">
        <v>87</v>
      </c>
      <c r="U25" s="691">
        <v>132</v>
      </c>
      <c r="V25" s="691">
        <v>31</v>
      </c>
      <c r="W25" s="691">
        <v>78</v>
      </c>
      <c r="X25" s="691">
        <v>185</v>
      </c>
      <c r="Y25" s="691">
        <v>262</v>
      </c>
      <c r="Z25" s="351">
        <v>329</v>
      </c>
      <c r="AA25" s="1325" t="s">
        <v>156</v>
      </c>
      <c r="AB25" s="1325"/>
      <c r="AC25" s="708"/>
      <c r="AD25" s="708"/>
      <c r="AE25" s="708"/>
      <c r="AF25" s="708"/>
      <c r="AG25" s="708"/>
      <c r="AH25" s="708"/>
      <c r="AI25" s="708"/>
      <c r="AJ25" s="708"/>
      <c r="AK25" s="708"/>
      <c r="AL25" s="708"/>
      <c r="AM25" s="708"/>
      <c r="AN25" s="1138" t="s">
        <v>173</v>
      </c>
      <c r="AO25" s="351">
        <v>397</v>
      </c>
      <c r="AP25" s="351">
        <v>355</v>
      </c>
      <c r="AQ25" s="351">
        <v>300</v>
      </c>
      <c r="AR25" s="351">
        <v>392</v>
      </c>
      <c r="AS25" s="351">
        <v>392</v>
      </c>
      <c r="AT25" s="351">
        <v>309</v>
      </c>
      <c r="AU25" s="351">
        <v>362</v>
      </c>
      <c r="AV25" s="691">
        <v>782</v>
      </c>
      <c r="AW25" s="691">
        <v>466</v>
      </c>
      <c r="AX25" s="691">
        <v>335</v>
      </c>
      <c r="AY25" s="691">
        <v>284</v>
      </c>
      <c r="AZ25" s="691">
        <v>504</v>
      </c>
    </row>
    <row r="26" spans="1:52" ht="13.5" customHeight="1" thickBot="1">
      <c r="C26" s="678"/>
      <c r="D26" s="678"/>
      <c r="N26" s="35" t="s">
        <v>161</v>
      </c>
      <c r="O26" s="691">
        <v>144</v>
      </c>
      <c r="P26" s="691">
        <v>173</v>
      </c>
      <c r="Q26" s="691">
        <v>246</v>
      </c>
      <c r="R26" s="691">
        <v>250</v>
      </c>
      <c r="S26" s="691">
        <v>306</v>
      </c>
      <c r="T26" s="691">
        <v>377</v>
      </c>
      <c r="U26" s="691">
        <v>42</v>
      </c>
      <c r="V26" s="691">
        <v>321</v>
      </c>
      <c r="W26" s="691">
        <v>142</v>
      </c>
      <c r="X26" s="691">
        <v>223</v>
      </c>
      <c r="Y26" s="691">
        <v>187</v>
      </c>
      <c r="Z26" s="351">
        <v>134</v>
      </c>
      <c r="AA26" s="37"/>
      <c r="AB26" s="999" t="s">
        <v>1339</v>
      </c>
      <c r="AC26" s="999" t="s">
        <v>1190</v>
      </c>
      <c r="AD26" s="999" t="s">
        <v>1102</v>
      </c>
      <c r="AE26" s="1159" t="s">
        <v>1043</v>
      </c>
      <c r="AF26" s="1159" t="s">
        <v>955</v>
      </c>
      <c r="AG26" s="1159" t="s">
        <v>878</v>
      </c>
      <c r="AH26" s="1156" t="str">
        <f t="shared" ref="AH26:AM26" si="10">AH5</f>
        <v>Q4/19</v>
      </c>
      <c r="AI26" s="1156" t="str">
        <f t="shared" si="10"/>
        <v>Q3/19</v>
      </c>
      <c r="AJ26" s="1156" t="str">
        <f t="shared" si="10"/>
        <v>Q2/19</v>
      </c>
      <c r="AK26" s="1156" t="str">
        <f t="shared" si="10"/>
        <v>Q1/19</v>
      </c>
      <c r="AL26" s="1156" t="str">
        <f t="shared" si="10"/>
        <v>Q4/18</v>
      </c>
      <c r="AM26" s="1156" t="str">
        <f t="shared" si="10"/>
        <v>Q3/18</v>
      </c>
      <c r="AN26" s="1138" t="s">
        <v>161</v>
      </c>
      <c r="AO26" s="351">
        <v>337</v>
      </c>
      <c r="AP26" s="351">
        <v>283</v>
      </c>
      <c r="AQ26" s="351">
        <v>144</v>
      </c>
      <c r="AR26" s="351">
        <v>74</v>
      </c>
      <c r="AS26" s="351">
        <v>91</v>
      </c>
      <c r="AT26" s="351">
        <v>163</v>
      </c>
      <c r="AU26" s="351">
        <v>173</v>
      </c>
      <c r="AV26" s="691">
        <v>156</v>
      </c>
      <c r="AW26" s="691">
        <v>181</v>
      </c>
      <c r="AX26" s="691">
        <v>195</v>
      </c>
      <c r="AY26" s="691">
        <v>246</v>
      </c>
      <c r="AZ26" s="691">
        <v>280</v>
      </c>
    </row>
    <row r="27" spans="1:52" ht="13.5" customHeight="1">
      <c r="C27" s="678"/>
      <c r="D27" s="678"/>
      <c r="F27" s="707"/>
      <c r="G27" s="707"/>
      <c r="H27" s="702"/>
      <c r="I27" s="702"/>
      <c r="J27" s="702"/>
      <c r="K27" s="702"/>
      <c r="L27" s="702"/>
      <c r="M27" s="702"/>
      <c r="N27" s="35" t="s">
        <v>159</v>
      </c>
      <c r="O27" s="691">
        <v>13349</v>
      </c>
      <c r="P27" s="691">
        <v>12543</v>
      </c>
      <c r="Q27" s="691">
        <v>14749</v>
      </c>
      <c r="R27" s="691">
        <v>12441</v>
      </c>
      <c r="S27" s="691">
        <v>18973</v>
      </c>
      <c r="T27" s="691">
        <v>18587</v>
      </c>
      <c r="U27" s="691">
        <v>17581</v>
      </c>
      <c r="V27" s="691">
        <v>11064</v>
      </c>
      <c r="W27" s="691">
        <v>15554</v>
      </c>
      <c r="X27" s="691">
        <v>19425</v>
      </c>
      <c r="Y27" s="691">
        <v>22857</v>
      </c>
      <c r="Z27" s="351">
        <v>14397</v>
      </c>
      <c r="AA27" s="1138" t="s">
        <v>160</v>
      </c>
      <c r="AB27" s="1151">
        <v>0.25</v>
      </c>
      <c r="AC27" s="1151">
        <v>0.19</v>
      </c>
      <c r="AD27" s="1151">
        <v>0.18</v>
      </c>
      <c r="AE27" s="1151">
        <v>0.21</v>
      </c>
      <c r="AF27" s="1151">
        <v>0.06</v>
      </c>
      <c r="AG27" s="1151">
        <v>0.11</v>
      </c>
      <c r="AH27" s="1151">
        <v>0.19</v>
      </c>
      <c r="AI27" s="1151">
        <v>-0.08</v>
      </c>
      <c r="AJ27" s="1151">
        <v>0.17</v>
      </c>
      <c r="AK27" s="1151">
        <v>0.11</v>
      </c>
      <c r="AL27" s="1151">
        <v>0.13</v>
      </c>
      <c r="AM27" s="1151">
        <v>0.18</v>
      </c>
      <c r="AN27" s="1138" t="s">
        <v>159</v>
      </c>
      <c r="AO27" s="351">
        <v>13270</v>
      </c>
      <c r="AP27" s="351">
        <v>14557</v>
      </c>
      <c r="AQ27" s="351">
        <v>13349</v>
      </c>
      <c r="AR27" s="351">
        <v>15301</v>
      </c>
      <c r="AS27" s="351">
        <f>17536-254</f>
        <v>17282</v>
      </c>
      <c r="AT27" s="351">
        <v>21223</v>
      </c>
      <c r="AU27" s="351">
        <v>12543</v>
      </c>
      <c r="AV27" s="691">
        <v>18316</v>
      </c>
      <c r="AW27" s="691">
        <v>18228</v>
      </c>
      <c r="AX27" s="691">
        <v>19335</v>
      </c>
      <c r="AY27" s="691">
        <v>14749</v>
      </c>
      <c r="AZ27" s="691">
        <v>15233</v>
      </c>
    </row>
    <row r="28" spans="1:52" ht="13.5" customHeight="1">
      <c r="A28" s="1212" t="s">
        <v>1253</v>
      </c>
      <c r="B28" s="707"/>
      <c r="C28" s="704"/>
      <c r="D28" s="704"/>
      <c r="E28" s="707"/>
      <c r="F28" s="702"/>
      <c r="G28" s="702"/>
      <c r="H28" s="702"/>
      <c r="I28" s="702"/>
      <c r="J28" s="702"/>
      <c r="K28" s="702"/>
      <c r="L28" s="702"/>
      <c r="M28" s="702"/>
      <c r="N28" s="35" t="s">
        <v>1156</v>
      </c>
      <c r="O28" s="691">
        <v>637</v>
      </c>
      <c r="P28" s="691">
        <v>711</v>
      </c>
      <c r="Q28" s="691">
        <v>1313</v>
      </c>
      <c r="R28" s="691">
        <v>1463</v>
      </c>
      <c r="S28" s="691">
        <v>1449</v>
      </c>
      <c r="T28" s="691">
        <v>1526</v>
      </c>
      <c r="U28" s="691">
        <v>1614</v>
      </c>
      <c r="V28" s="691">
        <v>2383</v>
      </c>
      <c r="W28" s="691">
        <v>2559</v>
      </c>
      <c r="X28" s="691">
        <v>2703</v>
      </c>
      <c r="Y28" s="691">
        <v>2450</v>
      </c>
      <c r="Z28" s="351">
        <v>2492</v>
      </c>
      <c r="AA28" s="1138" t="s">
        <v>530</v>
      </c>
      <c r="AB28" s="1151">
        <v>9.4</v>
      </c>
      <c r="AC28" s="1151">
        <v>8.41</v>
      </c>
      <c r="AD28" s="1151">
        <v>6.67</v>
      </c>
      <c r="AE28" s="1151">
        <v>6.49</v>
      </c>
      <c r="AF28" s="1151">
        <v>6.15</v>
      </c>
      <c r="AG28" s="1151">
        <v>5.13</v>
      </c>
      <c r="AH28" s="1151">
        <v>7.24</v>
      </c>
      <c r="AI28" s="1151">
        <v>6.5</v>
      </c>
      <c r="AJ28" s="1151">
        <v>6.39</v>
      </c>
      <c r="AK28" s="1151">
        <v>6.8</v>
      </c>
      <c r="AL28" s="1151">
        <v>7.3</v>
      </c>
      <c r="AM28" s="1151">
        <v>9.4</v>
      </c>
      <c r="AN28" s="1138" t="s">
        <v>158</v>
      </c>
      <c r="AO28" s="351">
        <v>784</v>
      </c>
      <c r="AP28" s="351">
        <v>747</v>
      </c>
      <c r="AQ28" s="351">
        <v>637</v>
      </c>
      <c r="AR28" s="351">
        <f>1015+3-283</f>
        <v>735</v>
      </c>
      <c r="AS28" s="351">
        <f>1014+4-290</f>
        <v>728</v>
      </c>
      <c r="AT28" s="351">
        <f>1085-313</f>
        <v>772</v>
      </c>
      <c r="AU28" s="351">
        <f>1065-2-351</f>
        <v>712</v>
      </c>
      <c r="AV28" s="691">
        <f>1169-405</f>
        <v>764</v>
      </c>
      <c r="AW28" s="691">
        <f>1084+6-342</f>
        <v>748</v>
      </c>
      <c r="AX28" s="691">
        <f>1307+17-357</f>
        <v>967</v>
      </c>
      <c r="AY28" s="691">
        <v>1313</v>
      </c>
      <c r="AZ28" s="691">
        <v>1442</v>
      </c>
    </row>
    <row r="29" spans="1:52" ht="16.2" customHeight="1" thickBot="1">
      <c r="A29" s="998"/>
      <c r="B29" s="1156">
        <v>2020</v>
      </c>
      <c r="C29" s="1158" t="str">
        <f>+C5</f>
        <v>2019</v>
      </c>
      <c r="D29" s="1157">
        <v>2018</v>
      </c>
      <c r="E29" s="1157">
        <f>E5</f>
        <v>2017</v>
      </c>
      <c r="F29" s="1156">
        <v>2016</v>
      </c>
      <c r="G29" s="1156">
        <v>2015</v>
      </c>
      <c r="H29" s="1156">
        <v>2014</v>
      </c>
      <c r="I29" s="1156">
        <v>2013</v>
      </c>
      <c r="J29" s="1156">
        <v>2012</v>
      </c>
      <c r="K29" s="1156">
        <v>2011</v>
      </c>
      <c r="L29" s="1156">
        <v>2010</v>
      </c>
      <c r="M29" s="1156">
        <v>2009</v>
      </c>
      <c r="N29" s="34" t="s">
        <v>157</v>
      </c>
      <c r="O29" s="1135" t="s">
        <v>54</v>
      </c>
      <c r="P29" s="1131" t="s">
        <v>54</v>
      </c>
      <c r="Q29" s="1131" t="s">
        <v>54</v>
      </c>
      <c r="R29" s="1131">
        <v>22186</v>
      </c>
      <c r="S29" s="1131">
        <v>8897</v>
      </c>
      <c r="T29" s="1131" t="s">
        <v>54</v>
      </c>
      <c r="U29" s="1131" t="s">
        <v>54</v>
      </c>
      <c r="V29" s="1131">
        <v>8895</v>
      </c>
      <c r="W29" s="1131" t="s">
        <v>54</v>
      </c>
      <c r="X29" s="1131" t="s">
        <v>54</v>
      </c>
      <c r="Y29" s="1131" t="s">
        <v>54</v>
      </c>
      <c r="Z29" s="1132"/>
      <c r="AA29" s="1138" t="s">
        <v>528</v>
      </c>
      <c r="AB29" s="1151">
        <v>8.7899999999999991</v>
      </c>
      <c r="AC29" s="1151">
        <v>8.5299999999999994</v>
      </c>
      <c r="AD29" s="1151">
        <v>8.35</v>
      </c>
      <c r="AE29" s="1151">
        <v>8.06</v>
      </c>
      <c r="AF29" s="1151">
        <v>7.86</v>
      </c>
      <c r="AG29" s="1151">
        <v>7.79</v>
      </c>
      <c r="AH29" s="1151">
        <v>7.8</v>
      </c>
      <c r="AI29" s="1151">
        <v>7.55</v>
      </c>
      <c r="AJ29" s="1151">
        <v>7.69</v>
      </c>
      <c r="AK29" s="1151">
        <v>7.55</v>
      </c>
      <c r="AL29" s="1151">
        <v>8.15</v>
      </c>
      <c r="AM29" s="1151">
        <v>8.08</v>
      </c>
      <c r="AN29" s="353" t="s">
        <v>157</v>
      </c>
      <c r="AO29" s="1155" t="s">
        <v>54</v>
      </c>
      <c r="AP29" s="1155" t="s">
        <v>54</v>
      </c>
      <c r="AQ29" s="1155" t="s">
        <v>54</v>
      </c>
      <c r="AR29" s="1155" t="s">
        <v>54</v>
      </c>
      <c r="AS29" s="1155" t="s">
        <v>54</v>
      </c>
      <c r="AT29" s="1155" t="s">
        <v>54</v>
      </c>
      <c r="AU29" s="1132" t="s">
        <v>54</v>
      </c>
      <c r="AV29" s="1131" t="s">
        <v>54</v>
      </c>
      <c r="AW29" s="1131" t="s">
        <v>54</v>
      </c>
      <c r="AX29" s="1131" t="s">
        <v>54</v>
      </c>
      <c r="AY29" s="1131" t="s">
        <v>54</v>
      </c>
      <c r="AZ29" s="1131">
        <v>1335</v>
      </c>
    </row>
    <row r="30" spans="1:52" ht="13.5" customHeight="1">
      <c r="A30" s="699" t="s">
        <v>154</v>
      </c>
      <c r="B30" s="695">
        <v>0.55000000000000004</v>
      </c>
      <c r="C30" s="695">
        <v>0.38</v>
      </c>
      <c r="D30" s="695">
        <v>0.76</v>
      </c>
      <c r="E30" s="1151">
        <v>0.75</v>
      </c>
      <c r="F30" s="695">
        <v>0.93</v>
      </c>
      <c r="G30" s="1151" t="s">
        <v>153</v>
      </c>
      <c r="H30" s="1153" t="s">
        <v>152</v>
      </c>
      <c r="I30" s="1153" t="s">
        <v>151</v>
      </c>
      <c r="J30" s="1153" t="s">
        <v>151</v>
      </c>
      <c r="K30" s="1153" t="s">
        <v>150</v>
      </c>
      <c r="L30" s="1153" t="s">
        <v>149</v>
      </c>
      <c r="M30" s="1153" t="s">
        <v>148</v>
      </c>
      <c r="N30" s="995" t="s">
        <v>155</v>
      </c>
      <c r="O30" s="416">
        <f t="shared" ref="O30:U30" si="11">SUM(O9:O29)</f>
        <v>552160</v>
      </c>
      <c r="P30" s="416">
        <f t="shared" si="11"/>
        <v>554848</v>
      </c>
      <c r="Q30" s="416">
        <f t="shared" si="11"/>
        <v>551408</v>
      </c>
      <c r="R30" s="416">
        <f t="shared" si="11"/>
        <v>581612</v>
      </c>
      <c r="S30" s="416">
        <f t="shared" si="11"/>
        <v>615659</v>
      </c>
      <c r="T30" s="416">
        <f t="shared" si="11"/>
        <v>646868</v>
      </c>
      <c r="U30" s="416">
        <f t="shared" si="11"/>
        <v>669342</v>
      </c>
      <c r="V30" s="416">
        <v>630434</v>
      </c>
      <c r="W30" s="416">
        <v>668178</v>
      </c>
      <c r="X30" s="416">
        <v>716204</v>
      </c>
      <c r="Y30" s="416">
        <v>580839</v>
      </c>
      <c r="Z30" s="32">
        <v>507544</v>
      </c>
      <c r="AA30" s="1138" t="s">
        <v>529</v>
      </c>
      <c r="AB30" s="691">
        <v>4050</v>
      </c>
      <c r="AC30" s="691">
        <v>4050</v>
      </c>
      <c r="AD30" s="691">
        <v>4050</v>
      </c>
      <c r="AE30" s="691">
        <v>4050</v>
      </c>
      <c r="AF30" s="691">
        <v>4050</v>
      </c>
      <c r="AG30" s="691">
        <v>4050</v>
      </c>
      <c r="AH30" s="691">
        <v>4050</v>
      </c>
      <c r="AI30" s="691">
        <v>4050</v>
      </c>
      <c r="AJ30" s="691">
        <v>4050</v>
      </c>
      <c r="AK30" s="691">
        <v>4050</v>
      </c>
      <c r="AL30" s="691">
        <v>4050</v>
      </c>
      <c r="AM30" s="691">
        <v>4050</v>
      </c>
      <c r="AN30" s="33" t="s">
        <v>155</v>
      </c>
      <c r="AO30" s="32">
        <f t="shared" ref="AO30:AY30" si="12">SUM(AO9:AO28)</f>
        <v>586812</v>
      </c>
      <c r="AP30" s="32">
        <f t="shared" si="12"/>
        <v>591101</v>
      </c>
      <c r="AQ30" s="32">
        <f t="shared" si="12"/>
        <v>552160</v>
      </c>
      <c r="AR30" s="32">
        <f t="shared" si="12"/>
        <v>574774</v>
      </c>
      <c r="AS30" s="32">
        <f t="shared" si="12"/>
        <v>587287</v>
      </c>
      <c r="AT30" s="32">
        <f t="shared" si="12"/>
        <v>600394</v>
      </c>
      <c r="AU30" s="32">
        <f t="shared" si="12"/>
        <v>554848</v>
      </c>
      <c r="AV30" s="32">
        <f t="shared" si="12"/>
        <v>585855</v>
      </c>
      <c r="AW30" s="32">
        <f t="shared" si="12"/>
        <v>582875</v>
      </c>
      <c r="AX30" s="32">
        <f t="shared" si="12"/>
        <v>590173</v>
      </c>
      <c r="AY30" s="32">
        <f t="shared" si="12"/>
        <v>551408</v>
      </c>
      <c r="AZ30" s="32">
        <f>SUM(AZ9:AZ29)</f>
        <v>572767</v>
      </c>
    </row>
    <row r="31" spans="1:52" ht="15" customHeight="1">
      <c r="A31" s="35" t="s">
        <v>1155</v>
      </c>
      <c r="B31" s="1151">
        <v>6.67</v>
      </c>
      <c r="C31" s="1151">
        <v>7.24</v>
      </c>
      <c r="D31" s="1151">
        <v>7.3</v>
      </c>
      <c r="E31" s="1151">
        <v>10.09</v>
      </c>
      <c r="F31" s="1151">
        <v>10.6</v>
      </c>
      <c r="G31" s="695" t="s">
        <v>147</v>
      </c>
      <c r="H31" s="1153" t="s">
        <v>146</v>
      </c>
      <c r="I31" s="1153" t="s">
        <v>145</v>
      </c>
      <c r="J31" s="1153" t="s">
        <v>144</v>
      </c>
      <c r="K31" s="1153" t="s">
        <v>143</v>
      </c>
      <c r="L31" s="1153" t="s">
        <v>142</v>
      </c>
      <c r="M31" s="1153" t="s">
        <v>141</v>
      </c>
      <c r="N31" s="997"/>
      <c r="O31" s="997"/>
      <c r="P31" s="997"/>
      <c r="Q31" s="704"/>
      <c r="R31" s="704"/>
      <c r="S31" s="704"/>
      <c r="T31" s="704"/>
      <c r="U31" s="704"/>
      <c r="V31" s="681"/>
      <c r="W31" s="681"/>
      <c r="X31" s="681"/>
      <c r="Y31" s="681"/>
      <c r="Z31" s="698"/>
      <c r="AA31" s="35" t="s">
        <v>120</v>
      </c>
      <c r="AB31" s="691">
        <v>4041</v>
      </c>
      <c r="AC31" s="691">
        <v>4040</v>
      </c>
      <c r="AD31" s="691">
        <v>4039</v>
      </c>
      <c r="AE31" s="691">
        <v>4040</v>
      </c>
      <c r="AF31" s="691">
        <v>4039</v>
      </c>
      <c r="AG31" s="691">
        <v>4038</v>
      </c>
      <c r="AH31" s="691">
        <v>4039</v>
      </c>
      <c r="AI31" s="691">
        <v>4036</v>
      </c>
      <c r="AJ31" s="691">
        <v>4032</v>
      </c>
      <c r="AK31" s="691">
        <v>4033</v>
      </c>
      <c r="AL31" s="691">
        <v>4037</v>
      </c>
      <c r="AM31" s="691">
        <v>4037</v>
      </c>
      <c r="AN31" s="682"/>
      <c r="AO31" s="682"/>
      <c r="AP31" s="682"/>
      <c r="AQ31" s="682"/>
      <c r="AR31" s="682"/>
      <c r="AS31" s="682"/>
      <c r="AT31" s="682"/>
      <c r="AU31" s="682"/>
      <c r="AV31" s="705"/>
      <c r="AW31" s="705"/>
      <c r="AX31" s="705"/>
      <c r="AY31" s="705"/>
      <c r="AZ31" s="705"/>
    </row>
    <row r="32" spans="1:52" ht="13.5" customHeight="1">
      <c r="A32" s="35" t="s">
        <v>1475</v>
      </c>
      <c r="B32" s="1154">
        <v>0.39</v>
      </c>
      <c r="C32" s="1154">
        <v>0.4</v>
      </c>
      <c r="D32" s="695">
        <v>0.69</v>
      </c>
      <c r="E32" s="695">
        <v>0.68</v>
      </c>
      <c r="F32" s="695" t="s">
        <v>150</v>
      </c>
      <c r="G32" s="695" t="s">
        <v>138</v>
      </c>
      <c r="H32" s="1153" t="s">
        <v>137</v>
      </c>
      <c r="I32" s="691" t="s">
        <v>136</v>
      </c>
      <c r="J32" s="691" t="s">
        <v>135</v>
      </c>
      <c r="K32" s="691" t="s">
        <v>134</v>
      </c>
      <c r="L32" s="691" t="s">
        <v>133</v>
      </c>
      <c r="M32" s="691" t="s">
        <v>132</v>
      </c>
      <c r="N32" s="702"/>
      <c r="O32" s="702"/>
      <c r="P32" s="702"/>
      <c r="Q32" s="695"/>
      <c r="R32" s="695"/>
      <c r="S32" s="695"/>
      <c r="T32" s="695"/>
      <c r="U32" s="695"/>
      <c r="V32" s="691"/>
      <c r="W32" s="691"/>
      <c r="X32" s="691"/>
      <c r="Y32" s="691"/>
      <c r="Z32" s="351"/>
      <c r="AA32" s="35" t="s">
        <v>118</v>
      </c>
      <c r="AB32" s="1137">
        <v>11.9</v>
      </c>
      <c r="AC32" s="1137">
        <v>9.4</v>
      </c>
      <c r="AD32" s="1137">
        <v>8.9</v>
      </c>
      <c r="AE32" s="1137">
        <v>10.6</v>
      </c>
      <c r="AF32" s="1137">
        <v>3.1</v>
      </c>
      <c r="AG32" s="1137">
        <v>5.9</v>
      </c>
      <c r="AH32" s="1137">
        <v>9.9</v>
      </c>
      <c r="AI32" s="1137">
        <v>-4.4000000000000004</v>
      </c>
      <c r="AJ32" s="1137">
        <v>9.1</v>
      </c>
      <c r="AK32" s="1137">
        <v>5.5</v>
      </c>
      <c r="AL32" s="1137">
        <v>6.3</v>
      </c>
      <c r="AM32" s="1137">
        <v>9.1999999999999993</v>
      </c>
      <c r="AN32" s="1152"/>
      <c r="AO32" s="1152"/>
      <c r="AP32" s="702"/>
      <c r="AQ32" s="702"/>
      <c r="AR32" s="702"/>
      <c r="AS32" s="702"/>
      <c r="AT32" s="702"/>
      <c r="AU32" s="702"/>
      <c r="AV32" s="695"/>
      <c r="AW32" s="695"/>
      <c r="AX32" s="695"/>
      <c r="AY32" s="695"/>
      <c r="AZ32" s="695"/>
    </row>
    <row r="33" spans="1:52" ht="21.6" customHeight="1" thickBot="1">
      <c r="A33" s="35" t="s">
        <v>1154</v>
      </c>
      <c r="B33" s="1151">
        <v>8.35</v>
      </c>
      <c r="C33" s="1151">
        <v>7.8</v>
      </c>
      <c r="D33" s="695">
        <v>8.15</v>
      </c>
      <c r="E33" s="1151">
        <v>8.2100000000000009</v>
      </c>
      <c r="F33" s="1151" t="s">
        <v>465</v>
      </c>
      <c r="G33" s="1151" t="s">
        <v>130</v>
      </c>
      <c r="H33" s="1151">
        <v>7.4</v>
      </c>
      <c r="I33" s="1151" t="s">
        <v>129</v>
      </c>
      <c r="J33" s="1151" t="s">
        <v>128</v>
      </c>
      <c r="K33" s="1151" t="s">
        <v>127</v>
      </c>
      <c r="L33" s="1151" t="s">
        <v>126</v>
      </c>
      <c r="M33" s="1151" t="s">
        <v>125</v>
      </c>
      <c r="N33" s="707" t="s">
        <v>140</v>
      </c>
      <c r="O33" s="707"/>
      <c r="P33" s="707"/>
      <c r="Q33" s="704"/>
      <c r="R33" s="704"/>
      <c r="S33" s="704"/>
      <c r="T33" s="704"/>
      <c r="U33" s="704"/>
      <c r="V33" s="704"/>
      <c r="W33" s="691"/>
      <c r="X33" s="691"/>
      <c r="Y33" s="691"/>
      <c r="Z33" s="351"/>
      <c r="AA33" s="1340" t="s">
        <v>1303</v>
      </c>
      <c r="AB33" s="1339">
        <v>11.4</v>
      </c>
      <c r="AC33" s="1339">
        <v>11</v>
      </c>
      <c r="AD33" s="1339">
        <v>8.4</v>
      </c>
      <c r="AE33" s="1339">
        <v>10.1</v>
      </c>
      <c r="AF33" s="1339">
        <v>3</v>
      </c>
      <c r="AG33" s="1339">
        <v>6.9</v>
      </c>
      <c r="AH33" s="1339">
        <v>7.6</v>
      </c>
      <c r="AI33" s="1339">
        <v>8.4</v>
      </c>
      <c r="AJ33" s="1339">
        <v>8.6</v>
      </c>
      <c r="AK33" s="1339">
        <v>8.1999999999999993</v>
      </c>
      <c r="AL33" s="1339"/>
      <c r="AM33" s="1339"/>
      <c r="AN33" s="38" t="s">
        <v>140</v>
      </c>
      <c r="AO33" s="38"/>
      <c r="AP33" s="38"/>
      <c r="AQ33" s="38"/>
      <c r="AR33" s="38"/>
      <c r="AS33" s="38"/>
      <c r="AT33" s="38"/>
      <c r="AU33" s="36"/>
      <c r="AV33" s="705"/>
      <c r="AW33" s="705"/>
      <c r="AX33" s="705"/>
      <c r="AY33" s="705"/>
      <c r="AZ33" s="705"/>
    </row>
    <row r="34" spans="1:52" ht="13.5" customHeight="1">
      <c r="A34" s="1326" t="s">
        <v>527</v>
      </c>
      <c r="B34" s="1149">
        <v>4.05</v>
      </c>
      <c r="C34" s="1140">
        <v>4050</v>
      </c>
      <c r="D34" s="1140">
        <v>4050</v>
      </c>
      <c r="E34" s="1140">
        <v>4050</v>
      </c>
      <c r="F34" s="1140">
        <v>4050</v>
      </c>
      <c r="G34" s="1140">
        <v>4050</v>
      </c>
      <c r="H34" s="1140">
        <v>4050</v>
      </c>
      <c r="I34" s="1140">
        <v>4050</v>
      </c>
      <c r="J34" s="1140">
        <v>4050</v>
      </c>
      <c r="K34" s="1140">
        <v>4047</v>
      </c>
      <c r="L34" s="1140">
        <v>4043</v>
      </c>
      <c r="M34" s="1140">
        <v>4037</v>
      </c>
      <c r="P34" s="432"/>
      <c r="Q34" s="704"/>
      <c r="R34" s="704"/>
      <c r="S34" s="704"/>
      <c r="T34" s="704"/>
      <c r="U34" s="704"/>
      <c r="V34" s="704"/>
      <c r="W34" s="678"/>
      <c r="X34" s="678"/>
      <c r="Y34" s="678"/>
      <c r="Z34" s="349"/>
      <c r="AA34" s="1138" t="s">
        <v>111</v>
      </c>
      <c r="AB34" s="701">
        <v>387.4</v>
      </c>
      <c r="AC34" s="701">
        <v>371.7</v>
      </c>
      <c r="AD34" s="701">
        <v>353.8</v>
      </c>
      <c r="AE34" s="701">
        <v>326.2</v>
      </c>
      <c r="AF34" s="701">
        <v>311.39999999999998</v>
      </c>
      <c r="AG34" s="701">
        <v>280.39999999999998</v>
      </c>
      <c r="AH34" s="701">
        <v>324.7</v>
      </c>
      <c r="AI34" s="701">
        <v>314.3</v>
      </c>
      <c r="AJ34" s="701">
        <v>306.89999999999998</v>
      </c>
      <c r="AK34" s="701">
        <v>300.5</v>
      </c>
      <c r="AL34" s="701">
        <v>280.10000000000002</v>
      </c>
      <c r="AM34" s="1150">
        <v>311.5</v>
      </c>
      <c r="AP34" s="432"/>
      <c r="AQ34" s="432"/>
      <c r="AV34" s="703"/>
      <c r="AW34" s="703"/>
      <c r="AX34" s="703"/>
      <c r="AY34" s="703"/>
      <c r="AZ34" s="703"/>
    </row>
    <row r="35" spans="1:52" ht="21" customHeight="1">
      <c r="A35" s="35" t="s">
        <v>120</v>
      </c>
      <c r="B35" s="691">
        <v>4039</v>
      </c>
      <c r="C35" s="691">
        <v>4035</v>
      </c>
      <c r="D35" s="691">
        <v>4037</v>
      </c>
      <c r="E35" s="691">
        <v>4039</v>
      </c>
      <c r="F35" s="691">
        <v>4037</v>
      </c>
      <c r="G35" s="691">
        <v>4031</v>
      </c>
      <c r="H35" s="691">
        <v>4031</v>
      </c>
      <c r="I35" s="691">
        <v>4020</v>
      </c>
      <c r="J35" s="691">
        <v>4026</v>
      </c>
      <c r="K35" s="691">
        <v>4026</v>
      </c>
      <c r="L35" s="691">
        <v>4022</v>
      </c>
      <c r="M35" s="691">
        <v>3846</v>
      </c>
      <c r="N35" s="35" t="s">
        <v>131</v>
      </c>
      <c r="O35" s="691">
        <v>23939</v>
      </c>
      <c r="P35" s="691">
        <v>32304</v>
      </c>
      <c r="Q35" s="691">
        <v>42419</v>
      </c>
      <c r="R35" s="691">
        <v>39983</v>
      </c>
      <c r="S35" s="691">
        <v>38136</v>
      </c>
      <c r="T35" s="691">
        <v>44209</v>
      </c>
      <c r="U35" s="691">
        <v>56322</v>
      </c>
      <c r="V35" s="691">
        <v>59090</v>
      </c>
      <c r="W35" s="691">
        <v>55426</v>
      </c>
      <c r="X35" s="691">
        <v>55316</v>
      </c>
      <c r="Y35" s="691">
        <v>40736</v>
      </c>
      <c r="Z35" s="351">
        <v>52190</v>
      </c>
      <c r="AA35" s="35" t="s">
        <v>1283</v>
      </c>
      <c r="AB35" s="695">
        <v>47</v>
      </c>
      <c r="AC35" s="695">
        <v>55</v>
      </c>
      <c r="AD35" s="695">
        <v>55</v>
      </c>
      <c r="AE35" s="695">
        <v>51</v>
      </c>
      <c r="AF35" s="695">
        <v>52</v>
      </c>
      <c r="AG35" s="695">
        <v>62</v>
      </c>
      <c r="AH35" s="695">
        <v>55</v>
      </c>
      <c r="AI35" s="695">
        <v>56</v>
      </c>
      <c r="AJ35" s="695">
        <v>55</v>
      </c>
      <c r="AK35" s="695">
        <v>64</v>
      </c>
      <c r="AL35" s="695">
        <v>61</v>
      </c>
      <c r="AM35" s="695">
        <v>54</v>
      </c>
      <c r="AN35" s="1138" t="s">
        <v>131</v>
      </c>
      <c r="AO35" s="691">
        <v>32983</v>
      </c>
      <c r="AP35" s="691">
        <v>43431</v>
      </c>
      <c r="AQ35" s="691">
        <v>23939</v>
      </c>
      <c r="AR35" s="351">
        <v>39076</v>
      </c>
      <c r="AS35" s="351">
        <v>46223</v>
      </c>
      <c r="AT35" s="351">
        <v>63308</v>
      </c>
      <c r="AU35" s="351">
        <v>32304</v>
      </c>
      <c r="AV35" s="691">
        <v>45308</v>
      </c>
      <c r="AW35" s="691">
        <v>43553</v>
      </c>
      <c r="AX35" s="691">
        <v>51634</v>
      </c>
      <c r="AY35" s="691">
        <v>42419</v>
      </c>
      <c r="AZ35" s="691">
        <v>51506</v>
      </c>
    </row>
    <row r="36" spans="1:52" ht="20.399999999999999" customHeight="1">
      <c r="A36" s="35" t="s">
        <v>118</v>
      </c>
      <c r="B36" s="1137">
        <v>7.1</v>
      </c>
      <c r="C36" s="1137">
        <v>5</v>
      </c>
      <c r="D36" s="1137">
        <v>9.6999999999999993</v>
      </c>
      <c r="E36" s="1137">
        <v>9.5</v>
      </c>
      <c r="F36" s="1137">
        <v>12.3</v>
      </c>
      <c r="G36" s="695" t="s">
        <v>89</v>
      </c>
      <c r="H36" s="1137" t="s">
        <v>88</v>
      </c>
      <c r="I36" s="1137">
        <v>11</v>
      </c>
      <c r="J36" s="691" t="s">
        <v>117</v>
      </c>
      <c r="K36" s="691" t="s">
        <v>116</v>
      </c>
      <c r="L36" s="691" t="s">
        <v>115</v>
      </c>
      <c r="M36" s="691" t="s">
        <v>114</v>
      </c>
      <c r="N36" s="35" t="s">
        <v>124</v>
      </c>
      <c r="O36" s="691">
        <v>183431</v>
      </c>
      <c r="P36" s="691">
        <v>168725</v>
      </c>
      <c r="Q36" s="691">
        <v>164958</v>
      </c>
      <c r="R36" s="691">
        <v>172434</v>
      </c>
      <c r="S36" s="691">
        <v>174028</v>
      </c>
      <c r="T36" s="691">
        <v>189049</v>
      </c>
      <c r="U36" s="691">
        <v>197254</v>
      </c>
      <c r="V36" s="691">
        <v>200743</v>
      </c>
      <c r="W36" s="691">
        <v>200678</v>
      </c>
      <c r="X36" s="691">
        <v>190092</v>
      </c>
      <c r="Y36" s="691">
        <v>176390</v>
      </c>
      <c r="Z36" s="351">
        <v>153577</v>
      </c>
      <c r="AA36" s="1326" t="s">
        <v>1309</v>
      </c>
      <c r="AB36" s="1338">
        <v>49</v>
      </c>
      <c r="AC36" s="1338">
        <v>48</v>
      </c>
      <c r="AD36" s="1338">
        <v>57</v>
      </c>
      <c r="AE36" s="1338">
        <v>53</v>
      </c>
      <c r="AF36" s="1338">
        <v>52</v>
      </c>
      <c r="AG36" s="1338">
        <v>57</v>
      </c>
      <c r="AH36" s="1337">
        <v>58</v>
      </c>
      <c r="AI36" s="1337">
        <v>58</v>
      </c>
      <c r="AJ36" s="1337">
        <v>58</v>
      </c>
      <c r="AK36" s="1337">
        <v>57</v>
      </c>
      <c r="AL36" s="1152"/>
      <c r="AM36" s="352"/>
      <c r="AN36" s="1138" t="s">
        <v>124</v>
      </c>
      <c r="AO36" s="691">
        <v>204627</v>
      </c>
      <c r="AP36" s="691">
        <v>198169</v>
      </c>
      <c r="AQ36" s="691">
        <v>183431</v>
      </c>
      <c r="AR36" s="351">
        <v>189971</v>
      </c>
      <c r="AS36" s="351">
        <v>188451</v>
      </c>
      <c r="AT36" s="351">
        <v>173992</v>
      </c>
      <c r="AU36" s="351">
        <v>168725</v>
      </c>
      <c r="AV36" s="691">
        <v>168326</v>
      </c>
      <c r="AW36" s="691">
        <v>176543</v>
      </c>
      <c r="AX36" s="691">
        <v>176285</v>
      </c>
      <c r="AY36" s="691">
        <v>164958</v>
      </c>
      <c r="AZ36" s="691">
        <v>174191</v>
      </c>
    </row>
    <row r="37" spans="1:52" s="354" customFormat="1" ht="22.2" customHeight="1">
      <c r="A37" s="35" t="s">
        <v>111</v>
      </c>
      <c r="B37" s="1137">
        <v>326.2</v>
      </c>
      <c r="C37" s="1137">
        <v>324.10000000000002</v>
      </c>
      <c r="D37" s="1137">
        <v>280.10000000000002</v>
      </c>
      <c r="E37" s="1137">
        <v>330.4</v>
      </c>
      <c r="F37" s="1137">
        <v>322.7</v>
      </c>
      <c r="G37" s="695" t="s">
        <v>110</v>
      </c>
      <c r="H37" s="1137" t="s">
        <v>109</v>
      </c>
      <c r="I37" s="1137" t="s">
        <v>108</v>
      </c>
      <c r="J37" s="1137" t="s">
        <v>107</v>
      </c>
      <c r="K37" s="691" t="s">
        <v>106</v>
      </c>
      <c r="L37" s="1137">
        <v>191</v>
      </c>
      <c r="M37" s="691" t="s">
        <v>105</v>
      </c>
      <c r="N37" s="1326" t="s">
        <v>123</v>
      </c>
      <c r="O37" s="1140">
        <v>37534</v>
      </c>
      <c r="P37" s="1140">
        <v>31859</v>
      </c>
      <c r="Q37" s="1140">
        <v>25653</v>
      </c>
      <c r="R37" s="1140">
        <v>26333</v>
      </c>
      <c r="S37" s="1140">
        <v>23580</v>
      </c>
      <c r="T37" s="1140">
        <v>21088</v>
      </c>
      <c r="U37" s="996"/>
      <c r="V37" s="996"/>
      <c r="W37" s="996"/>
      <c r="X37" s="996"/>
      <c r="Y37" s="996"/>
      <c r="Z37" s="355"/>
      <c r="AA37" s="1138" t="s">
        <v>526</v>
      </c>
      <c r="AB37" s="695">
        <v>-5</v>
      </c>
      <c r="AC37" s="695">
        <v>10</v>
      </c>
      <c r="AD37" s="695">
        <v>9</v>
      </c>
      <c r="AE37" s="695">
        <v>0</v>
      </c>
      <c r="AF37" s="695">
        <v>115</v>
      </c>
      <c r="AG37" s="695">
        <v>26</v>
      </c>
      <c r="AH37" s="695">
        <v>17</v>
      </c>
      <c r="AI37" s="695">
        <v>55</v>
      </c>
      <c r="AJ37" s="695">
        <v>10</v>
      </c>
      <c r="AK37" s="695">
        <v>7</v>
      </c>
      <c r="AL37" s="695">
        <v>5</v>
      </c>
      <c r="AM37" s="695">
        <v>8</v>
      </c>
      <c r="AN37" s="1141" t="s">
        <v>123</v>
      </c>
      <c r="AO37" s="1140">
        <v>43482</v>
      </c>
      <c r="AP37" s="1140">
        <v>40824</v>
      </c>
      <c r="AQ37" s="1140">
        <v>37534</v>
      </c>
      <c r="AR37" s="1147">
        <v>33811</v>
      </c>
      <c r="AS37" s="1147">
        <v>31126</v>
      </c>
      <c r="AT37" s="1147">
        <v>27378</v>
      </c>
      <c r="AU37" s="1147">
        <v>31859</v>
      </c>
      <c r="AV37" s="1140">
        <v>30274</v>
      </c>
      <c r="AW37" s="1140">
        <v>29157</v>
      </c>
      <c r="AX37" s="1140">
        <v>28120</v>
      </c>
      <c r="AY37" s="1140">
        <v>25653</v>
      </c>
      <c r="AZ37" s="1140">
        <v>27767</v>
      </c>
    </row>
    <row r="38" spans="1:52" ht="21" customHeight="1">
      <c r="A38" s="35" t="s">
        <v>1281</v>
      </c>
      <c r="B38" s="691">
        <v>55</v>
      </c>
      <c r="C38" s="691">
        <v>69</v>
      </c>
      <c r="D38" s="691">
        <v>55</v>
      </c>
      <c r="E38" s="691">
        <v>54</v>
      </c>
      <c r="F38" s="691">
        <v>50</v>
      </c>
      <c r="G38" s="695">
        <v>47</v>
      </c>
      <c r="H38" s="691">
        <v>49</v>
      </c>
      <c r="I38" s="691">
        <v>51</v>
      </c>
      <c r="J38" s="691">
        <v>51</v>
      </c>
      <c r="K38" s="691">
        <v>55</v>
      </c>
      <c r="L38" s="691">
        <v>52</v>
      </c>
      <c r="M38" s="691">
        <v>50</v>
      </c>
      <c r="N38" s="35" t="s">
        <v>119</v>
      </c>
      <c r="O38" s="691">
        <v>18178</v>
      </c>
      <c r="P38" s="691">
        <v>19246</v>
      </c>
      <c r="Q38" s="691">
        <v>18230</v>
      </c>
      <c r="R38" s="691">
        <v>19412</v>
      </c>
      <c r="S38" s="691">
        <v>41210</v>
      </c>
      <c r="T38" s="691">
        <v>38707</v>
      </c>
      <c r="U38" s="691">
        <v>51843</v>
      </c>
      <c r="V38" s="691">
        <v>47226</v>
      </c>
      <c r="W38" s="691">
        <v>45320</v>
      </c>
      <c r="X38" s="691">
        <v>40715</v>
      </c>
      <c r="Y38" s="691">
        <v>38766</v>
      </c>
      <c r="Z38" s="351">
        <v>33831</v>
      </c>
      <c r="AA38" s="1145" t="s">
        <v>1179</v>
      </c>
      <c r="AB38" s="1148">
        <v>-6</v>
      </c>
      <c r="AC38" s="1148">
        <v>6</v>
      </c>
      <c r="AD38" s="1148">
        <v>3</v>
      </c>
      <c r="AE38" s="1148">
        <v>-2</v>
      </c>
      <c r="AF38" s="1148">
        <v>85</v>
      </c>
      <c r="AG38" s="1148">
        <v>19</v>
      </c>
      <c r="AH38" s="1148">
        <v>11</v>
      </c>
      <c r="AI38" s="1148">
        <v>40</v>
      </c>
      <c r="AJ38" s="1148">
        <v>8</v>
      </c>
      <c r="AK38" s="1148">
        <v>5</v>
      </c>
      <c r="AL38" s="1148">
        <v>4</v>
      </c>
      <c r="AM38" s="1148">
        <v>6</v>
      </c>
      <c r="AN38" s="1138" t="s">
        <v>119</v>
      </c>
      <c r="AO38" s="691">
        <v>19101</v>
      </c>
      <c r="AP38" s="691">
        <v>18805</v>
      </c>
      <c r="AQ38" s="691">
        <v>18178</v>
      </c>
      <c r="AR38" s="351">
        <v>17199</v>
      </c>
      <c r="AS38" s="351">
        <v>17888</v>
      </c>
      <c r="AT38" s="351">
        <v>16736</v>
      </c>
      <c r="AU38" s="351">
        <v>19246</v>
      </c>
      <c r="AV38" s="691">
        <v>19051</v>
      </c>
      <c r="AW38" s="691">
        <v>18997</v>
      </c>
      <c r="AX38" s="691">
        <v>19067</v>
      </c>
      <c r="AY38" s="691">
        <v>18230</v>
      </c>
      <c r="AZ38" s="691">
        <v>19331</v>
      </c>
    </row>
    <row r="39" spans="1:52" ht="19.2" customHeight="1">
      <c r="A39" s="35" t="s">
        <v>1153</v>
      </c>
      <c r="B39" s="1142">
        <v>35</v>
      </c>
      <c r="C39" s="1142">
        <v>22</v>
      </c>
      <c r="D39" s="1142">
        <v>7</v>
      </c>
      <c r="E39" s="1142">
        <v>12</v>
      </c>
      <c r="F39" s="1142">
        <v>15</v>
      </c>
      <c r="G39" s="702">
        <v>14</v>
      </c>
      <c r="H39" s="1142">
        <v>15</v>
      </c>
      <c r="I39" s="1142">
        <v>21</v>
      </c>
      <c r="J39" s="1142">
        <v>26</v>
      </c>
      <c r="K39" s="1142">
        <v>23</v>
      </c>
      <c r="L39" s="1142">
        <v>31</v>
      </c>
      <c r="M39" s="1142">
        <v>56</v>
      </c>
      <c r="N39" s="35" t="s">
        <v>113</v>
      </c>
      <c r="O39" s="691">
        <v>174309</v>
      </c>
      <c r="P39" s="691">
        <v>193726</v>
      </c>
      <c r="Q39" s="691">
        <v>190422</v>
      </c>
      <c r="R39" s="691">
        <v>179114</v>
      </c>
      <c r="S39" s="691">
        <v>191750</v>
      </c>
      <c r="T39" s="691">
        <v>201937</v>
      </c>
      <c r="U39" s="691">
        <v>194274</v>
      </c>
      <c r="V39" s="691">
        <v>185602</v>
      </c>
      <c r="W39" s="691">
        <v>183908</v>
      </c>
      <c r="X39" s="691">
        <v>179950</v>
      </c>
      <c r="Y39" s="691">
        <v>151578</v>
      </c>
      <c r="Z39" s="351">
        <v>130519</v>
      </c>
      <c r="AA39" s="1143" t="s">
        <v>1612</v>
      </c>
      <c r="AB39" s="695">
        <v>-6</v>
      </c>
      <c r="AC39" s="695">
        <v>6</v>
      </c>
      <c r="AD39" s="702">
        <v>3</v>
      </c>
      <c r="AE39" s="702">
        <v>-2</v>
      </c>
      <c r="AF39" s="702">
        <v>85</v>
      </c>
      <c r="AG39" s="702">
        <v>19</v>
      </c>
      <c r="AH39" s="702">
        <v>11</v>
      </c>
      <c r="AI39" s="702">
        <v>6</v>
      </c>
      <c r="AJ39" s="702">
        <v>8</v>
      </c>
      <c r="AK39" s="702">
        <v>5</v>
      </c>
      <c r="AL39" s="702">
        <v>4</v>
      </c>
      <c r="AM39" s="702">
        <v>6</v>
      </c>
      <c r="AN39" s="1138" t="s">
        <v>113</v>
      </c>
      <c r="AO39" s="691">
        <v>182670</v>
      </c>
      <c r="AP39" s="691">
        <v>183101</v>
      </c>
      <c r="AQ39" s="691">
        <v>174309</v>
      </c>
      <c r="AR39" s="351">
        <v>180237</v>
      </c>
      <c r="AS39" s="351">
        <v>182069</v>
      </c>
      <c r="AT39" s="351">
        <v>183927</v>
      </c>
      <c r="AU39" s="351">
        <v>193726</v>
      </c>
      <c r="AV39" s="691">
        <v>190859</v>
      </c>
      <c r="AW39" s="691">
        <v>189058</v>
      </c>
      <c r="AX39" s="691">
        <v>193263</v>
      </c>
      <c r="AY39" s="691">
        <v>190422</v>
      </c>
      <c r="AZ39" s="691">
        <v>187094</v>
      </c>
    </row>
    <row r="40" spans="1:52" ht="13.5" customHeight="1">
      <c r="A40" s="1145" t="s">
        <v>1179</v>
      </c>
      <c r="B40" s="691">
        <v>26</v>
      </c>
      <c r="C40" s="691">
        <v>18</v>
      </c>
      <c r="D40" s="1142">
        <v>7</v>
      </c>
      <c r="E40" s="1142">
        <v>12</v>
      </c>
      <c r="F40" s="1142">
        <v>15</v>
      </c>
      <c r="G40" s="702">
        <v>14</v>
      </c>
      <c r="H40" s="1142">
        <v>15</v>
      </c>
      <c r="I40" s="1142">
        <v>21</v>
      </c>
      <c r="J40" s="1142">
        <v>26</v>
      </c>
      <c r="K40" s="1142">
        <v>23</v>
      </c>
      <c r="L40" s="1142">
        <v>31</v>
      </c>
      <c r="M40" s="1142">
        <v>56</v>
      </c>
      <c r="N40" s="35" t="s">
        <v>104</v>
      </c>
      <c r="O40" s="691">
        <v>47033</v>
      </c>
      <c r="P40" s="691">
        <v>42047</v>
      </c>
      <c r="Q40" s="691">
        <v>39547</v>
      </c>
      <c r="R40" s="691">
        <v>42713</v>
      </c>
      <c r="S40" s="691">
        <v>68636</v>
      </c>
      <c r="T40" s="691">
        <v>79505</v>
      </c>
      <c r="U40" s="691">
        <v>97340</v>
      </c>
      <c r="V40" s="691">
        <v>65924</v>
      </c>
      <c r="W40" s="691">
        <v>114203</v>
      </c>
      <c r="X40" s="691">
        <v>167390</v>
      </c>
      <c r="Y40" s="691">
        <v>95887</v>
      </c>
      <c r="Z40" s="351">
        <v>73043</v>
      </c>
      <c r="AA40" s="1326" t="s">
        <v>1207</v>
      </c>
      <c r="AB40" s="1602">
        <v>18</v>
      </c>
      <c r="AC40" s="1144">
        <v>17.5</v>
      </c>
      <c r="AD40" s="1144">
        <v>17.100000000000001</v>
      </c>
      <c r="AE40" s="1144">
        <v>16.399999999999999</v>
      </c>
      <c r="AF40" s="1144">
        <v>15.8</v>
      </c>
      <c r="AG40" s="1144">
        <v>16</v>
      </c>
      <c r="AH40" s="1144">
        <v>16.3</v>
      </c>
      <c r="AI40" s="1144">
        <v>15.4</v>
      </c>
      <c r="AJ40" s="1146">
        <v>14.8</v>
      </c>
      <c r="AK40" s="1146">
        <v>14.6</v>
      </c>
      <c r="AL40" s="1146">
        <v>15.5</v>
      </c>
      <c r="AM40" s="1146">
        <v>20.3</v>
      </c>
      <c r="AN40" s="1138" t="s">
        <v>104</v>
      </c>
      <c r="AO40" s="691">
        <v>32470</v>
      </c>
      <c r="AP40" s="691">
        <v>36786</v>
      </c>
      <c r="AQ40" s="691">
        <v>47033</v>
      </c>
      <c r="AR40" s="351">
        <v>45308</v>
      </c>
      <c r="AS40" s="351">
        <v>49749</v>
      </c>
      <c r="AT40" s="351">
        <v>55386</v>
      </c>
      <c r="AU40" s="351">
        <v>42047</v>
      </c>
      <c r="AV40" s="691">
        <v>53742</v>
      </c>
      <c r="AW40" s="691">
        <v>44430</v>
      </c>
      <c r="AX40" s="691">
        <v>41448</v>
      </c>
      <c r="AY40" s="691">
        <v>39547</v>
      </c>
      <c r="AZ40" s="691">
        <v>39084</v>
      </c>
    </row>
    <row r="41" spans="1:52" ht="20.25" customHeight="1">
      <c r="A41" s="1143" t="s">
        <v>1282</v>
      </c>
      <c r="B41" s="691">
        <v>26</v>
      </c>
      <c r="C41" s="691">
        <v>8</v>
      </c>
      <c r="D41" s="1142">
        <v>7</v>
      </c>
      <c r="E41" s="1142">
        <v>12</v>
      </c>
      <c r="F41" s="1142">
        <v>15</v>
      </c>
      <c r="G41" s="702">
        <v>14</v>
      </c>
      <c r="H41" s="1142">
        <v>15</v>
      </c>
      <c r="I41" s="1142">
        <v>21</v>
      </c>
      <c r="J41" s="1142">
        <v>26</v>
      </c>
      <c r="K41" s="1142">
        <v>23</v>
      </c>
      <c r="L41" s="1142">
        <v>31</v>
      </c>
      <c r="M41" s="1142">
        <v>56</v>
      </c>
      <c r="N41" s="1326" t="s">
        <v>103</v>
      </c>
      <c r="O41" s="691">
        <v>2608</v>
      </c>
      <c r="P41" s="691">
        <v>2018</v>
      </c>
      <c r="Q41" s="691">
        <v>1273</v>
      </c>
      <c r="R41" s="691">
        <v>1450</v>
      </c>
      <c r="S41" s="691">
        <v>2466</v>
      </c>
      <c r="T41" s="691">
        <v>2594</v>
      </c>
      <c r="U41" s="691">
        <v>3418</v>
      </c>
      <c r="V41" s="691">
        <v>1734</v>
      </c>
      <c r="W41" s="691">
        <v>1940</v>
      </c>
      <c r="X41" s="691">
        <v>1274</v>
      </c>
      <c r="Y41" s="691">
        <v>898</v>
      </c>
      <c r="Z41" s="351">
        <v>874</v>
      </c>
      <c r="AA41" s="1138" t="s">
        <v>786</v>
      </c>
      <c r="AB41" s="1602">
        <v>19.5</v>
      </c>
      <c r="AC41" s="1144">
        <v>19.2</v>
      </c>
      <c r="AD41" s="1144">
        <v>18.7</v>
      </c>
      <c r="AE41" s="1144">
        <v>18.2</v>
      </c>
      <c r="AF41" s="1144">
        <v>17.600000000000001</v>
      </c>
      <c r="AG41" s="1144">
        <v>17.8</v>
      </c>
      <c r="AH41" s="1144">
        <v>18.3</v>
      </c>
      <c r="AI41" s="1144">
        <v>17.399999999999999</v>
      </c>
      <c r="AJ41" s="701">
        <v>17.3</v>
      </c>
      <c r="AK41" s="701">
        <v>17.100000000000001</v>
      </c>
      <c r="AL41" s="701">
        <v>17.3</v>
      </c>
      <c r="AM41" s="701">
        <v>22.6</v>
      </c>
      <c r="AN41" s="1141" t="s">
        <v>103</v>
      </c>
      <c r="AO41" s="691">
        <v>1659</v>
      </c>
      <c r="AP41" s="691">
        <v>1893</v>
      </c>
      <c r="AQ41" s="691">
        <v>2608</v>
      </c>
      <c r="AR41" s="351">
        <v>2934</v>
      </c>
      <c r="AS41" s="351">
        <v>3081</v>
      </c>
      <c r="AT41" s="351">
        <v>2792</v>
      </c>
      <c r="AU41" s="351">
        <v>2018</v>
      </c>
      <c r="AV41" s="1140">
        <v>3248</v>
      </c>
      <c r="AW41" s="1140">
        <v>2748</v>
      </c>
      <c r="AX41" s="1140">
        <v>1828</v>
      </c>
      <c r="AY41" s="1140">
        <v>1273</v>
      </c>
      <c r="AZ41" s="1140">
        <v>830</v>
      </c>
    </row>
    <row r="42" spans="1:52" ht="13.5" customHeight="1">
      <c r="A42" s="35" t="s">
        <v>1152</v>
      </c>
      <c r="B42" s="1137">
        <v>17.100000000000001</v>
      </c>
      <c r="C42" s="1137">
        <v>16.3</v>
      </c>
      <c r="D42" s="1137">
        <v>15.5</v>
      </c>
      <c r="E42" s="1137">
        <v>19.5</v>
      </c>
      <c r="F42" s="1137">
        <v>18.399999999999999</v>
      </c>
      <c r="G42" s="701" t="s">
        <v>100</v>
      </c>
      <c r="H42" s="1137" t="s">
        <v>91</v>
      </c>
      <c r="I42" s="691" t="s">
        <v>99</v>
      </c>
      <c r="J42" s="691" t="s">
        <v>98</v>
      </c>
      <c r="K42" s="691" t="s">
        <v>97</v>
      </c>
      <c r="L42" s="691" t="s">
        <v>96</v>
      </c>
      <c r="M42" s="691" t="s">
        <v>96</v>
      </c>
      <c r="N42" s="35" t="s">
        <v>101</v>
      </c>
      <c r="O42" s="691">
        <v>305</v>
      </c>
      <c r="P42" s="691">
        <v>742</v>
      </c>
      <c r="Q42" s="691">
        <v>414</v>
      </c>
      <c r="R42" s="691">
        <v>389</v>
      </c>
      <c r="S42" s="691">
        <v>487</v>
      </c>
      <c r="T42" s="691">
        <v>225</v>
      </c>
      <c r="U42" s="691">
        <v>368</v>
      </c>
      <c r="V42" s="691">
        <v>303</v>
      </c>
      <c r="W42" s="691">
        <v>391</v>
      </c>
      <c r="X42" s="691">
        <v>154</v>
      </c>
      <c r="Y42" s="691">
        <v>502</v>
      </c>
      <c r="Z42" s="351">
        <v>565</v>
      </c>
      <c r="AA42" s="1138" t="s">
        <v>785</v>
      </c>
      <c r="AB42" s="1602">
        <v>21.3</v>
      </c>
      <c r="AC42" s="1144">
        <v>20.9</v>
      </c>
      <c r="AD42" s="1144">
        <v>20.5</v>
      </c>
      <c r="AE42" s="1144">
        <v>19.899999999999999</v>
      </c>
      <c r="AF42" s="1144">
        <v>20.100000000000001</v>
      </c>
      <c r="AG42" s="1144">
        <v>20.2</v>
      </c>
      <c r="AH42" s="1144">
        <v>20.8</v>
      </c>
      <c r="AI42" s="1144">
        <v>20</v>
      </c>
      <c r="AJ42" s="695">
        <v>19.8</v>
      </c>
      <c r="AK42" s="695">
        <v>19.5</v>
      </c>
      <c r="AL42" s="695">
        <v>19.899999999999999</v>
      </c>
      <c r="AM42" s="695">
        <v>26.2</v>
      </c>
      <c r="AN42" s="1138" t="s">
        <v>101</v>
      </c>
      <c r="AO42" s="691">
        <v>110</v>
      </c>
      <c r="AP42" s="691">
        <v>186</v>
      </c>
      <c r="AQ42" s="691">
        <v>305</v>
      </c>
      <c r="AR42" s="351">
        <v>187</v>
      </c>
      <c r="AS42" s="351">
        <v>146</v>
      </c>
      <c r="AT42" s="351">
        <v>500</v>
      </c>
      <c r="AU42" s="351">
        <v>742</v>
      </c>
      <c r="AV42" s="691">
        <v>304</v>
      </c>
      <c r="AW42" s="691">
        <v>223</v>
      </c>
      <c r="AX42" s="691">
        <v>386</v>
      </c>
      <c r="AY42" s="691">
        <v>414</v>
      </c>
      <c r="AZ42" s="691">
        <v>711</v>
      </c>
    </row>
    <row r="43" spans="1:52" ht="11.4">
      <c r="A43" s="35" t="s">
        <v>1151</v>
      </c>
      <c r="B43" s="1137">
        <v>18.7</v>
      </c>
      <c r="C43" s="1137">
        <v>18.3</v>
      </c>
      <c r="D43" s="1137">
        <v>17.3</v>
      </c>
      <c r="E43" s="1137">
        <v>22.3</v>
      </c>
      <c r="F43" s="1137">
        <v>20.7</v>
      </c>
      <c r="G43" s="695" t="s">
        <v>93</v>
      </c>
      <c r="H43" s="1137" t="s">
        <v>92</v>
      </c>
      <c r="I43" s="691" t="s">
        <v>91</v>
      </c>
      <c r="J43" s="691" t="s">
        <v>90</v>
      </c>
      <c r="K43" s="691" t="s">
        <v>89</v>
      </c>
      <c r="L43" s="691" t="s">
        <v>88</v>
      </c>
      <c r="M43" s="691" t="s">
        <v>88</v>
      </c>
      <c r="N43" s="35" t="s">
        <v>95</v>
      </c>
      <c r="O43" s="691">
        <v>21341</v>
      </c>
      <c r="P43" s="691">
        <v>19868</v>
      </c>
      <c r="Q43" s="691">
        <v>23315</v>
      </c>
      <c r="R43" s="691">
        <v>28515</v>
      </c>
      <c r="S43" s="691">
        <v>24413</v>
      </c>
      <c r="T43" s="691">
        <v>25745</v>
      </c>
      <c r="U43" s="691">
        <v>26973</v>
      </c>
      <c r="V43" s="691">
        <v>24737</v>
      </c>
      <c r="W43" s="691">
        <v>24773</v>
      </c>
      <c r="X43" s="691">
        <v>43368</v>
      </c>
      <c r="Y43" s="691">
        <v>38590</v>
      </c>
      <c r="Z43" s="351">
        <v>28589</v>
      </c>
      <c r="AA43" s="1138" t="s">
        <v>827</v>
      </c>
      <c r="AB43" s="1603">
        <v>29628</v>
      </c>
      <c r="AC43" s="691">
        <v>29636</v>
      </c>
      <c r="AD43" s="691">
        <v>29141</v>
      </c>
      <c r="AE43" s="691">
        <v>27434</v>
      </c>
      <c r="AF43" s="351">
        <v>27224</v>
      </c>
      <c r="AG43" s="351">
        <v>27135</v>
      </c>
      <c r="AH43" s="351">
        <v>27518</v>
      </c>
      <c r="AI43" s="351">
        <v>27261</v>
      </c>
      <c r="AJ43" s="351">
        <v>27590</v>
      </c>
      <c r="AK43" s="351">
        <v>27817</v>
      </c>
      <c r="AL43" s="351">
        <v>26984</v>
      </c>
      <c r="AM43" s="691">
        <v>27318</v>
      </c>
      <c r="AN43" s="1138" t="s">
        <v>95</v>
      </c>
      <c r="AO43" s="691">
        <v>25048</v>
      </c>
      <c r="AP43" s="691">
        <v>24182</v>
      </c>
      <c r="AQ43" s="691">
        <v>21341</v>
      </c>
      <c r="AR43" s="351">
        <v>22663</v>
      </c>
      <c r="AS43" s="351">
        <v>25359</v>
      </c>
      <c r="AT43" s="351">
        <v>33335</v>
      </c>
      <c r="AU43" s="351">
        <v>19868</v>
      </c>
      <c r="AV43" s="691">
        <v>30688</v>
      </c>
      <c r="AW43" s="691">
        <v>33463</v>
      </c>
      <c r="AX43" s="691">
        <v>33933</v>
      </c>
      <c r="AY43" s="691">
        <v>23315</v>
      </c>
      <c r="AZ43" s="691">
        <v>24951</v>
      </c>
    </row>
    <row r="44" spans="1:52" ht="13.5" customHeight="1">
      <c r="A44" s="35" t="s">
        <v>1150</v>
      </c>
      <c r="B44" s="1137">
        <v>20.5</v>
      </c>
      <c r="C44" s="1137">
        <v>20.8</v>
      </c>
      <c r="D44" s="1137">
        <v>19.899999999999999</v>
      </c>
      <c r="E44" s="1137">
        <v>25.2</v>
      </c>
      <c r="F44" s="1137">
        <v>24.7</v>
      </c>
      <c r="G44" s="695" t="s">
        <v>84</v>
      </c>
      <c r="H44" s="1137" t="s">
        <v>83</v>
      </c>
      <c r="I44" s="691" t="s">
        <v>82</v>
      </c>
      <c r="J44" s="691" t="s">
        <v>81</v>
      </c>
      <c r="K44" s="691" t="s">
        <v>67</v>
      </c>
      <c r="L44" s="691" t="s">
        <v>67</v>
      </c>
      <c r="M44" s="691" t="s">
        <v>67</v>
      </c>
      <c r="N44" s="35" t="s">
        <v>86</v>
      </c>
      <c r="O44" s="691">
        <v>1404</v>
      </c>
      <c r="P44" s="691">
        <v>1476</v>
      </c>
      <c r="Q44" s="691">
        <v>1696</v>
      </c>
      <c r="R44" s="691">
        <v>1603</v>
      </c>
      <c r="S44" s="691">
        <v>1758</v>
      </c>
      <c r="T44" s="691">
        <v>1805</v>
      </c>
      <c r="U44" s="691">
        <v>1943</v>
      </c>
      <c r="V44" s="691">
        <v>3677</v>
      </c>
      <c r="W44" s="691">
        <v>3903</v>
      </c>
      <c r="X44" s="691">
        <v>3496</v>
      </c>
      <c r="Y44" s="691">
        <v>3390</v>
      </c>
      <c r="Z44" s="351">
        <v>3178</v>
      </c>
      <c r="AA44" s="1138" t="s">
        <v>525</v>
      </c>
      <c r="AB44" s="1897">
        <v>152.19999999999999</v>
      </c>
      <c r="AC44" s="1897">
        <v>154</v>
      </c>
      <c r="AD44" s="1897">
        <v>155.4</v>
      </c>
      <c r="AE44" s="1897">
        <v>150.6</v>
      </c>
      <c r="AF44" s="1897">
        <v>154.6</v>
      </c>
      <c r="AG44" s="1897">
        <v>152.1</v>
      </c>
      <c r="AH44" s="1897">
        <v>150.19999999999999</v>
      </c>
      <c r="AI44" s="1897">
        <v>156.30000000000001</v>
      </c>
      <c r="AJ44" s="1897">
        <v>159.69999999999999</v>
      </c>
      <c r="AK44" s="1897">
        <v>163</v>
      </c>
      <c r="AL44" s="1897">
        <v>155.9</v>
      </c>
      <c r="AM44" s="1897">
        <v>120.8</v>
      </c>
      <c r="AN44" s="1898" t="s">
        <v>86</v>
      </c>
      <c r="AO44" s="691">
        <v>1250</v>
      </c>
      <c r="AP44" s="691">
        <v>1624</v>
      </c>
      <c r="AQ44" s="691">
        <v>1404</v>
      </c>
      <c r="AR44" s="351">
        <v>1409</v>
      </c>
      <c r="AS44" s="351">
        <v>1337</v>
      </c>
      <c r="AT44" s="351">
        <v>1595</v>
      </c>
      <c r="AU44" s="351">
        <v>1476</v>
      </c>
      <c r="AV44" s="691">
        <v>1578</v>
      </c>
      <c r="AW44" s="691">
        <v>1471</v>
      </c>
      <c r="AX44" s="691">
        <v>1933</v>
      </c>
      <c r="AY44" s="691">
        <v>1696</v>
      </c>
      <c r="AZ44" s="691">
        <v>1673</v>
      </c>
    </row>
    <row r="45" spans="1:52" ht="13.5" customHeight="1" thickBot="1">
      <c r="A45" s="35" t="s">
        <v>1149</v>
      </c>
      <c r="B45" s="691">
        <v>29141</v>
      </c>
      <c r="C45" s="691">
        <v>27518</v>
      </c>
      <c r="D45" s="691">
        <v>26984</v>
      </c>
      <c r="E45" s="691">
        <v>28008</v>
      </c>
      <c r="F45" s="691">
        <v>27555</v>
      </c>
      <c r="G45" s="691">
        <v>26516</v>
      </c>
      <c r="H45" s="691">
        <v>25588</v>
      </c>
      <c r="I45" s="691">
        <v>24444</v>
      </c>
      <c r="J45" s="691">
        <v>23953</v>
      </c>
      <c r="K45" s="691">
        <v>22641</v>
      </c>
      <c r="L45" s="691">
        <v>21049</v>
      </c>
      <c r="M45" s="691">
        <v>19577</v>
      </c>
      <c r="N45" s="35" t="s">
        <v>80</v>
      </c>
      <c r="O45" s="691">
        <v>436</v>
      </c>
      <c r="P45" s="691">
        <v>481</v>
      </c>
      <c r="Q45" s="691">
        <v>706</v>
      </c>
      <c r="R45" s="691">
        <v>722</v>
      </c>
      <c r="S45" s="691">
        <v>830</v>
      </c>
      <c r="T45" s="691">
        <v>1028</v>
      </c>
      <c r="U45" s="691">
        <v>983</v>
      </c>
      <c r="V45" s="691">
        <v>935</v>
      </c>
      <c r="W45" s="691">
        <v>976</v>
      </c>
      <c r="X45" s="691">
        <v>1018</v>
      </c>
      <c r="Y45" s="691">
        <v>885</v>
      </c>
      <c r="Z45" s="351">
        <v>870</v>
      </c>
      <c r="AA45" s="353" t="s">
        <v>524</v>
      </c>
      <c r="AB45" s="1131">
        <v>27510</v>
      </c>
      <c r="AC45" s="1131">
        <v>27800</v>
      </c>
      <c r="AD45" s="1131">
        <v>28051</v>
      </c>
      <c r="AE45" s="1131">
        <v>27880</v>
      </c>
      <c r="AF45" s="1131">
        <v>27954</v>
      </c>
      <c r="AG45" s="1131">
        <v>28292</v>
      </c>
      <c r="AH45" s="1131">
        <v>29000</v>
      </c>
      <c r="AI45" s="1131">
        <v>29469</v>
      </c>
      <c r="AJ45" s="1131">
        <v>29550</v>
      </c>
      <c r="AK45" s="1131">
        <v>29284</v>
      </c>
      <c r="AL45" s="1131">
        <v>28990</v>
      </c>
      <c r="AM45" s="1131">
        <v>29056</v>
      </c>
      <c r="AN45" s="1138" t="s">
        <v>80</v>
      </c>
      <c r="AO45" s="691">
        <v>473</v>
      </c>
      <c r="AP45" s="691">
        <v>458</v>
      </c>
      <c r="AQ45" s="691">
        <v>436</v>
      </c>
      <c r="AR45" s="351">
        <v>436</v>
      </c>
      <c r="AS45" s="351">
        <v>464</v>
      </c>
      <c r="AT45" s="351">
        <v>450</v>
      </c>
      <c r="AU45" s="351">
        <v>481</v>
      </c>
      <c r="AV45" s="691">
        <v>727</v>
      </c>
      <c r="AW45" s="691">
        <v>637</v>
      </c>
      <c r="AX45" s="691">
        <v>562</v>
      </c>
      <c r="AY45" s="691">
        <v>706</v>
      </c>
      <c r="AZ45" s="691">
        <v>615</v>
      </c>
    </row>
    <row r="46" spans="1:52" ht="13.5" customHeight="1">
      <c r="A46" s="699" t="s">
        <v>1148</v>
      </c>
      <c r="B46" s="912">
        <v>155</v>
      </c>
      <c r="C46" s="912">
        <v>150</v>
      </c>
      <c r="D46" s="912">
        <v>156</v>
      </c>
      <c r="E46" s="912">
        <v>126</v>
      </c>
      <c r="F46" s="912">
        <v>133</v>
      </c>
      <c r="G46" s="678">
        <v>143</v>
      </c>
      <c r="H46" s="691">
        <v>146</v>
      </c>
      <c r="I46" s="691">
        <v>155</v>
      </c>
      <c r="J46" s="691">
        <v>168</v>
      </c>
      <c r="K46" s="691">
        <v>185</v>
      </c>
      <c r="L46" s="691">
        <v>185</v>
      </c>
      <c r="M46" s="691">
        <v>172</v>
      </c>
      <c r="N46" s="35" t="s">
        <v>79</v>
      </c>
      <c r="O46" s="691">
        <v>596</v>
      </c>
      <c r="P46" s="691">
        <v>570</v>
      </c>
      <c r="Q46" s="691">
        <v>321</v>
      </c>
      <c r="R46" s="691">
        <v>329</v>
      </c>
      <c r="S46" s="691">
        <v>306</v>
      </c>
      <c r="T46" s="691">
        <v>415</v>
      </c>
      <c r="U46" s="691">
        <v>305</v>
      </c>
      <c r="V46" s="691">
        <v>177</v>
      </c>
      <c r="W46" s="691">
        <v>389</v>
      </c>
      <c r="X46" s="691">
        <v>483</v>
      </c>
      <c r="Y46" s="691">
        <v>581</v>
      </c>
      <c r="Z46" s="351">
        <v>309</v>
      </c>
      <c r="AA46" s="1138" t="s">
        <v>1078</v>
      </c>
      <c r="AB46" s="1665">
        <v>23.2</v>
      </c>
      <c r="AC46" s="701">
        <v>23.4</v>
      </c>
      <c r="AD46" s="701">
        <v>23.5</v>
      </c>
      <c r="AE46" s="701">
        <v>23.7</v>
      </c>
      <c r="AF46" s="701">
        <v>24.2</v>
      </c>
      <c r="AG46" s="701">
        <v>25.8</v>
      </c>
      <c r="AH46" s="701">
        <v>25.7</v>
      </c>
      <c r="AI46" s="701">
        <v>26.5</v>
      </c>
      <c r="AJ46" s="701">
        <v>27.8</v>
      </c>
      <c r="AK46" s="701">
        <v>28.2</v>
      </c>
      <c r="AL46" s="701">
        <v>26.6</v>
      </c>
      <c r="AM46" s="701">
        <v>26.3</v>
      </c>
      <c r="AN46" s="1138" t="s">
        <v>79</v>
      </c>
      <c r="AO46" s="351">
        <v>520</v>
      </c>
      <c r="AP46" s="351">
        <v>559</v>
      </c>
      <c r="AQ46" s="351">
        <v>596</v>
      </c>
      <c r="AR46" s="351">
        <v>615</v>
      </c>
      <c r="AS46" s="351">
        <v>622</v>
      </c>
      <c r="AT46" s="351">
        <v>531</v>
      </c>
      <c r="AU46" s="351">
        <v>570</v>
      </c>
      <c r="AV46" s="691">
        <v>612</v>
      </c>
      <c r="AW46" s="691">
        <v>379</v>
      </c>
      <c r="AX46" s="691">
        <v>398</v>
      </c>
      <c r="AY46" s="691">
        <v>321</v>
      </c>
      <c r="AZ46" s="691">
        <v>312</v>
      </c>
    </row>
    <row r="47" spans="1:52" ht="13.5" customHeight="1">
      <c r="A47" s="35" t="s">
        <v>1146</v>
      </c>
      <c r="B47" s="691" t="s">
        <v>54</v>
      </c>
      <c r="C47" s="691" t="s">
        <v>54</v>
      </c>
      <c r="D47" s="691" t="s">
        <v>54</v>
      </c>
      <c r="E47" s="691">
        <v>202</v>
      </c>
      <c r="F47" s="691">
        <v>216</v>
      </c>
      <c r="G47" s="695">
        <v>222</v>
      </c>
      <c r="H47" s="695">
        <v>220</v>
      </c>
      <c r="I47" s="695">
        <v>209</v>
      </c>
      <c r="J47" s="695">
        <v>215</v>
      </c>
      <c r="K47" s="695">
        <v>224</v>
      </c>
      <c r="L47" s="695">
        <v>215</v>
      </c>
      <c r="M47" s="695">
        <v>192</v>
      </c>
      <c r="N47" s="35" t="s">
        <v>77</v>
      </c>
      <c r="O47" s="691">
        <v>365</v>
      </c>
      <c r="P47" s="691">
        <v>439</v>
      </c>
      <c r="Q47" s="691">
        <v>398</v>
      </c>
      <c r="R47" s="691">
        <v>281</v>
      </c>
      <c r="S47" s="691">
        <v>302</v>
      </c>
      <c r="T47" s="691">
        <v>329</v>
      </c>
      <c r="U47" s="691">
        <v>540</v>
      </c>
      <c r="V47" s="691">
        <v>334</v>
      </c>
      <c r="W47" s="691">
        <v>469</v>
      </c>
      <c r="X47" s="691">
        <v>325</v>
      </c>
      <c r="Y47" s="691">
        <v>337</v>
      </c>
      <c r="Z47" s="351">
        <v>394</v>
      </c>
      <c r="AA47" s="35" t="s">
        <v>1147</v>
      </c>
      <c r="AB47" s="1665">
        <v>17.7</v>
      </c>
      <c r="AC47" s="701">
        <v>13.6</v>
      </c>
      <c r="AD47" s="701">
        <v>12.1</v>
      </c>
      <c r="AE47" s="701">
        <v>13.9</v>
      </c>
      <c r="AF47" s="701">
        <v>3.8</v>
      </c>
      <c r="AG47" s="701">
        <v>7.2</v>
      </c>
      <c r="AH47" s="701">
        <v>9.3000000000000007</v>
      </c>
      <c r="AI47" s="701">
        <v>9.6999999999999993</v>
      </c>
      <c r="AJ47" s="701">
        <v>9.8000000000000007</v>
      </c>
      <c r="AK47" s="701">
        <v>8.1</v>
      </c>
      <c r="AL47" s="701">
        <v>8.5</v>
      </c>
      <c r="AM47" s="701">
        <v>10.9</v>
      </c>
      <c r="AN47" s="1138" t="s">
        <v>77</v>
      </c>
      <c r="AO47" s="351">
        <v>290</v>
      </c>
      <c r="AP47" s="351">
        <v>295</v>
      </c>
      <c r="AQ47" s="351">
        <v>365</v>
      </c>
      <c r="AR47" s="351">
        <v>547</v>
      </c>
      <c r="AS47" s="351">
        <v>561</v>
      </c>
      <c r="AT47" s="351">
        <v>493</v>
      </c>
      <c r="AU47" s="351">
        <v>439</v>
      </c>
      <c r="AV47" s="691">
        <v>694</v>
      </c>
      <c r="AW47" s="691">
        <v>555</v>
      </c>
      <c r="AX47" s="691">
        <v>489</v>
      </c>
      <c r="AY47" s="691">
        <v>398</v>
      </c>
      <c r="AZ47" s="691">
        <v>340</v>
      </c>
    </row>
    <row r="48" spans="1:52" ht="13.5" customHeight="1" thickBot="1">
      <c r="A48" s="1139" t="s">
        <v>1145</v>
      </c>
      <c r="B48" s="911">
        <v>28051</v>
      </c>
      <c r="C48" s="911">
        <v>29000</v>
      </c>
      <c r="D48" s="911">
        <v>28990</v>
      </c>
      <c r="E48" s="911">
        <v>30399</v>
      </c>
      <c r="F48" s="911">
        <v>31596</v>
      </c>
      <c r="G48" s="911">
        <v>29815</v>
      </c>
      <c r="H48" s="911">
        <v>29643</v>
      </c>
      <c r="I48" s="911">
        <v>29429</v>
      </c>
      <c r="J48" s="911">
        <v>29491</v>
      </c>
      <c r="K48" s="911">
        <v>33068</v>
      </c>
      <c r="L48" s="911">
        <v>33809</v>
      </c>
      <c r="M48" s="911">
        <v>33347</v>
      </c>
      <c r="N48" s="35" t="s">
        <v>75</v>
      </c>
      <c r="O48" s="691">
        <v>6941</v>
      </c>
      <c r="P48" s="691">
        <v>9819</v>
      </c>
      <c r="Q48" s="691">
        <v>9155</v>
      </c>
      <c r="R48" s="691">
        <v>8987</v>
      </c>
      <c r="S48" s="691">
        <v>10459</v>
      </c>
      <c r="T48" s="691">
        <v>9200</v>
      </c>
      <c r="U48" s="691">
        <v>7942</v>
      </c>
      <c r="V48" s="691">
        <v>6545</v>
      </c>
      <c r="W48" s="691">
        <v>7797</v>
      </c>
      <c r="X48" s="691">
        <v>6503</v>
      </c>
      <c r="Y48" s="691">
        <v>7761</v>
      </c>
      <c r="Z48" s="351">
        <v>7185</v>
      </c>
      <c r="AA48" s="1336" t="s">
        <v>1259</v>
      </c>
      <c r="AB48" s="1666">
        <v>17</v>
      </c>
      <c r="AC48" s="700">
        <v>15.8</v>
      </c>
      <c r="AD48" s="700">
        <v>11.5</v>
      </c>
      <c r="AE48" s="700">
        <v>13.2</v>
      </c>
      <c r="AF48" s="700">
        <v>3.8</v>
      </c>
      <c r="AG48" s="700">
        <v>8.4</v>
      </c>
      <c r="AH48" s="700"/>
      <c r="AI48" s="700"/>
      <c r="AJ48" s="700"/>
      <c r="AK48" s="700"/>
      <c r="AL48" s="700"/>
      <c r="AM48" s="700"/>
      <c r="AN48" s="1138" t="s">
        <v>75</v>
      </c>
      <c r="AO48" s="351">
        <v>6601</v>
      </c>
      <c r="AP48" s="351">
        <v>6299</v>
      </c>
      <c r="AQ48" s="351">
        <v>6941</v>
      </c>
      <c r="AR48" s="351">
        <v>7828</v>
      </c>
      <c r="AS48" s="351">
        <v>8452</v>
      </c>
      <c r="AT48" s="351">
        <v>8495</v>
      </c>
      <c r="AU48" s="351">
        <v>9819</v>
      </c>
      <c r="AV48" s="691">
        <v>9907</v>
      </c>
      <c r="AW48" s="691">
        <v>10607</v>
      </c>
      <c r="AX48" s="691">
        <v>10332</v>
      </c>
      <c r="AY48" s="691">
        <v>9155</v>
      </c>
      <c r="AZ48" s="691">
        <v>9181</v>
      </c>
    </row>
    <row r="49" spans="1:52" ht="16.2" customHeight="1" thickBot="1">
      <c r="A49" s="699" t="s">
        <v>787</v>
      </c>
      <c r="B49" s="1137">
        <v>23.5</v>
      </c>
      <c r="C49" s="1137">
        <v>25.7</v>
      </c>
      <c r="D49" s="1137">
        <v>26.6</v>
      </c>
      <c r="E49" s="1137">
        <v>26.7</v>
      </c>
      <c r="F49" s="1137">
        <v>26.3</v>
      </c>
      <c r="G49" s="701">
        <v>25</v>
      </c>
      <c r="H49" s="701" t="s">
        <v>73</v>
      </c>
      <c r="I49" s="701" t="s">
        <v>72</v>
      </c>
      <c r="J49" s="701" t="s">
        <v>71</v>
      </c>
      <c r="K49" s="701" t="s">
        <v>70</v>
      </c>
      <c r="L49" s="701" t="s">
        <v>69</v>
      </c>
      <c r="M49" s="701" t="s">
        <v>68</v>
      </c>
      <c r="N49" s="34" t="s">
        <v>74</v>
      </c>
      <c r="O49" s="1131" t="s">
        <v>54</v>
      </c>
      <c r="P49" s="1131" t="s">
        <v>54</v>
      </c>
      <c r="Q49" s="1131" t="s">
        <v>54</v>
      </c>
      <c r="R49" s="1131">
        <v>26031</v>
      </c>
      <c r="S49" s="1131">
        <v>4888</v>
      </c>
      <c r="T49" s="1131" t="s">
        <v>54</v>
      </c>
      <c r="U49" s="1131" t="s">
        <v>54</v>
      </c>
      <c r="V49" s="1131">
        <v>4198</v>
      </c>
      <c r="W49" s="1131" t="s">
        <v>54</v>
      </c>
      <c r="X49" s="1131" t="s">
        <v>54</v>
      </c>
      <c r="Y49" s="1131" t="s">
        <v>54</v>
      </c>
      <c r="Z49" s="1132" t="s">
        <v>54</v>
      </c>
      <c r="AN49" s="34" t="s">
        <v>74</v>
      </c>
      <c r="AO49" s="1135" t="s">
        <v>54</v>
      </c>
      <c r="AP49" s="1135" t="s">
        <v>54</v>
      </c>
      <c r="AQ49" s="1135" t="s">
        <v>54</v>
      </c>
      <c r="AR49" s="1135" t="s">
        <v>54</v>
      </c>
      <c r="AS49" s="1135" t="s">
        <v>54</v>
      </c>
      <c r="AT49" s="1135" t="s">
        <v>54</v>
      </c>
      <c r="AU49" s="1132" t="s">
        <v>54</v>
      </c>
      <c r="AV49" s="1131" t="s">
        <v>54</v>
      </c>
      <c r="AW49" s="1131" t="s">
        <v>54</v>
      </c>
      <c r="AX49" s="1131" t="s">
        <v>54</v>
      </c>
      <c r="AY49" s="1131" t="s">
        <v>54</v>
      </c>
      <c r="AZ49" s="1131">
        <v>2566</v>
      </c>
    </row>
    <row r="50" spans="1:52" ht="20.399999999999999" customHeight="1" thickBot="1">
      <c r="A50" s="34" t="s">
        <v>1144</v>
      </c>
      <c r="B50" s="1136">
        <v>9.1999999999999993</v>
      </c>
      <c r="C50" s="1136">
        <v>9.1999999999999993</v>
      </c>
      <c r="D50" s="1136">
        <v>10</v>
      </c>
      <c r="E50" s="1136">
        <v>11.1</v>
      </c>
      <c r="F50" s="1136">
        <v>13.2</v>
      </c>
      <c r="G50" s="1135">
        <v>14.8</v>
      </c>
      <c r="H50" s="700" t="s">
        <v>64</v>
      </c>
      <c r="I50" s="1135"/>
      <c r="J50" s="1135"/>
      <c r="K50" s="1135"/>
      <c r="L50" s="1135"/>
      <c r="M50" s="1135"/>
      <c r="P50" s="432"/>
      <c r="Q50" s="432"/>
      <c r="R50" s="432"/>
    </row>
    <row r="51" spans="1:52" ht="82.5" customHeight="1">
      <c r="A51" s="2017" t="s">
        <v>1143</v>
      </c>
      <c r="B51" s="2017"/>
      <c r="C51" s="2017"/>
      <c r="D51" s="2017"/>
      <c r="E51" s="2017"/>
      <c r="F51" s="2017"/>
      <c r="G51" s="2017"/>
      <c r="H51" s="2017"/>
      <c r="I51" s="2017"/>
      <c r="J51" s="2017"/>
      <c r="K51" s="2017"/>
      <c r="L51" s="2017"/>
      <c r="M51" s="2017"/>
      <c r="N51" s="1271" t="s">
        <v>66</v>
      </c>
      <c r="O51" s="1272">
        <f t="shared" ref="O51:U51" si="13">SUM(O35:O49)</f>
        <v>518420</v>
      </c>
      <c r="P51" s="1272">
        <f t="shared" si="13"/>
        <v>523320</v>
      </c>
      <c r="Q51" s="1272">
        <f t="shared" si="13"/>
        <v>518507</v>
      </c>
      <c r="R51" s="1272">
        <f t="shared" si="13"/>
        <v>548296</v>
      </c>
      <c r="S51" s="1272">
        <f t="shared" si="13"/>
        <v>583249</v>
      </c>
      <c r="T51" s="1272">
        <f t="shared" si="13"/>
        <v>615836</v>
      </c>
      <c r="U51" s="1272">
        <f t="shared" si="13"/>
        <v>639505</v>
      </c>
      <c r="V51" s="1272">
        <v>601225</v>
      </c>
      <c r="W51" s="1272">
        <v>640173</v>
      </c>
      <c r="X51" s="1272">
        <v>690084</v>
      </c>
      <c r="Y51" s="1272">
        <v>556301</v>
      </c>
      <c r="Z51" s="1270">
        <v>485124</v>
      </c>
      <c r="AA51" s="2011" t="s">
        <v>1189</v>
      </c>
      <c r="AB51" s="2011"/>
      <c r="AC51" s="2011"/>
      <c r="AD51" s="2011"/>
      <c r="AE51" s="2011"/>
      <c r="AF51" s="2011"/>
      <c r="AG51" s="2011"/>
      <c r="AH51" s="2011"/>
      <c r="AI51" s="2011"/>
      <c r="AJ51" s="2011"/>
      <c r="AK51" s="2011"/>
      <c r="AL51" s="2011"/>
      <c r="AM51" s="2011"/>
      <c r="AN51" s="1269" t="s">
        <v>66</v>
      </c>
      <c r="AO51" s="1270">
        <f t="shared" ref="AO51:AY51" si="14">SUM(AO35:AO48)</f>
        <v>551284</v>
      </c>
      <c r="AP51" s="1270">
        <f t="shared" si="14"/>
        <v>556612</v>
      </c>
      <c r="AQ51" s="1270">
        <f t="shared" si="14"/>
        <v>518420</v>
      </c>
      <c r="AR51" s="1270">
        <f t="shared" si="14"/>
        <v>542221</v>
      </c>
      <c r="AS51" s="1270">
        <f t="shared" si="14"/>
        <v>555528</v>
      </c>
      <c r="AT51" s="1270">
        <f t="shared" si="14"/>
        <v>568918</v>
      </c>
      <c r="AU51" s="1270">
        <f t="shared" si="14"/>
        <v>523320</v>
      </c>
      <c r="AV51" s="1270">
        <f t="shared" si="14"/>
        <v>555318</v>
      </c>
      <c r="AW51" s="1270">
        <f t="shared" si="14"/>
        <v>551821</v>
      </c>
      <c r="AX51" s="1270">
        <f t="shared" si="14"/>
        <v>559678</v>
      </c>
      <c r="AY51" s="1270">
        <f t="shared" si="14"/>
        <v>518507</v>
      </c>
      <c r="AZ51" s="1270">
        <f>SUM(AZ35:AZ49)</f>
        <v>540152</v>
      </c>
    </row>
    <row r="52" spans="1:52" ht="12.75" customHeight="1">
      <c r="A52" s="989" t="s">
        <v>1142</v>
      </c>
      <c r="B52" s="989"/>
      <c r="C52" s="989"/>
      <c r="D52" s="989"/>
      <c r="E52" s="989"/>
      <c r="F52" s="989"/>
      <c r="G52" s="993"/>
      <c r="H52" s="993"/>
      <c r="I52" s="993"/>
      <c r="J52" s="993"/>
      <c r="K52" s="993"/>
      <c r="L52" s="993"/>
      <c r="M52" s="993"/>
      <c r="P52" s="432"/>
      <c r="Q52" s="678"/>
      <c r="R52" s="678"/>
      <c r="S52" s="678"/>
      <c r="T52" s="678"/>
      <c r="U52" s="678"/>
      <c r="V52" s="678"/>
      <c r="W52" s="678"/>
      <c r="X52" s="678"/>
      <c r="Y52" s="678"/>
      <c r="Z52" s="349"/>
      <c r="AA52" s="2011"/>
      <c r="AB52" s="2011"/>
      <c r="AC52" s="2011"/>
      <c r="AD52" s="2011"/>
      <c r="AE52" s="2011"/>
      <c r="AF52" s="2011"/>
      <c r="AG52" s="2011"/>
      <c r="AH52" s="2011"/>
      <c r="AI52" s="2011"/>
      <c r="AJ52" s="2011"/>
      <c r="AK52" s="2011"/>
      <c r="AL52" s="2011"/>
      <c r="AM52" s="2011"/>
      <c r="AV52" s="679"/>
      <c r="AW52" s="679"/>
      <c r="AX52" s="679"/>
      <c r="AY52" s="679"/>
      <c r="AZ52" s="679"/>
    </row>
    <row r="53" spans="1:52" ht="12.75" customHeight="1">
      <c r="A53" s="989" t="s">
        <v>1141</v>
      </c>
      <c r="B53" s="989"/>
      <c r="C53" s="989"/>
      <c r="D53" s="989"/>
      <c r="E53" s="989"/>
      <c r="F53" s="989"/>
      <c r="G53" s="993"/>
      <c r="H53" s="993"/>
      <c r="I53" s="993"/>
      <c r="J53" s="993"/>
      <c r="K53" s="993"/>
      <c r="L53" s="993"/>
      <c r="M53" s="993"/>
      <c r="N53" s="707" t="s">
        <v>63</v>
      </c>
      <c r="O53" s="707"/>
      <c r="P53" s="707"/>
      <c r="Q53" s="704"/>
      <c r="R53" s="704"/>
      <c r="S53" s="704"/>
      <c r="T53" s="681"/>
      <c r="U53" s="681"/>
      <c r="V53" s="704"/>
      <c r="W53" s="691"/>
      <c r="X53" s="691"/>
      <c r="Y53" s="691"/>
      <c r="Z53" s="351"/>
      <c r="AA53" s="692" t="s">
        <v>523</v>
      </c>
      <c r="AB53" s="692"/>
      <c r="AC53" s="692"/>
      <c r="AD53" s="692"/>
      <c r="AE53" s="692"/>
      <c r="AF53" s="692"/>
      <c r="AG53" s="692"/>
      <c r="AH53" s="692"/>
      <c r="AI53" s="692"/>
      <c r="AJ53" s="692"/>
      <c r="AK53" s="694"/>
      <c r="AL53" s="694"/>
      <c r="AM53" s="694"/>
      <c r="AN53" s="38" t="s">
        <v>63</v>
      </c>
      <c r="AO53" s="38"/>
      <c r="AP53" s="38"/>
      <c r="AQ53" s="38"/>
      <c r="AR53" s="38"/>
      <c r="AS53" s="38"/>
      <c r="AT53" s="38"/>
      <c r="AU53" s="36"/>
      <c r="AV53" s="697"/>
      <c r="AW53" s="697"/>
      <c r="AX53" s="697"/>
      <c r="AY53" s="697"/>
      <c r="AZ53" s="697"/>
    </row>
    <row r="54" spans="1:52" ht="12.75" customHeight="1">
      <c r="A54" s="994" t="s">
        <v>1140</v>
      </c>
      <c r="B54" s="994"/>
      <c r="C54" s="994"/>
      <c r="D54" s="989"/>
      <c r="E54" s="989"/>
      <c r="F54" s="989"/>
      <c r="G54" s="993"/>
      <c r="H54" s="993"/>
      <c r="I54" s="993"/>
      <c r="J54" s="993"/>
      <c r="K54" s="993"/>
      <c r="L54" s="993"/>
      <c r="M54" s="993"/>
      <c r="N54" s="702" t="s">
        <v>478</v>
      </c>
      <c r="O54" s="678">
        <v>748</v>
      </c>
      <c r="P54" s="678">
        <v>748</v>
      </c>
      <c r="Q54" s="678">
        <v>750</v>
      </c>
      <c r="R54" s="678">
        <v>750</v>
      </c>
      <c r="S54" s="678" t="s">
        <v>54</v>
      </c>
      <c r="T54" s="678" t="s">
        <v>54</v>
      </c>
      <c r="U54" s="678" t="s">
        <v>54</v>
      </c>
      <c r="V54" s="678" t="s">
        <v>54</v>
      </c>
      <c r="W54" s="678" t="s">
        <v>54</v>
      </c>
      <c r="X54" s="678" t="s">
        <v>54</v>
      </c>
      <c r="Y54" s="678" t="s">
        <v>54</v>
      </c>
      <c r="Z54" s="349" t="s">
        <v>54</v>
      </c>
      <c r="AA54" s="692" t="s">
        <v>575</v>
      </c>
      <c r="AB54" s="692"/>
      <c r="AC54" s="692"/>
      <c r="AD54" s="692"/>
      <c r="AE54" s="692"/>
      <c r="AF54" s="692"/>
      <c r="AG54" s="692"/>
      <c r="AH54" s="692"/>
      <c r="AI54" s="692"/>
      <c r="AJ54" s="692"/>
      <c r="AK54" s="694"/>
      <c r="AL54" s="694"/>
      <c r="AM54" s="694"/>
      <c r="AN54" s="352" t="s">
        <v>478</v>
      </c>
      <c r="AO54" s="349">
        <v>749</v>
      </c>
      <c r="AP54" s="349">
        <v>749</v>
      </c>
      <c r="AQ54" s="349">
        <v>748</v>
      </c>
      <c r="AR54" s="349">
        <v>750</v>
      </c>
      <c r="AS54" s="349">
        <v>750</v>
      </c>
      <c r="AT54" s="349">
        <v>750</v>
      </c>
      <c r="AU54" s="349">
        <v>748</v>
      </c>
      <c r="AV54" s="678">
        <v>750</v>
      </c>
      <c r="AW54" s="678">
        <v>750</v>
      </c>
      <c r="AX54" s="678">
        <v>750</v>
      </c>
      <c r="AY54" s="678">
        <v>750</v>
      </c>
      <c r="AZ54" s="678">
        <v>750</v>
      </c>
    </row>
    <row r="55" spans="1:52" ht="12.75" customHeight="1">
      <c r="A55" s="989" t="s">
        <v>1139</v>
      </c>
      <c r="B55" s="989"/>
      <c r="C55" s="989"/>
      <c r="D55" s="994"/>
      <c r="E55" s="994"/>
      <c r="F55" s="994"/>
      <c r="G55" s="994"/>
      <c r="H55" s="994"/>
      <c r="I55" s="994"/>
      <c r="J55" s="994"/>
      <c r="K55" s="994"/>
      <c r="L55" s="994"/>
      <c r="M55" s="994"/>
      <c r="N55" s="702" t="s">
        <v>61</v>
      </c>
      <c r="O55" s="691">
        <v>9</v>
      </c>
      <c r="P55" s="691">
        <v>40</v>
      </c>
      <c r="Q55" s="691">
        <v>6</v>
      </c>
      <c r="R55" s="691">
        <v>168</v>
      </c>
      <c r="S55" s="691">
        <v>1</v>
      </c>
      <c r="T55" s="691">
        <v>1</v>
      </c>
      <c r="U55" s="691">
        <v>2</v>
      </c>
      <c r="V55" s="691">
        <v>2</v>
      </c>
      <c r="W55" s="691">
        <v>5</v>
      </c>
      <c r="X55" s="691">
        <v>86</v>
      </c>
      <c r="Y55" s="691">
        <v>84</v>
      </c>
      <c r="Z55" s="351">
        <v>80</v>
      </c>
      <c r="AA55" s="696" t="s">
        <v>574</v>
      </c>
      <c r="AB55" s="696"/>
      <c r="AC55" s="696"/>
      <c r="AD55" s="696"/>
      <c r="AE55" s="696"/>
      <c r="AF55" s="696"/>
      <c r="AG55" s="696"/>
      <c r="AH55" s="696"/>
      <c r="AI55" s="696"/>
      <c r="AJ55" s="696"/>
      <c r="AK55" s="694"/>
      <c r="AL55" s="694"/>
      <c r="AM55" s="694"/>
      <c r="AN55" s="352" t="s">
        <v>61</v>
      </c>
      <c r="AO55" s="351">
        <v>9</v>
      </c>
      <c r="AP55" s="351">
        <v>9</v>
      </c>
      <c r="AQ55" s="351">
        <v>9</v>
      </c>
      <c r="AR55" s="351">
        <v>9</v>
      </c>
      <c r="AS55" s="351">
        <v>22</v>
      </c>
      <c r="AT55" s="351">
        <v>34</v>
      </c>
      <c r="AU55" s="351">
        <v>40</v>
      </c>
      <c r="AV55" s="691">
        <v>43</v>
      </c>
      <c r="AW55" s="691">
        <v>44</v>
      </c>
      <c r="AX55" s="691">
        <v>52</v>
      </c>
      <c r="AY55" s="691">
        <v>6</v>
      </c>
      <c r="AZ55" s="691"/>
    </row>
    <row r="56" spans="1:52" ht="12.75" customHeight="1">
      <c r="A56" s="989" t="s">
        <v>1138</v>
      </c>
      <c r="B56" s="989"/>
      <c r="C56" s="989"/>
      <c r="D56" s="989"/>
      <c r="E56" s="989"/>
      <c r="F56" s="989"/>
      <c r="G56" s="989"/>
      <c r="H56" s="989"/>
      <c r="I56" s="989"/>
      <c r="J56" s="989"/>
      <c r="K56" s="989"/>
      <c r="L56" s="989"/>
      <c r="M56" s="990"/>
      <c r="N56" s="702" t="s">
        <v>60</v>
      </c>
      <c r="O56" s="691">
        <v>4050</v>
      </c>
      <c r="P56" s="691">
        <v>4050</v>
      </c>
      <c r="Q56" s="691">
        <v>4050</v>
      </c>
      <c r="R56" s="691">
        <v>4050</v>
      </c>
      <c r="S56" s="691">
        <v>4050</v>
      </c>
      <c r="T56" s="691">
        <v>4050</v>
      </c>
      <c r="U56" s="691">
        <v>4050</v>
      </c>
      <c r="V56" s="691">
        <v>4050</v>
      </c>
      <c r="W56" s="691">
        <v>4050</v>
      </c>
      <c r="X56" s="691">
        <v>4047</v>
      </c>
      <c r="Y56" s="691">
        <v>4043</v>
      </c>
      <c r="Z56" s="351">
        <v>4037</v>
      </c>
      <c r="AA56" s="692" t="s">
        <v>784</v>
      </c>
      <c r="AB56" s="692"/>
      <c r="AC56" s="692"/>
      <c r="AD56" s="692"/>
      <c r="AE56" s="692"/>
      <c r="AF56" s="692"/>
      <c r="AG56" s="692"/>
      <c r="AH56" s="692"/>
      <c r="AI56" s="692"/>
      <c r="AJ56" s="692"/>
      <c r="AK56" s="694"/>
      <c r="AL56" s="694"/>
      <c r="AM56" s="694"/>
      <c r="AN56" s="352" t="s">
        <v>60</v>
      </c>
      <c r="AO56" s="351">
        <v>4050</v>
      </c>
      <c r="AP56" s="351">
        <v>4050</v>
      </c>
      <c r="AQ56" s="351">
        <v>4050</v>
      </c>
      <c r="AR56" s="351">
        <v>4050</v>
      </c>
      <c r="AS56" s="351">
        <v>4050</v>
      </c>
      <c r="AT56" s="351">
        <v>4050</v>
      </c>
      <c r="AU56" s="351">
        <v>4050</v>
      </c>
      <c r="AV56" s="691">
        <v>4050</v>
      </c>
      <c r="AW56" s="691">
        <v>4050</v>
      </c>
      <c r="AX56" s="691">
        <v>4050</v>
      </c>
      <c r="AY56" s="691">
        <v>4050</v>
      </c>
      <c r="AZ56" s="691">
        <v>4050</v>
      </c>
    </row>
    <row r="57" spans="1:52" ht="10.8">
      <c r="A57" s="989" t="s">
        <v>1137</v>
      </c>
      <c r="B57" s="989"/>
      <c r="C57" s="989"/>
      <c r="D57" s="989"/>
      <c r="E57" s="989"/>
      <c r="F57" s="992"/>
      <c r="G57" s="693"/>
      <c r="H57" s="693"/>
      <c r="I57" s="693"/>
      <c r="J57" s="693"/>
      <c r="K57" s="693"/>
      <c r="L57" s="693"/>
      <c r="M57" s="693"/>
      <c r="N57" s="702" t="s">
        <v>59</v>
      </c>
      <c r="O57" s="691" t="s">
        <v>54</v>
      </c>
      <c r="P57" s="691" t="s">
        <v>54</v>
      </c>
      <c r="Q57" s="691" t="s">
        <v>54</v>
      </c>
      <c r="R57" s="691">
        <v>1080</v>
      </c>
      <c r="S57" s="691">
        <v>1080</v>
      </c>
      <c r="T57" s="691">
        <v>1080</v>
      </c>
      <c r="U57" s="691">
        <v>1080</v>
      </c>
      <c r="V57" s="691">
        <v>1080</v>
      </c>
      <c r="W57" s="691">
        <v>1080</v>
      </c>
      <c r="X57" s="691">
        <v>1080</v>
      </c>
      <c r="Y57" s="691">
        <v>1065</v>
      </c>
      <c r="Z57" s="351">
        <v>1065</v>
      </c>
      <c r="AA57" s="692" t="s">
        <v>573</v>
      </c>
      <c r="AB57" s="692"/>
      <c r="AC57" s="692"/>
      <c r="AD57" s="692"/>
      <c r="AE57" s="692"/>
      <c r="AF57" s="692"/>
      <c r="AG57" s="692"/>
      <c r="AH57" s="692"/>
      <c r="AI57" s="692"/>
      <c r="AJ57" s="692"/>
      <c r="AK57" s="694"/>
      <c r="AL57" s="694"/>
      <c r="AM57" s="694"/>
      <c r="AN57" s="352" t="s">
        <v>59</v>
      </c>
      <c r="AO57" s="351" t="s">
        <v>54</v>
      </c>
      <c r="AP57" s="351" t="s">
        <v>54</v>
      </c>
      <c r="AQ57" s="351" t="s">
        <v>54</v>
      </c>
      <c r="AR57" s="351" t="s">
        <v>54</v>
      </c>
      <c r="AS57" s="351" t="s">
        <v>54</v>
      </c>
      <c r="AT57" s="351" t="s">
        <v>54</v>
      </c>
      <c r="AU57" s="351" t="s">
        <v>54</v>
      </c>
      <c r="AV57" s="691" t="s">
        <v>54</v>
      </c>
      <c r="AW57" s="691" t="s">
        <v>54</v>
      </c>
      <c r="AX57" s="691" t="s">
        <v>54</v>
      </c>
      <c r="AY57" s="691" t="s">
        <v>54</v>
      </c>
      <c r="AZ57" s="691">
        <v>1080</v>
      </c>
    </row>
    <row r="58" spans="1:52" ht="23.4" customHeight="1">
      <c r="A58" s="2012" t="s">
        <v>1310</v>
      </c>
      <c r="B58" s="2013"/>
      <c r="C58" s="2013"/>
      <c r="D58" s="2013"/>
      <c r="E58" s="2013"/>
      <c r="F58" s="2013"/>
      <c r="G58" s="2013"/>
      <c r="H58" s="2013"/>
      <c r="I58" s="2013"/>
      <c r="J58" s="2013"/>
      <c r="K58" s="2013"/>
      <c r="L58" s="2013"/>
      <c r="M58" s="2013"/>
      <c r="N58" s="702" t="s">
        <v>866</v>
      </c>
      <c r="O58" s="691">
        <v>1063</v>
      </c>
      <c r="P58" s="691">
        <v>1080</v>
      </c>
      <c r="Q58" s="691">
        <v>1080</v>
      </c>
      <c r="R58" s="691" t="s">
        <v>54</v>
      </c>
      <c r="S58" s="691" t="s">
        <v>54</v>
      </c>
      <c r="T58" s="691" t="s">
        <v>54</v>
      </c>
      <c r="U58" s="691" t="s">
        <v>54</v>
      </c>
      <c r="V58" s="691" t="s">
        <v>54</v>
      </c>
      <c r="W58" s="691" t="s">
        <v>54</v>
      </c>
      <c r="X58" s="691" t="s">
        <v>54</v>
      </c>
      <c r="Y58" s="691" t="s">
        <v>54</v>
      </c>
      <c r="Z58" s="351" t="s">
        <v>54</v>
      </c>
      <c r="AA58" s="692" t="s">
        <v>522</v>
      </c>
      <c r="AB58" s="692"/>
      <c r="AC58" s="692"/>
      <c r="AD58" s="692"/>
      <c r="AE58" s="692"/>
      <c r="AF58" s="692"/>
      <c r="AG58" s="692"/>
      <c r="AH58" s="692"/>
      <c r="AI58" s="692"/>
      <c r="AJ58" s="692"/>
      <c r="AK58" s="694"/>
      <c r="AL58" s="694"/>
      <c r="AM58" s="694"/>
      <c r="AN58" s="352" t="s">
        <v>630</v>
      </c>
      <c r="AO58" s="691">
        <v>1066</v>
      </c>
      <c r="AP58" s="691">
        <v>1072</v>
      </c>
      <c r="AQ58" s="691">
        <v>1063</v>
      </c>
      <c r="AR58" s="351">
        <v>1070</v>
      </c>
      <c r="AS58" s="351">
        <v>1072</v>
      </c>
      <c r="AT58" s="351">
        <v>1072</v>
      </c>
      <c r="AU58" s="351">
        <v>1080</v>
      </c>
      <c r="AV58" s="691">
        <v>1080</v>
      </c>
      <c r="AW58" s="691">
        <v>1080</v>
      </c>
      <c r="AX58" s="691">
        <v>1080</v>
      </c>
      <c r="AY58" s="691">
        <v>1080</v>
      </c>
      <c r="AZ58" s="691"/>
    </row>
    <row r="59" spans="1:52" ht="13.5" customHeight="1">
      <c r="A59" s="989" t="s">
        <v>1206</v>
      </c>
      <c r="B59" s="991"/>
      <c r="C59" s="989"/>
      <c r="L59" s="693"/>
      <c r="M59" s="693"/>
      <c r="N59" s="702" t="s">
        <v>58</v>
      </c>
      <c r="O59" s="691">
        <v>-2067</v>
      </c>
      <c r="P59" s="691">
        <v>-2062</v>
      </c>
      <c r="Q59" s="691">
        <v>-1876</v>
      </c>
      <c r="R59" s="691">
        <v>-1543</v>
      </c>
      <c r="S59" s="691">
        <v>-1023</v>
      </c>
      <c r="T59" s="691">
        <v>-1188</v>
      </c>
      <c r="U59" s="691">
        <v>-1201</v>
      </c>
      <c r="V59" s="691">
        <v>-159</v>
      </c>
      <c r="W59" s="691">
        <v>340</v>
      </c>
      <c r="X59" s="691">
        <v>-47</v>
      </c>
      <c r="Y59" s="691">
        <v>-146</v>
      </c>
      <c r="Z59" s="351">
        <v>-518</v>
      </c>
      <c r="AA59" s="1134"/>
      <c r="AB59" s="1134"/>
      <c r="AC59" s="1134"/>
      <c r="AD59" s="1134"/>
      <c r="AE59" s="1134"/>
      <c r="AF59" s="1134"/>
      <c r="AG59" s="1134"/>
      <c r="AH59" s="1134"/>
      <c r="AI59" s="1134"/>
      <c r="AJ59" s="1134"/>
      <c r="AK59" s="1134"/>
      <c r="AL59" s="1134"/>
      <c r="AM59" s="1134"/>
      <c r="AN59" s="352" t="s">
        <v>58</v>
      </c>
      <c r="AO59" s="691">
        <v>-1794</v>
      </c>
      <c r="AP59" s="691">
        <v>-1810</v>
      </c>
      <c r="AQ59" s="691">
        <v>-2067</v>
      </c>
      <c r="AR59" s="351">
        <v>-2515</v>
      </c>
      <c r="AS59" s="351">
        <v>-2488</v>
      </c>
      <c r="AT59" s="351">
        <v>-2538</v>
      </c>
      <c r="AU59" s="351">
        <v>-2062</v>
      </c>
      <c r="AV59" s="691">
        <v>-2290</v>
      </c>
      <c r="AW59" s="691">
        <v>-2075</v>
      </c>
      <c r="AX59" s="691">
        <v>-1934</v>
      </c>
      <c r="AY59" s="691">
        <v>-1876</v>
      </c>
      <c r="AZ59" s="691">
        <v>-1665</v>
      </c>
    </row>
    <row r="60" spans="1:52" ht="13.5" customHeight="1" thickBot="1">
      <c r="A60" s="989" t="s">
        <v>1097</v>
      </c>
      <c r="B60" s="989"/>
      <c r="N60" s="1133" t="s">
        <v>57</v>
      </c>
      <c r="O60" s="1131">
        <v>29937</v>
      </c>
      <c r="P60" s="1131">
        <v>27672</v>
      </c>
      <c r="Q60" s="1131">
        <v>28891</v>
      </c>
      <c r="R60" s="1131">
        <v>28811</v>
      </c>
      <c r="S60" s="1131">
        <v>28302</v>
      </c>
      <c r="T60" s="1131">
        <v>27089</v>
      </c>
      <c r="U60" s="1131">
        <v>25906</v>
      </c>
      <c r="V60" s="1131">
        <v>24236</v>
      </c>
      <c r="W60" s="1131">
        <v>22530</v>
      </c>
      <c r="X60" s="1131">
        <v>20954</v>
      </c>
      <c r="Y60" s="1131">
        <v>19492</v>
      </c>
      <c r="Z60" s="1132">
        <v>17756</v>
      </c>
      <c r="AA60" s="680"/>
      <c r="AB60" s="680"/>
      <c r="AC60" s="680"/>
      <c r="AD60" s="680"/>
      <c r="AE60" s="680"/>
      <c r="AF60" s="680"/>
      <c r="AG60" s="680"/>
      <c r="AH60" s="680"/>
      <c r="AI60" s="680"/>
      <c r="AJ60" s="680"/>
      <c r="AK60" s="690"/>
      <c r="AL60" s="690"/>
      <c r="AM60" s="690"/>
      <c r="AN60" s="350" t="s">
        <v>57</v>
      </c>
      <c r="AO60" s="1131">
        <v>31448</v>
      </c>
      <c r="AP60" s="1131">
        <v>30419</v>
      </c>
      <c r="AQ60" s="1131">
        <v>29937</v>
      </c>
      <c r="AR60" s="1132">
        <v>29189</v>
      </c>
      <c r="AS60" s="1132">
        <v>28353</v>
      </c>
      <c r="AT60" s="1132">
        <v>28108</v>
      </c>
      <c r="AU60" s="1132">
        <v>27672</v>
      </c>
      <c r="AV60" s="1131">
        <v>26904</v>
      </c>
      <c r="AW60" s="1131">
        <v>27205</v>
      </c>
      <c r="AX60" s="1131">
        <v>26497</v>
      </c>
      <c r="AY60" s="1131">
        <v>28891</v>
      </c>
      <c r="AZ60" s="1131">
        <v>28400</v>
      </c>
    </row>
    <row r="61" spans="1:52" ht="13.5" customHeight="1" thickBot="1">
      <c r="N61" s="1129" t="s">
        <v>56</v>
      </c>
      <c r="O61" s="416">
        <f>SUM(O54:O60)</f>
        <v>33740</v>
      </c>
      <c r="P61" s="416">
        <f>SUM(P54:P60)</f>
        <v>31528</v>
      </c>
      <c r="Q61" s="416">
        <f>SUM(Q54:Q60)</f>
        <v>32901</v>
      </c>
      <c r="R61" s="416">
        <f>SUM(R54:R60)</f>
        <v>33316</v>
      </c>
      <c r="S61" s="416">
        <f>SUM(S55:S60)</f>
        <v>32410</v>
      </c>
      <c r="T61" s="416">
        <f>SUM(T55:T60)</f>
        <v>31032</v>
      </c>
      <c r="U61" s="416">
        <v>29837</v>
      </c>
      <c r="V61" s="416">
        <v>29209</v>
      </c>
      <c r="W61" s="416">
        <v>28005</v>
      </c>
      <c r="X61" s="416">
        <v>26120</v>
      </c>
      <c r="Y61" s="416">
        <v>24538</v>
      </c>
      <c r="Z61" s="32">
        <v>22420</v>
      </c>
      <c r="AA61" s="680"/>
      <c r="AB61" s="680"/>
      <c r="AC61" s="680"/>
      <c r="AD61" s="680"/>
      <c r="AE61" s="680"/>
      <c r="AF61" s="680"/>
      <c r="AG61" s="680"/>
      <c r="AH61" s="680"/>
      <c r="AI61" s="680"/>
      <c r="AJ61" s="680"/>
      <c r="AK61" s="690"/>
      <c r="AL61" s="690"/>
      <c r="AM61" s="690"/>
      <c r="AN61" s="417" t="s">
        <v>56</v>
      </c>
      <c r="AO61" s="1130">
        <f t="shared" ref="AO61:AZ61" si="15">SUM(AO54:AO60)</f>
        <v>35528</v>
      </c>
      <c r="AP61" s="1130">
        <f t="shared" si="15"/>
        <v>34489</v>
      </c>
      <c r="AQ61" s="1130">
        <f t="shared" si="15"/>
        <v>33740</v>
      </c>
      <c r="AR61" s="1130">
        <f t="shared" si="15"/>
        <v>32553</v>
      </c>
      <c r="AS61" s="1130">
        <f t="shared" si="15"/>
        <v>31759</v>
      </c>
      <c r="AT61" s="1130">
        <f t="shared" si="15"/>
        <v>31476</v>
      </c>
      <c r="AU61" s="1130">
        <f t="shared" si="15"/>
        <v>31528</v>
      </c>
      <c r="AV61" s="1130">
        <f t="shared" si="15"/>
        <v>30537</v>
      </c>
      <c r="AW61" s="1130">
        <f t="shared" si="15"/>
        <v>31054</v>
      </c>
      <c r="AX61" s="1130">
        <f t="shared" si="15"/>
        <v>30495</v>
      </c>
      <c r="AY61" s="1130">
        <f t="shared" si="15"/>
        <v>32901</v>
      </c>
      <c r="AZ61" s="1130">
        <f t="shared" si="15"/>
        <v>32615</v>
      </c>
    </row>
    <row r="62" spans="1:52" ht="13.5" customHeight="1">
      <c r="N62" s="1129" t="s">
        <v>55</v>
      </c>
      <c r="O62" s="416">
        <f t="shared" ref="O62:U62" si="16">O51+O61</f>
        <v>552160</v>
      </c>
      <c r="P62" s="416">
        <f t="shared" si="16"/>
        <v>554848</v>
      </c>
      <c r="Q62" s="416">
        <f t="shared" si="16"/>
        <v>551408</v>
      </c>
      <c r="R62" s="416">
        <f t="shared" si="16"/>
        <v>581612</v>
      </c>
      <c r="S62" s="416">
        <f t="shared" si="16"/>
        <v>615659</v>
      </c>
      <c r="T62" s="416">
        <f t="shared" si="16"/>
        <v>646868</v>
      </c>
      <c r="U62" s="416">
        <f t="shared" si="16"/>
        <v>669342</v>
      </c>
      <c r="V62" s="416">
        <v>630434</v>
      </c>
      <c r="W62" s="416">
        <v>668178</v>
      </c>
      <c r="X62" s="416">
        <v>716204</v>
      </c>
      <c r="Y62" s="416">
        <v>580839</v>
      </c>
      <c r="Z62" s="32">
        <v>507544</v>
      </c>
      <c r="AA62" s="688"/>
      <c r="AB62" s="688"/>
      <c r="AC62" s="688"/>
      <c r="AD62" s="688"/>
      <c r="AE62" s="688"/>
      <c r="AF62" s="688"/>
      <c r="AG62" s="688"/>
      <c r="AH62" s="688"/>
      <c r="AI62" s="688"/>
      <c r="AJ62" s="688"/>
      <c r="AK62" s="689"/>
      <c r="AL62" s="689"/>
      <c r="AM62" s="689"/>
      <c r="AN62" s="208" t="s">
        <v>55</v>
      </c>
      <c r="AO62" s="1128">
        <f t="shared" ref="AO62:AZ62" si="17">+AO61+AO51</f>
        <v>586812</v>
      </c>
      <c r="AP62" s="1128">
        <f t="shared" si="17"/>
        <v>591101</v>
      </c>
      <c r="AQ62" s="1128">
        <f t="shared" si="17"/>
        <v>552160</v>
      </c>
      <c r="AR62" s="1128">
        <f t="shared" si="17"/>
        <v>574774</v>
      </c>
      <c r="AS62" s="1128">
        <f t="shared" si="17"/>
        <v>587287</v>
      </c>
      <c r="AT62" s="1128">
        <f t="shared" si="17"/>
        <v>600394</v>
      </c>
      <c r="AU62" s="1128">
        <f t="shared" si="17"/>
        <v>554848</v>
      </c>
      <c r="AV62" s="1128">
        <f t="shared" si="17"/>
        <v>585855</v>
      </c>
      <c r="AW62" s="1128">
        <f t="shared" si="17"/>
        <v>582875</v>
      </c>
      <c r="AX62" s="1128">
        <f t="shared" si="17"/>
        <v>590173</v>
      </c>
      <c r="AY62" s="1128">
        <f t="shared" si="17"/>
        <v>551408</v>
      </c>
      <c r="AZ62" s="1128">
        <f t="shared" si="17"/>
        <v>572767</v>
      </c>
    </row>
    <row r="63" spans="1:52" ht="13.5" customHeight="1">
      <c r="A63" s="988"/>
      <c r="B63" s="988"/>
      <c r="C63" s="988"/>
      <c r="D63" s="988"/>
      <c r="E63" s="988"/>
      <c r="F63" s="988"/>
      <c r="G63" s="988"/>
      <c r="AA63" s="688"/>
      <c r="AB63" s="688"/>
      <c r="AC63" s="688"/>
      <c r="AD63" s="688"/>
      <c r="AE63" s="688"/>
      <c r="AF63" s="688"/>
      <c r="AG63" s="688"/>
      <c r="AH63" s="688"/>
      <c r="AI63" s="688"/>
      <c r="AJ63" s="689"/>
      <c r="AK63" s="689"/>
      <c r="AL63" s="689"/>
      <c r="AM63" s="688"/>
      <c r="AX63" s="687"/>
      <c r="AY63" s="687"/>
    </row>
    <row r="64" spans="1:52" ht="13.5" customHeight="1">
      <c r="A64" s="987"/>
      <c r="B64" s="987"/>
      <c r="C64" s="987"/>
      <c r="D64" s="987"/>
      <c r="E64" s="987"/>
      <c r="F64" s="987"/>
      <c r="G64" s="987"/>
      <c r="H64" s="987"/>
      <c r="I64" s="987"/>
      <c r="J64" s="987"/>
      <c r="K64" s="987"/>
      <c r="L64" s="987"/>
      <c r="M64" s="987"/>
      <c r="N64" s="432" t="s">
        <v>1136</v>
      </c>
      <c r="AA64" s="688"/>
      <c r="AB64" s="688"/>
      <c r="AC64" s="688"/>
      <c r="AD64" s="688"/>
      <c r="AE64" s="688"/>
      <c r="AF64" s="688"/>
      <c r="AG64" s="688"/>
      <c r="AH64" s="688"/>
      <c r="AI64" s="688"/>
      <c r="AJ64" s="689"/>
      <c r="AK64" s="689"/>
      <c r="AL64" s="689"/>
      <c r="AM64" s="688"/>
    </row>
    <row r="65" spans="1:52" ht="13.5" customHeight="1">
      <c r="A65" s="986"/>
      <c r="B65" s="986"/>
      <c r="C65" s="986"/>
      <c r="D65" s="986"/>
      <c r="E65" s="986"/>
      <c r="F65" s="986"/>
      <c r="G65" s="986"/>
      <c r="T65" s="985"/>
      <c r="AA65" s="685"/>
      <c r="AB65" s="685"/>
      <c r="AC65" s="685"/>
      <c r="AD65" s="685"/>
      <c r="AE65" s="685"/>
      <c r="AF65" s="685"/>
      <c r="AG65" s="685"/>
      <c r="AH65" s="685"/>
      <c r="AI65" s="685"/>
      <c r="AJ65" s="686"/>
      <c r="AK65" s="686"/>
      <c r="AL65" s="686"/>
      <c r="AM65" s="685"/>
    </row>
    <row r="66" spans="1:52" ht="13.5" customHeight="1">
      <c r="A66" s="984"/>
      <c r="B66" s="984"/>
      <c r="C66" s="984"/>
      <c r="D66" s="984"/>
      <c r="E66" s="984"/>
      <c r="F66" s="984"/>
      <c r="G66" s="984"/>
      <c r="AN66" s="682"/>
      <c r="AO66" s="682"/>
      <c r="AP66" s="682"/>
      <c r="AQ66" s="682"/>
      <c r="AR66" s="682"/>
      <c r="AT66" s="682"/>
      <c r="AU66" s="682"/>
      <c r="AV66" s="682"/>
      <c r="AW66" s="682"/>
      <c r="AX66" s="682"/>
      <c r="AY66" s="682"/>
      <c r="AZ66" s="682"/>
    </row>
    <row r="67" spans="1:52" ht="13.5" customHeight="1">
      <c r="A67" s="984"/>
      <c r="B67" s="984"/>
      <c r="C67" s="984"/>
      <c r="D67" s="984"/>
      <c r="E67" s="984"/>
      <c r="F67" s="984"/>
      <c r="G67" s="984"/>
      <c r="AA67" s="683"/>
      <c r="AB67" s="683"/>
      <c r="AC67" s="683"/>
      <c r="AD67" s="683"/>
      <c r="AE67" s="683"/>
      <c r="AF67" s="683"/>
      <c r="AG67" s="683"/>
      <c r="AH67" s="683"/>
      <c r="AI67" s="683"/>
      <c r="AJ67" s="684"/>
      <c r="AK67" s="684"/>
      <c r="AL67" s="684"/>
      <c r="AM67" s="683"/>
      <c r="AN67" s="682"/>
      <c r="AO67" s="682"/>
      <c r="AP67" s="682"/>
      <c r="AQ67" s="682"/>
      <c r="AR67" s="682"/>
      <c r="AT67" s="682"/>
      <c r="AU67" s="682"/>
      <c r="AV67" s="682"/>
      <c r="AW67" s="682"/>
      <c r="AX67" s="682"/>
      <c r="AY67" s="682"/>
      <c r="AZ67" s="682"/>
    </row>
    <row r="68" spans="1:52" ht="13.5" customHeight="1">
      <c r="A68" s="983"/>
      <c r="B68" s="983"/>
      <c r="C68" s="983"/>
      <c r="D68" s="983"/>
      <c r="E68" s="983"/>
      <c r="F68" s="983"/>
      <c r="G68" s="983"/>
    </row>
    <row r="69" spans="1:52" ht="13.5" customHeight="1">
      <c r="A69" s="982"/>
      <c r="B69" s="982"/>
      <c r="C69" s="982"/>
      <c r="D69" s="982"/>
      <c r="E69" s="982"/>
      <c r="F69" s="982"/>
      <c r="G69" s="982"/>
    </row>
    <row r="70" spans="1:52" ht="20.100000000000001" customHeight="1">
      <c r="A70" s="983"/>
      <c r="B70" s="983"/>
      <c r="C70" s="983"/>
      <c r="D70" s="983"/>
      <c r="E70" s="983"/>
      <c r="F70" s="983"/>
      <c r="G70" s="983"/>
    </row>
    <row r="71" spans="1:52" ht="20.100000000000001" customHeight="1">
      <c r="A71" s="982"/>
      <c r="B71" s="982"/>
      <c r="C71" s="982"/>
      <c r="D71" s="982"/>
      <c r="E71" s="982"/>
      <c r="F71" s="982"/>
      <c r="G71" s="982"/>
    </row>
    <row r="72" spans="1:52" ht="20.100000000000001" customHeight="1">
      <c r="A72" s="982"/>
      <c r="B72" s="982"/>
      <c r="C72" s="982"/>
      <c r="D72" s="982"/>
      <c r="E72" s="982"/>
      <c r="F72" s="982"/>
      <c r="G72" s="982"/>
    </row>
    <row r="73" spans="1:52" ht="20.100000000000001" customHeight="1"/>
    <row r="74" spans="1:52" ht="20.100000000000001" customHeight="1"/>
    <row r="75" spans="1:52" ht="20.100000000000001" customHeight="1"/>
    <row r="76" spans="1:52" ht="20.100000000000001" customHeight="1"/>
    <row r="77" spans="1:52" ht="20.100000000000001" customHeight="1"/>
    <row r="78" spans="1:52" ht="20.100000000000001" customHeight="1"/>
    <row r="79" spans="1:52" ht="20.100000000000001" customHeight="1"/>
    <row r="80" spans="1:52"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sheetData>
  <sheetProtection sort="0"/>
  <mergeCells count="6">
    <mergeCell ref="AA51:AM52"/>
    <mergeCell ref="A58:M58"/>
    <mergeCell ref="N1:Z1"/>
    <mergeCell ref="A20:A21"/>
    <mergeCell ref="A22:A23"/>
    <mergeCell ref="A51:M51"/>
  </mergeCells>
  <printOptions horizontalCentered="1"/>
  <pageMargins left="0.70866141732283472" right="0.70866141732283472" top="0.74803149606299213" bottom="0.74803149606299213" header="0.31496062992125984" footer="0.31496062992125984"/>
  <pageSetup paperSize="9" scale="68" orientation="portrait" r:id="rId1"/>
  <colBreaks count="2" manualBreakCount="2">
    <brk id="13" max="65" man="1"/>
    <brk id="26" max="65" man="1"/>
  </colBreaks>
  <ignoredErrors>
    <ignoredError sqref="G30:M50 F32:F33 C5" numberStoredAsText="1"/>
    <ignoredError sqref="AC16:AM17 H20 B11:M1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BF8E1-FC47-4416-AA72-485AB33B2A64}">
  <dimension ref="A1:S53"/>
  <sheetViews>
    <sheetView view="pageBreakPreview" topLeftCell="A40" zoomScale="60" zoomScaleNormal="100" workbookViewId="0">
      <selection activeCell="K69" sqref="K69"/>
    </sheetView>
  </sheetViews>
  <sheetFormatPr defaultRowHeight="13.2"/>
  <cols>
    <col min="1" max="1" width="23.6640625" style="179" customWidth="1"/>
    <col min="2" max="3" width="5.5546875" style="179" customWidth="1"/>
    <col min="4" max="4" width="5.109375" style="179" customWidth="1"/>
    <col min="5" max="6" width="5.44140625" style="179" customWidth="1"/>
    <col min="7" max="7" width="4.33203125" style="179" customWidth="1"/>
    <col min="8" max="12" width="5.5546875" style="179" customWidth="1"/>
    <col min="13" max="13" width="4.33203125" style="179" customWidth="1"/>
    <col min="14" max="15" width="6.5546875" style="179" customWidth="1"/>
    <col min="16" max="16" width="4.33203125" style="179" customWidth="1"/>
    <col min="17" max="17" width="6.33203125" style="179" customWidth="1"/>
    <col min="18" max="18" width="6.21875" style="179" customWidth="1"/>
    <col min="19" max="19" width="5" style="179" customWidth="1"/>
    <col min="20" max="16384" width="8.88671875" style="179"/>
  </cols>
  <sheetData>
    <row r="1" spans="1:19" ht="26.25" customHeight="1">
      <c r="A1" s="2034" t="s">
        <v>121</v>
      </c>
      <c r="B1" s="2034" t="s">
        <v>53</v>
      </c>
      <c r="C1" s="2034" t="s">
        <v>53</v>
      </c>
      <c r="D1" s="2034" t="s">
        <v>53</v>
      </c>
      <c r="E1" s="2034" t="s">
        <v>53</v>
      </c>
      <c r="F1" s="2034" t="s">
        <v>53</v>
      </c>
      <c r="G1" s="2034" t="s">
        <v>53</v>
      </c>
      <c r="H1" s="2034" t="s">
        <v>53</v>
      </c>
      <c r="I1" s="2034" t="s">
        <v>53</v>
      </c>
      <c r="J1" s="2034" t="s">
        <v>53</v>
      </c>
      <c r="K1" s="2034" t="s">
        <v>53</v>
      </c>
      <c r="L1" s="2034" t="s">
        <v>53</v>
      </c>
      <c r="M1" s="2034" t="s">
        <v>53</v>
      </c>
      <c r="N1" s="2034" t="s">
        <v>53</v>
      </c>
      <c r="O1" s="2034" t="s">
        <v>53</v>
      </c>
      <c r="P1" s="2034" t="s">
        <v>53</v>
      </c>
      <c r="Q1" s="2034" t="s">
        <v>53</v>
      </c>
      <c r="R1" s="2034" t="s">
        <v>53</v>
      </c>
      <c r="S1" s="2034" t="s">
        <v>53</v>
      </c>
    </row>
    <row r="2" spans="1:19" ht="4.5" customHeight="1">
      <c r="A2" s="1859"/>
      <c r="B2" s="1858"/>
      <c r="C2" s="1857"/>
      <c r="D2" s="1856"/>
      <c r="E2" s="1858"/>
      <c r="F2" s="1857"/>
      <c r="G2" s="1856"/>
      <c r="H2" s="1858"/>
      <c r="I2" s="1857"/>
      <c r="J2" s="1856"/>
      <c r="K2" s="1858"/>
      <c r="L2" s="1857"/>
      <c r="M2" s="1856"/>
      <c r="N2" s="1858"/>
      <c r="O2" s="1857"/>
      <c r="P2" s="1856"/>
      <c r="Q2" s="1858"/>
      <c r="R2" s="1857"/>
      <c r="S2" s="1856"/>
    </row>
    <row r="3" spans="1:19" ht="27" customHeight="1">
      <c r="A3" s="1855"/>
      <c r="B3" s="2035" t="s">
        <v>979</v>
      </c>
      <c r="C3" s="2036" t="s">
        <v>53</v>
      </c>
      <c r="D3" s="2037" t="s">
        <v>53</v>
      </c>
      <c r="E3" s="2035" t="s">
        <v>978</v>
      </c>
      <c r="F3" s="2036" t="s">
        <v>53</v>
      </c>
      <c r="G3" s="2037" t="s">
        <v>53</v>
      </c>
      <c r="H3" s="2035" t="s">
        <v>977</v>
      </c>
      <c r="I3" s="2036" t="s">
        <v>53</v>
      </c>
      <c r="J3" s="2037" t="s">
        <v>53</v>
      </c>
      <c r="K3" s="2035" t="s">
        <v>976</v>
      </c>
      <c r="L3" s="2036" t="s">
        <v>53</v>
      </c>
      <c r="M3" s="2037" t="s">
        <v>53</v>
      </c>
      <c r="N3" s="2035" t="s">
        <v>1060</v>
      </c>
      <c r="O3" s="2036" t="s">
        <v>53</v>
      </c>
      <c r="P3" s="2037" t="s">
        <v>53</v>
      </c>
      <c r="Q3" s="2038" t="s">
        <v>975</v>
      </c>
      <c r="R3" s="2039" t="s">
        <v>53</v>
      </c>
      <c r="S3" s="2040" t="s">
        <v>53</v>
      </c>
    </row>
    <row r="4" spans="1:19" ht="10.5" customHeight="1">
      <c r="A4" s="1814"/>
      <c r="B4" s="1853" t="s">
        <v>1406</v>
      </c>
      <c r="C4" s="1852" t="s">
        <v>1213</v>
      </c>
      <c r="D4" s="1854"/>
      <c r="E4" s="1853" t="s">
        <v>1406</v>
      </c>
      <c r="F4" s="1852" t="s">
        <v>1213</v>
      </c>
      <c r="G4" s="1854"/>
      <c r="H4" s="1853" t="s">
        <v>1406</v>
      </c>
      <c r="I4" s="1852" t="s">
        <v>1213</v>
      </c>
      <c r="J4" s="1854"/>
      <c r="K4" s="1853" t="s">
        <v>1406</v>
      </c>
      <c r="L4" s="1852" t="s">
        <v>1213</v>
      </c>
      <c r="M4" s="1854"/>
      <c r="N4" s="1853" t="s">
        <v>1406</v>
      </c>
      <c r="O4" s="1852" t="s">
        <v>1213</v>
      </c>
      <c r="P4" s="1854"/>
      <c r="Q4" s="1853" t="s">
        <v>1406</v>
      </c>
      <c r="R4" s="1852" t="s">
        <v>1213</v>
      </c>
      <c r="S4" s="1813"/>
    </row>
    <row r="5" spans="1:19" ht="10.5" customHeight="1">
      <c r="A5" s="1812"/>
      <c r="B5" s="1811" t="s">
        <v>1212</v>
      </c>
      <c r="C5" s="1810">
        <v>2021</v>
      </c>
      <c r="D5" s="1809" t="s">
        <v>974</v>
      </c>
      <c r="E5" s="1811" t="s">
        <v>1212</v>
      </c>
      <c r="F5" s="1810" t="s">
        <v>1212</v>
      </c>
      <c r="G5" s="1809" t="s">
        <v>974</v>
      </c>
      <c r="H5" s="1811" t="s">
        <v>1212</v>
      </c>
      <c r="I5" s="1810" t="s">
        <v>1212</v>
      </c>
      <c r="J5" s="1809" t="s">
        <v>974</v>
      </c>
      <c r="K5" s="1811" t="s">
        <v>1212</v>
      </c>
      <c r="L5" s="1810" t="s">
        <v>1212</v>
      </c>
      <c r="M5" s="1809" t="s">
        <v>974</v>
      </c>
      <c r="N5" s="1811" t="s">
        <v>1212</v>
      </c>
      <c r="O5" s="1810" t="s">
        <v>1212</v>
      </c>
      <c r="P5" s="1809" t="s">
        <v>974</v>
      </c>
      <c r="Q5" s="1811" t="s">
        <v>1212</v>
      </c>
      <c r="R5" s="1810" t="s">
        <v>1212</v>
      </c>
      <c r="S5" s="1809" t="s">
        <v>1400</v>
      </c>
    </row>
    <row r="6" spans="1:19" ht="10.5" customHeight="1">
      <c r="A6" s="1808" t="s">
        <v>973</v>
      </c>
      <c r="B6" s="1851"/>
      <c r="C6" s="1850"/>
      <c r="D6" s="1849"/>
      <c r="E6" s="1851"/>
      <c r="F6" s="1850"/>
      <c r="G6" s="1849"/>
      <c r="H6" s="1851"/>
      <c r="I6" s="1850"/>
      <c r="J6" s="1849"/>
      <c r="K6" s="1851"/>
      <c r="L6" s="1850"/>
      <c r="M6" s="1849"/>
      <c r="N6" s="1851"/>
      <c r="O6" s="1850"/>
      <c r="P6" s="1849"/>
      <c r="Q6" s="1851"/>
      <c r="R6" s="1850"/>
      <c r="S6" s="1849"/>
    </row>
    <row r="7" spans="1:19" ht="10.8" customHeight="1">
      <c r="A7" s="1804" t="s">
        <v>972</v>
      </c>
      <c r="B7" s="1848">
        <v>569</v>
      </c>
      <c r="C7" s="1847">
        <v>562</v>
      </c>
      <c r="D7" s="1803" t="s">
        <v>718</v>
      </c>
      <c r="E7" s="1848">
        <v>406</v>
      </c>
      <c r="F7" s="1847">
        <v>395</v>
      </c>
      <c r="G7" s="1803" t="s">
        <v>721</v>
      </c>
      <c r="H7" s="1848">
        <v>229</v>
      </c>
      <c r="I7" s="1847">
        <v>240</v>
      </c>
      <c r="J7" s="1803" t="s">
        <v>719</v>
      </c>
      <c r="K7" s="1848">
        <v>19</v>
      </c>
      <c r="L7" s="1847">
        <v>19</v>
      </c>
      <c r="M7" s="1803" t="s">
        <v>716</v>
      </c>
      <c r="N7" s="1848">
        <v>9</v>
      </c>
      <c r="O7" s="1847">
        <v>-4</v>
      </c>
      <c r="P7" s="1803" t="s">
        <v>963</v>
      </c>
      <c r="Q7" s="1848">
        <v>1232</v>
      </c>
      <c r="R7" s="1847">
        <v>1212</v>
      </c>
      <c r="S7" s="1803" t="s">
        <v>815</v>
      </c>
    </row>
    <row r="8" spans="1:19" ht="10.8" customHeight="1">
      <c r="A8" s="1802" t="s">
        <v>971</v>
      </c>
      <c r="B8" s="1830">
        <v>317</v>
      </c>
      <c r="C8" s="1845">
        <v>296</v>
      </c>
      <c r="D8" s="1828" t="s">
        <v>811</v>
      </c>
      <c r="E8" s="1846">
        <v>159</v>
      </c>
      <c r="F8" s="1845">
        <v>166</v>
      </c>
      <c r="G8" s="1170" t="s">
        <v>812</v>
      </c>
      <c r="H8" s="1846">
        <v>163</v>
      </c>
      <c r="I8" s="1845">
        <v>137</v>
      </c>
      <c r="J8" s="1170" t="s">
        <v>849</v>
      </c>
      <c r="K8" s="1846">
        <v>244</v>
      </c>
      <c r="L8" s="1845">
        <v>235</v>
      </c>
      <c r="M8" s="1170" t="s">
        <v>712</v>
      </c>
      <c r="N8" s="1846">
        <v>-5</v>
      </c>
      <c r="O8" s="1845">
        <v>-7</v>
      </c>
      <c r="P8" s="1170" t="s">
        <v>1295</v>
      </c>
      <c r="Q8" s="1846">
        <v>878</v>
      </c>
      <c r="R8" s="1845">
        <v>827</v>
      </c>
      <c r="S8" s="1828" t="s">
        <v>723</v>
      </c>
    </row>
    <row r="9" spans="1:19" ht="10.8" customHeight="1">
      <c r="A9" s="1802" t="s">
        <v>970</v>
      </c>
      <c r="B9" s="1830">
        <v>33</v>
      </c>
      <c r="C9" s="1845">
        <v>15</v>
      </c>
      <c r="D9" s="1828" t="s">
        <v>963</v>
      </c>
      <c r="E9" s="1846">
        <v>74</v>
      </c>
      <c r="F9" s="1845">
        <v>71</v>
      </c>
      <c r="G9" s="1170"/>
      <c r="H9" s="1846">
        <v>112</v>
      </c>
      <c r="I9" s="1845">
        <v>245</v>
      </c>
      <c r="J9" s="1170"/>
      <c r="K9" s="1846">
        <v>29</v>
      </c>
      <c r="L9" s="1845">
        <v>38</v>
      </c>
      <c r="M9" s="1170"/>
      <c r="N9" s="1846">
        <v>30</v>
      </c>
      <c r="O9" s="1845">
        <v>1</v>
      </c>
      <c r="P9" s="1170"/>
      <c r="Q9" s="1846">
        <v>278</v>
      </c>
      <c r="R9" s="1845">
        <v>370</v>
      </c>
      <c r="S9" s="1828" t="s">
        <v>1129</v>
      </c>
    </row>
    <row r="10" spans="1:19" ht="10.8" customHeight="1">
      <c r="A10" s="1800" t="s">
        <v>969</v>
      </c>
      <c r="B10" s="1830">
        <v>10</v>
      </c>
      <c r="C10" s="1845">
        <v>4</v>
      </c>
      <c r="D10" s="1828"/>
      <c r="E10" s="1846">
        <v>9</v>
      </c>
      <c r="F10" s="1845">
        <v>9</v>
      </c>
      <c r="G10" s="1170"/>
      <c r="H10" s="1846">
        <v>1</v>
      </c>
      <c r="I10" s="1845" t="s">
        <v>980</v>
      </c>
      <c r="J10" s="1170"/>
      <c r="K10" s="1846" t="s">
        <v>980</v>
      </c>
      <c r="L10" s="1845" t="s">
        <v>980</v>
      </c>
      <c r="M10" s="1170"/>
      <c r="N10" s="1846">
        <v>10</v>
      </c>
      <c r="O10" s="1845">
        <v>-2</v>
      </c>
      <c r="P10" s="1170"/>
      <c r="Q10" s="1846">
        <v>30</v>
      </c>
      <c r="R10" s="1845">
        <v>11</v>
      </c>
      <c r="S10" s="1828" t="s">
        <v>963</v>
      </c>
    </row>
    <row r="11" spans="1:19" ht="10.8" customHeight="1">
      <c r="A11" s="1844" t="s">
        <v>968</v>
      </c>
      <c r="B11" s="1843">
        <v>929</v>
      </c>
      <c r="C11" s="1842">
        <v>877</v>
      </c>
      <c r="D11" s="1172" t="s">
        <v>723</v>
      </c>
      <c r="E11" s="1843">
        <v>648</v>
      </c>
      <c r="F11" s="1842">
        <v>641</v>
      </c>
      <c r="G11" s="1172" t="s">
        <v>718</v>
      </c>
      <c r="H11" s="1843">
        <v>505</v>
      </c>
      <c r="I11" s="1842">
        <v>622</v>
      </c>
      <c r="J11" s="1172" t="s">
        <v>1394</v>
      </c>
      <c r="K11" s="1843">
        <v>292</v>
      </c>
      <c r="L11" s="1842">
        <v>292</v>
      </c>
      <c r="M11" s="1172" t="s">
        <v>716</v>
      </c>
      <c r="N11" s="1843">
        <v>44</v>
      </c>
      <c r="O11" s="1842">
        <v>-12</v>
      </c>
      <c r="P11" s="1172" t="s">
        <v>981</v>
      </c>
      <c r="Q11" s="1843">
        <v>2418</v>
      </c>
      <c r="R11" s="1842">
        <v>2420</v>
      </c>
      <c r="S11" s="1172" t="s">
        <v>716</v>
      </c>
    </row>
    <row r="12" spans="1:19" ht="10.8" customHeight="1">
      <c r="A12" s="1844" t="s">
        <v>967</v>
      </c>
      <c r="B12" s="1843">
        <v>-442</v>
      </c>
      <c r="C12" s="1842">
        <v>-503</v>
      </c>
      <c r="D12" s="1172" t="s">
        <v>1405</v>
      </c>
      <c r="E12" s="1843">
        <v>-274</v>
      </c>
      <c r="F12" s="1842">
        <v>-332</v>
      </c>
      <c r="G12" s="1172" t="s">
        <v>1404</v>
      </c>
      <c r="H12" s="1843">
        <v>-185</v>
      </c>
      <c r="I12" s="1842">
        <v>-285</v>
      </c>
      <c r="J12" s="1172" t="s">
        <v>1403</v>
      </c>
      <c r="K12" s="1843">
        <v>-119</v>
      </c>
      <c r="L12" s="1842">
        <v>-126</v>
      </c>
      <c r="M12" s="1172" t="s">
        <v>713</v>
      </c>
      <c r="N12" s="1843">
        <v>-111</v>
      </c>
      <c r="O12" s="1842">
        <v>-73</v>
      </c>
      <c r="P12" s="1172" t="s">
        <v>1220</v>
      </c>
      <c r="Q12" s="1843">
        <v>-1131</v>
      </c>
      <c r="R12" s="1842">
        <v>-1319</v>
      </c>
      <c r="S12" s="1172" t="s">
        <v>1392</v>
      </c>
    </row>
    <row r="13" spans="1:19" ht="10.8" customHeight="1">
      <c r="A13" s="1800" t="s">
        <v>1116</v>
      </c>
      <c r="B13" s="1830">
        <v>2</v>
      </c>
      <c r="C13" s="1841">
        <v>-7</v>
      </c>
      <c r="D13" s="1170" t="s">
        <v>963</v>
      </c>
      <c r="E13" s="1830">
        <v>30</v>
      </c>
      <c r="F13" s="1841">
        <v>-16</v>
      </c>
      <c r="G13" s="1170" t="s">
        <v>963</v>
      </c>
      <c r="H13" s="1830">
        <v>13</v>
      </c>
      <c r="I13" s="1841">
        <v>-27</v>
      </c>
      <c r="J13" s="1170" t="s">
        <v>963</v>
      </c>
      <c r="K13" s="1830">
        <v>3</v>
      </c>
      <c r="L13" s="1841">
        <v>-3</v>
      </c>
      <c r="M13" s="1170" t="s">
        <v>963</v>
      </c>
      <c r="N13" s="1830">
        <v>3</v>
      </c>
      <c r="O13" s="1841">
        <v>1</v>
      </c>
      <c r="P13" s="1170" t="s">
        <v>963</v>
      </c>
      <c r="Q13" s="1830">
        <v>51</v>
      </c>
      <c r="R13" s="1841">
        <v>-52</v>
      </c>
      <c r="S13" s="1828" t="s">
        <v>963</v>
      </c>
    </row>
    <row r="14" spans="1:19" ht="10.8" customHeight="1">
      <c r="A14" s="1795" t="s">
        <v>966</v>
      </c>
      <c r="B14" s="1794">
        <v>489</v>
      </c>
      <c r="C14" s="1793">
        <v>367</v>
      </c>
      <c r="D14" s="1169" t="s">
        <v>1398</v>
      </c>
      <c r="E14" s="1794">
        <v>404</v>
      </c>
      <c r="F14" s="1793">
        <v>293</v>
      </c>
      <c r="G14" s="1169" t="s">
        <v>1069</v>
      </c>
      <c r="H14" s="1794">
        <v>333</v>
      </c>
      <c r="I14" s="1793">
        <v>310</v>
      </c>
      <c r="J14" s="1169" t="s">
        <v>811</v>
      </c>
      <c r="K14" s="1794">
        <v>176</v>
      </c>
      <c r="L14" s="1793">
        <v>163</v>
      </c>
      <c r="M14" s="1169" t="s">
        <v>814</v>
      </c>
      <c r="N14" s="1794">
        <v>-64</v>
      </c>
      <c r="O14" s="1793">
        <v>-84</v>
      </c>
      <c r="P14" s="1169" t="s">
        <v>1402</v>
      </c>
      <c r="Q14" s="1794">
        <v>1338</v>
      </c>
      <c r="R14" s="1793">
        <v>1049</v>
      </c>
      <c r="S14" s="1169" t="s">
        <v>1059</v>
      </c>
    </row>
    <row r="15" spans="1:19" ht="10.8" customHeight="1">
      <c r="A15" s="1798" t="s">
        <v>1396</v>
      </c>
      <c r="B15" s="1840">
        <v>48.838196912278633</v>
      </c>
      <c r="C15" s="1839">
        <v>52.309007981755983</v>
      </c>
      <c r="D15" s="1171"/>
      <c r="E15" s="1838">
        <v>44</v>
      </c>
      <c r="F15" s="1837">
        <v>45</v>
      </c>
      <c r="G15" s="1171"/>
      <c r="H15" s="1838">
        <v>41</v>
      </c>
      <c r="I15" s="1837">
        <v>34</v>
      </c>
      <c r="J15" s="1171"/>
      <c r="K15" s="1838">
        <v>41.438356164383563</v>
      </c>
      <c r="L15" s="1837">
        <v>42.636986301369859</v>
      </c>
      <c r="M15" s="1171"/>
      <c r="N15" s="1838"/>
      <c r="O15" s="1837"/>
      <c r="P15" s="1171"/>
      <c r="Q15" s="1838">
        <v>49</v>
      </c>
      <c r="R15" s="1837">
        <v>48</v>
      </c>
      <c r="S15" s="1803"/>
    </row>
    <row r="16" spans="1:19" ht="10.8" customHeight="1">
      <c r="A16" s="1797" t="s">
        <v>1395</v>
      </c>
      <c r="B16" s="1836">
        <v>18.864809491103205</v>
      </c>
      <c r="C16" s="1835">
        <v>16.430159440370986</v>
      </c>
      <c r="D16" s="1170"/>
      <c r="E16" s="1834">
        <v>17.777064975028654</v>
      </c>
      <c r="F16" s="1833">
        <v>15.258552041515244</v>
      </c>
      <c r="G16" s="1170"/>
      <c r="H16" s="1834">
        <v>16.2</v>
      </c>
      <c r="I16" s="1833">
        <v>19.399999999999999</v>
      </c>
      <c r="J16" s="1170"/>
      <c r="K16" s="1834">
        <v>31.310506372613972</v>
      </c>
      <c r="L16" s="1833">
        <v>32.235158078306071</v>
      </c>
      <c r="M16" s="1170"/>
      <c r="N16" s="1834"/>
      <c r="O16" s="1833"/>
      <c r="P16" s="1170"/>
      <c r="Q16" s="1831">
        <v>17</v>
      </c>
      <c r="R16" s="1829">
        <v>16</v>
      </c>
      <c r="S16" s="1828"/>
    </row>
    <row r="17" spans="1:19" ht="10.8" customHeight="1">
      <c r="A17" s="1797" t="s">
        <v>965</v>
      </c>
      <c r="B17" s="1831">
        <v>7759</v>
      </c>
      <c r="C17" s="1829">
        <v>7603</v>
      </c>
      <c r="D17" s="1170" t="s">
        <v>815</v>
      </c>
      <c r="E17" s="1831">
        <v>6734</v>
      </c>
      <c r="F17" s="1829">
        <v>6740</v>
      </c>
      <c r="G17" s="1170" t="s">
        <v>716</v>
      </c>
      <c r="H17" s="1831">
        <v>5802</v>
      </c>
      <c r="I17" s="1829">
        <v>6102</v>
      </c>
      <c r="J17" s="1170" t="s">
        <v>719</v>
      </c>
      <c r="K17" s="1831">
        <v>1731</v>
      </c>
      <c r="L17" s="1829">
        <v>1639</v>
      </c>
      <c r="M17" s="1170" t="s">
        <v>723</v>
      </c>
      <c r="N17" s="1831">
        <v>1141</v>
      </c>
      <c r="O17" s="1829">
        <v>1289</v>
      </c>
      <c r="P17" s="1170" t="s">
        <v>710</v>
      </c>
      <c r="Q17" s="1831">
        <v>23167</v>
      </c>
      <c r="R17" s="1829">
        <v>23373</v>
      </c>
      <c r="S17" s="1828" t="s">
        <v>722</v>
      </c>
    </row>
    <row r="18" spans="1:19" ht="10.8" customHeight="1">
      <c r="A18" s="1797" t="s">
        <v>964</v>
      </c>
      <c r="B18" s="1831">
        <v>47008</v>
      </c>
      <c r="C18" s="1832">
        <v>46464</v>
      </c>
      <c r="D18" s="1170" t="s">
        <v>718</v>
      </c>
      <c r="E18" s="1831">
        <v>44014</v>
      </c>
      <c r="F18" s="1829">
        <v>43698</v>
      </c>
      <c r="G18" s="1170" t="s">
        <v>718</v>
      </c>
      <c r="H18" s="1831">
        <v>40518</v>
      </c>
      <c r="I18" s="1829">
        <v>42095</v>
      </c>
      <c r="J18" s="1170" t="s">
        <v>812</v>
      </c>
      <c r="K18" s="1831">
        <v>8552</v>
      </c>
      <c r="L18" s="1829">
        <v>8294</v>
      </c>
      <c r="M18" s="1170" t="s">
        <v>721</v>
      </c>
      <c r="N18" s="1830">
        <v>12130</v>
      </c>
      <c r="O18" s="1829">
        <v>13486</v>
      </c>
      <c r="P18" s="1170" t="s">
        <v>720</v>
      </c>
      <c r="Q18" s="1830">
        <v>152222</v>
      </c>
      <c r="R18" s="1829">
        <v>154037</v>
      </c>
      <c r="S18" s="1828" t="s">
        <v>722</v>
      </c>
    </row>
    <row r="19" spans="1:19" ht="10.8" customHeight="1">
      <c r="A19" s="1827" t="s">
        <v>962</v>
      </c>
      <c r="B19" s="1911">
        <v>7017</v>
      </c>
      <c r="C19" s="1912">
        <v>6976</v>
      </c>
      <c r="D19" s="1913" t="s">
        <v>718</v>
      </c>
      <c r="E19" s="1911">
        <v>4446</v>
      </c>
      <c r="F19" s="1912">
        <v>4572</v>
      </c>
      <c r="G19" s="1913" t="s">
        <v>724</v>
      </c>
      <c r="H19" s="1911">
        <v>1330</v>
      </c>
      <c r="I19" s="1912">
        <v>1398</v>
      </c>
      <c r="J19" s="1913" t="s">
        <v>719</v>
      </c>
      <c r="K19" s="1911">
        <v>2744</v>
      </c>
      <c r="L19" s="1912">
        <v>2718</v>
      </c>
      <c r="M19" s="1913" t="s">
        <v>718</v>
      </c>
      <c r="N19" s="1911">
        <v>11973</v>
      </c>
      <c r="O19" s="1912">
        <v>12136</v>
      </c>
      <c r="P19" s="1913" t="s">
        <v>722</v>
      </c>
      <c r="Q19" s="1911">
        <v>27510</v>
      </c>
      <c r="R19" s="1912">
        <v>27800</v>
      </c>
      <c r="S19" s="1914" t="s">
        <v>722</v>
      </c>
    </row>
    <row r="20" spans="1:19" ht="10.8" customHeight="1">
      <c r="A20" s="1826" t="s">
        <v>1393</v>
      </c>
      <c r="B20" s="1825"/>
      <c r="C20" s="1824"/>
      <c r="D20" s="1168"/>
      <c r="E20" s="1825"/>
      <c r="F20" s="1824"/>
      <c r="G20" s="1168"/>
      <c r="H20" s="1825"/>
      <c r="I20" s="1824"/>
      <c r="J20" s="1168"/>
      <c r="K20" s="1825"/>
      <c r="L20" s="1824"/>
      <c r="M20" s="1168"/>
      <c r="N20" s="1825"/>
      <c r="O20" s="1824"/>
      <c r="P20" s="1168"/>
      <c r="Q20" s="1825"/>
      <c r="R20" s="1824"/>
      <c r="S20" s="1823"/>
    </row>
    <row r="21" spans="1:19" ht="10.8" customHeight="1">
      <c r="A21" s="1791" t="s">
        <v>961</v>
      </c>
      <c r="B21" s="1822">
        <v>167.3</v>
      </c>
      <c r="C21" s="1821">
        <v>164.6</v>
      </c>
      <c r="D21" s="1168" t="s">
        <v>815</v>
      </c>
      <c r="E21" s="1822">
        <v>95.2</v>
      </c>
      <c r="F21" s="1821">
        <v>94</v>
      </c>
      <c r="G21" s="1168" t="s">
        <v>718</v>
      </c>
      <c r="H21" s="1822">
        <v>43.5</v>
      </c>
      <c r="I21" s="1821">
        <v>45</v>
      </c>
      <c r="J21" s="1168" t="s">
        <v>724</v>
      </c>
      <c r="K21" s="1822">
        <v>10.6</v>
      </c>
      <c r="L21" s="1821">
        <v>10.1</v>
      </c>
      <c r="M21" s="1168" t="s">
        <v>809</v>
      </c>
      <c r="N21" s="1822">
        <v>0.59999999999996589</v>
      </c>
      <c r="O21" s="1821">
        <v>0.79999999999995453</v>
      </c>
      <c r="P21" s="1168" t="s">
        <v>1129</v>
      </c>
      <c r="Q21" s="1822">
        <v>317.2</v>
      </c>
      <c r="R21" s="1821">
        <v>314.5</v>
      </c>
      <c r="S21" s="1168" t="s">
        <v>718</v>
      </c>
    </row>
    <row r="22" spans="1:19" ht="10.8" customHeight="1">
      <c r="A22" s="1790" t="s">
        <v>960</v>
      </c>
      <c r="B22" s="1820">
        <v>85.8</v>
      </c>
      <c r="C22" s="1819">
        <v>83.5</v>
      </c>
      <c r="D22" s="1167" t="s">
        <v>721</v>
      </c>
      <c r="E22" s="1820">
        <v>52.8</v>
      </c>
      <c r="F22" s="1819">
        <v>50.6</v>
      </c>
      <c r="G22" s="1167" t="s">
        <v>712</v>
      </c>
      <c r="H22" s="1820">
        <v>48.4</v>
      </c>
      <c r="I22" s="1819">
        <v>43.4</v>
      </c>
      <c r="J22" s="1167" t="s">
        <v>819</v>
      </c>
      <c r="K22" s="1820">
        <v>11</v>
      </c>
      <c r="L22" s="1819">
        <v>10.5</v>
      </c>
      <c r="M22" s="1167" t="s">
        <v>809</v>
      </c>
      <c r="N22" s="1820">
        <v>-1.8000000000000114</v>
      </c>
      <c r="O22" s="1819">
        <v>3.5</v>
      </c>
      <c r="P22" s="1167" t="s">
        <v>981</v>
      </c>
      <c r="Q22" s="1820">
        <v>196.2</v>
      </c>
      <c r="R22" s="1819">
        <v>191.5</v>
      </c>
      <c r="S22" s="1167" t="s">
        <v>815</v>
      </c>
    </row>
    <row r="23" spans="1:19" ht="10.8" customHeight="1">
      <c r="A23" s="2020" t="s">
        <v>1254</v>
      </c>
      <c r="B23" s="2021" t="s">
        <v>53</v>
      </c>
      <c r="C23" s="2021" t="s">
        <v>53</v>
      </c>
      <c r="D23" s="2021" t="s">
        <v>53</v>
      </c>
      <c r="E23" s="2021" t="s">
        <v>53</v>
      </c>
      <c r="F23" s="2021" t="s">
        <v>53</v>
      </c>
      <c r="G23" s="2021" t="s">
        <v>53</v>
      </c>
      <c r="H23" s="2021" t="s">
        <v>53</v>
      </c>
      <c r="I23" s="2021" t="s">
        <v>53</v>
      </c>
      <c r="J23" s="2021" t="s">
        <v>53</v>
      </c>
      <c r="K23" s="2021" t="s">
        <v>53</v>
      </c>
      <c r="L23" s="2021" t="s">
        <v>53</v>
      </c>
      <c r="M23" s="2021" t="s">
        <v>53</v>
      </c>
      <c r="N23" s="2021" t="s">
        <v>53</v>
      </c>
      <c r="O23" s="2021" t="s">
        <v>53</v>
      </c>
      <c r="P23" s="2021" t="s">
        <v>53</v>
      </c>
      <c r="Q23" s="2021" t="s">
        <v>53</v>
      </c>
      <c r="R23" s="2021" t="s">
        <v>53</v>
      </c>
      <c r="S23" s="2021" t="s">
        <v>53</v>
      </c>
    </row>
    <row r="24" spans="1:19" ht="10.8" customHeight="1">
      <c r="A24" s="2041" t="s">
        <v>1554</v>
      </c>
      <c r="B24" s="2042" t="s">
        <v>53</v>
      </c>
      <c r="C24" s="2042" t="s">
        <v>53</v>
      </c>
      <c r="D24" s="2042" t="s">
        <v>53</v>
      </c>
      <c r="E24" s="2042" t="s">
        <v>53</v>
      </c>
      <c r="F24" s="2042" t="s">
        <v>53</v>
      </c>
      <c r="G24" s="1818"/>
      <c r="H24" s="1818"/>
      <c r="I24" s="1818"/>
      <c r="J24" s="1818"/>
      <c r="K24" s="1818"/>
      <c r="L24" s="1818"/>
      <c r="M24" s="1818"/>
      <c r="N24" s="1818"/>
      <c r="O24" s="1818"/>
      <c r="P24" s="1818"/>
      <c r="Q24" s="1818"/>
      <c r="R24" s="1818"/>
      <c r="S24" s="1818"/>
    </row>
    <row r="25" spans="1:19" ht="9.75" customHeight="1">
      <c r="A25" s="2024"/>
      <c r="B25" s="2024" t="s">
        <v>53</v>
      </c>
      <c r="C25" s="2024" t="s">
        <v>53</v>
      </c>
      <c r="D25" s="2024" t="s">
        <v>53</v>
      </c>
      <c r="E25" s="2024" t="s">
        <v>53</v>
      </c>
      <c r="F25" s="2024" t="s">
        <v>53</v>
      </c>
      <c r="G25" s="2024" t="s">
        <v>53</v>
      </c>
      <c r="H25" s="2024" t="s">
        <v>53</v>
      </c>
      <c r="I25" s="2024" t="s">
        <v>53</v>
      </c>
      <c r="J25" s="2024" t="s">
        <v>53</v>
      </c>
      <c r="K25" s="2024" t="s">
        <v>53</v>
      </c>
      <c r="L25" s="2024" t="s">
        <v>53</v>
      </c>
      <c r="M25" s="2024" t="s">
        <v>53</v>
      </c>
      <c r="N25" s="2024" t="s">
        <v>53</v>
      </c>
      <c r="O25" s="2024" t="s">
        <v>53</v>
      </c>
      <c r="P25" s="2024" t="s">
        <v>53</v>
      </c>
      <c r="Q25" s="2024" t="s">
        <v>53</v>
      </c>
      <c r="R25" s="2024" t="s">
        <v>53</v>
      </c>
      <c r="S25" s="2024" t="s">
        <v>53</v>
      </c>
    </row>
    <row r="26" spans="1:19" ht="10.5" customHeight="1">
      <c r="A26" s="2033"/>
      <c r="B26" s="2033" t="s">
        <v>53</v>
      </c>
      <c r="C26" s="2033" t="s">
        <v>53</v>
      </c>
      <c r="D26" s="2033" t="s">
        <v>53</v>
      </c>
      <c r="E26" s="2033" t="s">
        <v>53</v>
      </c>
      <c r="F26" s="2033" t="s">
        <v>53</v>
      </c>
      <c r="G26" s="2033" t="s">
        <v>53</v>
      </c>
      <c r="H26" s="2033" t="s">
        <v>53</v>
      </c>
      <c r="I26" s="2033" t="s">
        <v>53</v>
      </c>
      <c r="J26" s="2033" t="s">
        <v>53</v>
      </c>
      <c r="K26" s="2033" t="s">
        <v>53</v>
      </c>
      <c r="L26" s="2033" t="s">
        <v>53</v>
      </c>
      <c r="M26" s="2033" t="s">
        <v>53</v>
      </c>
      <c r="N26" s="2033" t="s">
        <v>53</v>
      </c>
      <c r="O26" s="2033" t="s">
        <v>53</v>
      </c>
      <c r="P26" s="2033" t="s">
        <v>53</v>
      </c>
      <c r="Q26" s="2033" t="s">
        <v>53</v>
      </c>
      <c r="R26" s="2033" t="s">
        <v>53</v>
      </c>
      <c r="S26" s="2033" t="s">
        <v>53</v>
      </c>
    </row>
    <row r="27" spans="1:19" ht="10.5" customHeight="1">
      <c r="A27" s="2033"/>
      <c r="B27" s="2033" t="s">
        <v>53</v>
      </c>
      <c r="C27" s="2033" t="s">
        <v>53</v>
      </c>
      <c r="D27" s="2033" t="s">
        <v>53</v>
      </c>
      <c r="E27" s="2033" t="s">
        <v>53</v>
      </c>
      <c r="F27" s="2033" t="s">
        <v>53</v>
      </c>
      <c r="G27" s="2033" t="s">
        <v>53</v>
      </c>
      <c r="H27" s="2033" t="s">
        <v>53</v>
      </c>
      <c r="I27" s="2033" t="s">
        <v>53</v>
      </c>
      <c r="J27" s="2033" t="s">
        <v>53</v>
      </c>
      <c r="K27" s="2033" t="s">
        <v>53</v>
      </c>
      <c r="L27" s="2033" t="s">
        <v>53</v>
      </c>
      <c r="M27" s="2033" t="s">
        <v>53</v>
      </c>
      <c r="N27" s="2033" t="s">
        <v>53</v>
      </c>
      <c r="O27" s="2033" t="s">
        <v>53</v>
      </c>
      <c r="P27" s="2033" t="s">
        <v>53</v>
      </c>
      <c r="Q27" s="2033" t="s">
        <v>53</v>
      </c>
      <c r="R27" s="2033" t="s">
        <v>53</v>
      </c>
      <c r="S27" s="2033" t="s">
        <v>53</v>
      </c>
    </row>
    <row r="28" spans="1:19" ht="19.5" customHeight="1">
      <c r="A28" s="2033"/>
      <c r="B28" s="2033" t="s">
        <v>53</v>
      </c>
      <c r="C28" s="2033" t="s">
        <v>53</v>
      </c>
      <c r="D28" s="2033" t="s">
        <v>53</v>
      </c>
      <c r="E28" s="2033" t="s">
        <v>53</v>
      </c>
      <c r="F28" s="2033" t="s">
        <v>53</v>
      </c>
      <c r="G28" s="2033" t="s">
        <v>53</v>
      </c>
      <c r="H28" s="2033" t="s">
        <v>53</v>
      </c>
      <c r="I28" s="2033" t="s">
        <v>53</v>
      </c>
      <c r="J28" s="2033" t="s">
        <v>53</v>
      </c>
      <c r="K28" s="2033" t="s">
        <v>53</v>
      </c>
      <c r="L28" s="2033" t="s">
        <v>53</v>
      </c>
      <c r="M28" s="2033" t="s">
        <v>53</v>
      </c>
      <c r="N28" s="2033" t="s">
        <v>53</v>
      </c>
      <c r="O28" s="2033" t="s">
        <v>53</v>
      </c>
      <c r="P28" s="2033" t="s">
        <v>53</v>
      </c>
      <c r="Q28" s="2033" t="s">
        <v>53</v>
      </c>
      <c r="R28" s="2033" t="s">
        <v>53</v>
      </c>
      <c r="S28" s="2033" t="s">
        <v>53</v>
      </c>
    </row>
    <row r="29" spans="1:19" ht="6.75" customHeight="1">
      <c r="A29" s="1817"/>
      <c r="B29" s="2025"/>
      <c r="C29" s="2025" t="s">
        <v>53</v>
      </c>
      <c r="D29" s="2025" t="s">
        <v>53</v>
      </c>
      <c r="E29" s="2025" t="s">
        <v>53</v>
      </c>
      <c r="F29" s="2025" t="s">
        <v>53</v>
      </c>
      <c r="G29" s="2025" t="s">
        <v>53</v>
      </c>
      <c r="H29" s="2025" t="s">
        <v>53</v>
      </c>
      <c r="I29" s="2025" t="s">
        <v>53</v>
      </c>
      <c r="J29" s="2025" t="s">
        <v>53</v>
      </c>
      <c r="K29" s="2025" t="s">
        <v>53</v>
      </c>
      <c r="L29" s="2025" t="s">
        <v>53</v>
      </c>
      <c r="M29" s="2025" t="s">
        <v>53</v>
      </c>
      <c r="N29" s="2025" t="s">
        <v>53</v>
      </c>
      <c r="O29" s="2025" t="s">
        <v>53</v>
      </c>
      <c r="P29" s="2025" t="s">
        <v>53</v>
      </c>
      <c r="Q29" s="2025" t="s">
        <v>53</v>
      </c>
      <c r="R29" s="2025" t="s">
        <v>53</v>
      </c>
      <c r="S29" s="2025" t="s">
        <v>53</v>
      </c>
    </row>
    <row r="30" spans="1:19" ht="5.25" customHeight="1">
      <c r="A30" s="1816"/>
      <c r="B30" s="2026" t="s">
        <v>53</v>
      </c>
      <c r="C30" s="2026" t="s">
        <v>53</v>
      </c>
      <c r="D30" s="2026" t="s">
        <v>53</v>
      </c>
      <c r="E30" s="2026" t="s">
        <v>53</v>
      </c>
      <c r="F30" s="2026" t="s">
        <v>53</v>
      </c>
      <c r="G30" s="2026" t="s">
        <v>53</v>
      </c>
      <c r="H30" s="2026" t="s">
        <v>53</v>
      </c>
      <c r="I30" s="2026" t="s">
        <v>53</v>
      </c>
      <c r="J30" s="2026" t="s">
        <v>53</v>
      </c>
      <c r="K30" s="2026" t="s">
        <v>53</v>
      </c>
      <c r="L30" s="2026" t="s">
        <v>53</v>
      </c>
      <c r="M30" s="2026" t="s">
        <v>53</v>
      </c>
      <c r="N30" s="2026" t="s">
        <v>53</v>
      </c>
      <c r="O30" s="2026" t="s">
        <v>53</v>
      </c>
      <c r="P30" s="2026" t="s">
        <v>53</v>
      </c>
      <c r="Q30" s="2026" t="s">
        <v>53</v>
      </c>
      <c r="R30" s="2026" t="s">
        <v>53</v>
      </c>
      <c r="S30" s="2026" t="s">
        <v>53</v>
      </c>
    </row>
    <row r="31" spans="1:19" ht="28.5" customHeight="1">
      <c r="A31" s="1815"/>
      <c r="B31" s="2027" t="s">
        <v>979</v>
      </c>
      <c r="C31" s="2028" t="s">
        <v>53</v>
      </c>
      <c r="D31" s="2029" t="s">
        <v>53</v>
      </c>
      <c r="E31" s="2027" t="s">
        <v>978</v>
      </c>
      <c r="F31" s="2028" t="s">
        <v>53</v>
      </c>
      <c r="G31" s="2029" t="s">
        <v>53</v>
      </c>
      <c r="H31" s="2027" t="s">
        <v>977</v>
      </c>
      <c r="I31" s="2028" t="s">
        <v>53</v>
      </c>
      <c r="J31" s="2029" t="s">
        <v>53</v>
      </c>
      <c r="K31" s="2027" t="s">
        <v>976</v>
      </c>
      <c r="L31" s="2028" t="s">
        <v>53</v>
      </c>
      <c r="M31" s="2029" t="s">
        <v>53</v>
      </c>
      <c r="N31" s="2027" t="s">
        <v>1060</v>
      </c>
      <c r="O31" s="2028" t="s">
        <v>53</v>
      </c>
      <c r="P31" s="2029" t="s">
        <v>53</v>
      </c>
      <c r="Q31" s="2030" t="s">
        <v>975</v>
      </c>
      <c r="R31" s="2031" t="s">
        <v>53</v>
      </c>
      <c r="S31" s="2032" t="s">
        <v>53</v>
      </c>
    </row>
    <row r="32" spans="1:19" ht="10.5" customHeight="1">
      <c r="A32" s="1814"/>
      <c r="B32" s="2018" t="s">
        <v>1401</v>
      </c>
      <c r="C32" s="2019" t="s">
        <v>53</v>
      </c>
      <c r="D32" s="1813"/>
      <c r="E32" s="2018" t="s">
        <v>1401</v>
      </c>
      <c r="F32" s="2019" t="s">
        <v>53</v>
      </c>
      <c r="G32" s="1813"/>
      <c r="H32" s="2018" t="s">
        <v>1401</v>
      </c>
      <c r="I32" s="2019" t="s">
        <v>53</v>
      </c>
      <c r="J32" s="1813"/>
      <c r="K32" s="2018" t="s">
        <v>1401</v>
      </c>
      <c r="L32" s="2019" t="s">
        <v>53</v>
      </c>
      <c r="M32" s="1813"/>
      <c r="N32" s="2018" t="s">
        <v>1401</v>
      </c>
      <c r="O32" s="2019" t="s">
        <v>53</v>
      </c>
      <c r="P32" s="1813"/>
      <c r="Q32" s="2018" t="s">
        <v>1401</v>
      </c>
      <c r="R32" s="2019" t="s">
        <v>53</v>
      </c>
      <c r="S32" s="1813"/>
    </row>
    <row r="33" spans="1:19" ht="10.5" customHeight="1">
      <c r="A33" s="1812"/>
      <c r="B33" s="1811">
        <v>2021</v>
      </c>
      <c r="C33" s="1810">
        <v>2020</v>
      </c>
      <c r="D33" s="1809" t="s">
        <v>974</v>
      </c>
      <c r="E33" s="1811">
        <v>2021</v>
      </c>
      <c r="F33" s="1810">
        <v>2020</v>
      </c>
      <c r="G33" s="1809" t="s">
        <v>974</v>
      </c>
      <c r="H33" s="1811">
        <v>2021</v>
      </c>
      <c r="I33" s="1810">
        <v>2020</v>
      </c>
      <c r="J33" s="1809" t="s">
        <v>974</v>
      </c>
      <c r="K33" s="1811">
        <v>2021</v>
      </c>
      <c r="L33" s="1810">
        <v>2020</v>
      </c>
      <c r="M33" s="1809" t="s">
        <v>974</v>
      </c>
      <c r="N33" s="1811">
        <v>2021</v>
      </c>
      <c r="O33" s="1810">
        <v>2020</v>
      </c>
      <c r="P33" s="1809" t="s">
        <v>974</v>
      </c>
      <c r="Q33" s="1811">
        <v>2021</v>
      </c>
      <c r="R33" s="1810">
        <v>2020</v>
      </c>
      <c r="S33" s="1809" t="s">
        <v>1400</v>
      </c>
    </row>
    <row r="34" spans="1:19" ht="10.5" customHeight="1">
      <c r="A34" s="1808" t="s">
        <v>973</v>
      </c>
      <c r="B34" s="1807"/>
      <c r="C34" s="1806"/>
      <c r="D34" s="1805"/>
      <c r="E34" s="1807"/>
      <c r="F34" s="1806"/>
      <c r="G34" s="1805"/>
      <c r="H34" s="1807"/>
      <c r="I34" s="1806"/>
      <c r="J34" s="1805"/>
      <c r="K34" s="1807"/>
      <c r="L34" s="1806"/>
      <c r="M34" s="1805"/>
      <c r="N34" s="1807"/>
      <c r="O34" s="1806"/>
      <c r="P34" s="1805"/>
      <c r="Q34" s="1807"/>
      <c r="R34" s="1806"/>
      <c r="S34" s="1805"/>
    </row>
    <row r="35" spans="1:19" ht="10.199999999999999" customHeight="1">
      <c r="A35" s="1804" t="s">
        <v>972</v>
      </c>
      <c r="B35" s="1915">
        <v>1131</v>
      </c>
      <c r="C35" s="1847">
        <v>1016</v>
      </c>
      <c r="D35" s="1803" t="s">
        <v>813</v>
      </c>
      <c r="E35" s="1848">
        <v>801</v>
      </c>
      <c r="F35" s="1847">
        <v>686</v>
      </c>
      <c r="G35" s="1803" t="s">
        <v>984</v>
      </c>
      <c r="H35" s="1848">
        <v>469</v>
      </c>
      <c r="I35" s="1847">
        <v>435</v>
      </c>
      <c r="J35" s="1803" t="s">
        <v>814</v>
      </c>
      <c r="K35" s="1848">
        <v>38</v>
      </c>
      <c r="L35" s="1847" t="s">
        <v>1517</v>
      </c>
      <c r="M35" s="1171" t="s">
        <v>715</v>
      </c>
      <c r="N35" s="1848">
        <v>5</v>
      </c>
      <c r="O35" s="1847">
        <v>28</v>
      </c>
      <c r="P35" s="1171" t="s">
        <v>1399</v>
      </c>
      <c r="Q35" s="1848">
        <v>2444</v>
      </c>
      <c r="R35" s="1847">
        <v>2200</v>
      </c>
      <c r="S35" s="1803" t="s">
        <v>813</v>
      </c>
    </row>
    <row r="36" spans="1:19" ht="10.199999999999999" customHeight="1">
      <c r="A36" s="1802" t="s">
        <v>971</v>
      </c>
      <c r="B36" s="1830">
        <v>613</v>
      </c>
      <c r="C36" s="1845">
        <v>562</v>
      </c>
      <c r="D36" s="1170" t="s">
        <v>715</v>
      </c>
      <c r="E36" s="1846">
        <v>325</v>
      </c>
      <c r="F36" s="1845">
        <v>275</v>
      </c>
      <c r="G36" s="1170" t="s">
        <v>985</v>
      </c>
      <c r="H36" s="1846">
        <v>300</v>
      </c>
      <c r="I36" s="1845">
        <v>225</v>
      </c>
      <c r="J36" s="1170" t="s">
        <v>1398</v>
      </c>
      <c r="K36" s="1846">
        <v>479</v>
      </c>
      <c r="L36" s="1845" t="s">
        <v>1516</v>
      </c>
      <c r="M36" s="1170" t="s">
        <v>847</v>
      </c>
      <c r="N36" s="1846">
        <v>-12</v>
      </c>
      <c r="O36" s="1845">
        <v>-10</v>
      </c>
      <c r="P36" s="1170" t="s">
        <v>1009</v>
      </c>
      <c r="Q36" s="1846">
        <v>1705</v>
      </c>
      <c r="R36" s="1845">
        <v>1438</v>
      </c>
      <c r="S36" s="1828" t="s">
        <v>849</v>
      </c>
    </row>
    <row r="37" spans="1:19" ht="10.199999999999999" customHeight="1">
      <c r="A37" s="1802" t="s">
        <v>970</v>
      </c>
      <c r="B37" s="1830">
        <v>48</v>
      </c>
      <c r="C37" s="1845">
        <v>64</v>
      </c>
      <c r="D37" s="1170" t="s">
        <v>1129</v>
      </c>
      <c r="E37" s="1846">
        <v>145</v>
      </c>
      <c r="F37" s="1845">
        <v>144</v>
      </c>
      <c r="G37" s="1170"/>
      <c r="H37" s="1846">
        <v>357</v>
      </c>
      <c r="I37" s="1845">
        <v>212</v>
      </c>
      <c r="J37" s="1170"/>
      <c r="K37" s="1846" t="s">
        <v>1515</v>
      </c>
      <c r="L37" s="1845" t="s">
        <v>1514</v>
      </c>
      <c r="M37" s="1170"/>
      <c r="N37" s="1846">
        <v>31</v>
      </c>
      <c r="O37" s="1845">
        <v>-56</v>
      </c>
      <c r="P37" s="1170"/>
      <c r="Q37" s="1846">
        <v>648</v>
      </c>
      <c r="R37" s="1845">
        <v>426</v>
      </c>
      <c r="S37" s="1828">
        <v>0.52</v>
      </c>
    </row>
    <row r="38" spans="1:19" ht="10.199999999999999" customHeight="1">
      <c r="A38" s="1800" t="s">
        <v>969</v>
      </c>
      <c r="B38" s="1830">
        <v>14</v>
      </c>
      <c r="C38" s="1845">
        <v>4</v>
      </c>
      <c r="D38" s="1170" t="s">
        <v>963</v>
      </c>
      <c r="E38" s="1846">
        <v>18</v>
      </c>
      <c r="F38" s="1845">
        <v>11</v>
      </c>
      <c r="G38" s="1170"/>
      <c r="H38" s="1846">
        <v>1</v>
      </c>
      <c r="I38" s="1845" t="s">
        <v>980</v>
      </c>
      <c r="J38" s="1170"/>
      <c r="K38" s="1846" t="s">
        <v>980</v>
      </c>
      <c r="L38" s="1845">
        <v>4</v>
      </c>
      <c r="M38" s="1170"/>
      <c r="N38" s="1846">
        <v>8</v>
      </c>
      <c r="O38" s="1845">
        <v>9</v>
      </c>
      <c r="P38" s="1170"/>
      <c r="Q38" s="1846">
        <v>41</v>
      </c>
      <c r="R38" s="1845">
        <v>28</v>
      </c>
      <c r="S38" s="1828">
        <v>0.46</v>
      </c>
    </row>
    <row r="39" spans="1:19" ht="10.199999999999999" customHeight="1">
      <c r="A39" s="1801" t="s">
        <v>968</v>
      </c>
      <c r="B39" s="1843">
        <v>1806</v>
      </c>
      <c r="C39" s="1842">
        <v>1646</v>
      </c>
      <c r="D39" s="1172" t="s">
        <v>810</v>
      </c>
      <c r="E39" s="1843">
        <v>1289</v>
      </c>
      <c r="F39" s="1842">
        <v>1116</v>
      </c>
      <c r="G39" s="1172" t="s">
        <v>1062</v>
      </c>
      <c r="H39" s="1843">
        <v>1127</v>
      </c>
      <c r="I39" s="1842">
        <v>872</v>
      </c>
      <c r="J39" s="1172" t="s">
        <v>1061</v>
      </c>
      <c r="K39" s="1843">
        <v>584</v>
      </c>
      <c r="L39" s="1842" t="s">
        <v>1513</v>
      </c>
      <c r="M39" s="1172" t="s">
        <v>1009</v>
      </c>
      <c r="N39" s="1843">
        <v>32</v>
      </c>
      <c r="O39" s="1842">
        <v>-29</v>
      </c>
      <c r="P39" s="1172" t="s">
        <v>981</v>
      </c>
      <c r="Q39" s="1843">
        <v>4838</v>
      </c>
      <c r="R39" s="1842">
        <v>4092</v>
      </c>
      <c r="S39" s="1172" t="s">
        <v>985</v>
      </c>
    </row>
    <row r="40" spans="1:19" ht="10.199999999999999" customHeight="1">
      <c r="A40" s="1801" t="s">
        <v>967</v>
      </c>
      <c r="B40" s="1843">
        <v>-945</v>
      </c>
      <c r="C40" s="1842">
        <v>-918</v>
      </c>
      <c r="D40" s="1172" t="s">
        <v>721</v>
      </c>
      <c r="E40" s="1843">
        <v>-606</v>
      </c>
      <c r="F40" s="1842">
        <v>-579</v>
      </c>
      <c r="G40" s="1172" t="s">
        <v>809</v>
      </c>
      <c r="H40" s="1843">
        <v>-470</v>
      </c>
      <c r="I40" s="1842">
        <v>-459</v>
      </c>
      <c r="J40" s="1172" t="s">
        <v>815</v>
      </c>
      <c r="K40" s="1843" t="s">
        <v>1512</v>
      </c>
      <c r="L40" s="1842" t="s">
        <v>1511</v>
      </c>
      <c r="M40" s="1172" t="s">
        <v>719</v>
      </c>
      <c r="N40" s="1843">
        <v>-184</v>
      </c>
      <c r="O40" s="1842">
        <v>-121</v>
      </c>
      <c r="P40" s="1172" t="s">
        <v>1220</v>
      </c>
      <c r="Q40" s="1843">
        <v>-2450</v>
      </c>
      <c r="R40" s="1842">
        <v>-2336</v>
      </c>
      <c r="S40" s="1172" t="s">
        <v>809</v>
      </c>
    </row>
    <row r="41" spans="1:19" ht="10.199999999999999" customHeight="1">
      <c r="A41" s="1800" t="s">
        <v>1116</v>
      </c>
      <c r="B41" s="1830">
        <v>-5</v>
      </c>
      <c r="C41" s="1845">
        <v>-265</v>
      </c>
      <c r="D41" s="1170"/>
      <c r="E41" s="1846">
        <v>14</v>
      </c>
      <c r="F41" s="1845">
        <v>-298</v>
      </c>
      <c r="G41" s="1170"/>
      <c r="H41" s="1846">
        <v>-14</v>
      </c>
      <c r="I41" s="1845">
        <v>-280</v>
      </c>
      <c r="J41" s="1170"/>
      <c r="K41" s="1846" t="s">
        <v>980</v>
      </c>
      <c r="L41" s="1845">
        <v>-2</v>
      </c>
      <c r="M41" s="1170"/>
      <c r="N41" s="1846">
        <v>4</v>
      </c>
      <c r="O41" s="1845">
        <v>-6</v>
      </c>
      <c r="P41" s="1170"/>
      <c r="Q41" s="1846">
        <v>-1</v>
      </c>
      <c r="R41" s="1845">
        <v>-851</v>
      </c>
      <c r="S41" s="1828"/>
    </row>
    <row r="42" spans="1:19" ht="10.199999999999999" customHeight="1">
      <c r="A42" s="1799" t="s">
        <v>966</v>
      </c>
      <c r="B42" s="1794">
        <v>856</v>
      </c>
      <c r="C42" s="1793">
        <v>463</v>
      </c>
      <c r="D42" s="1169" t="s">
        <v>1397</v>
      </c>
      <c r="E42" s="1794">
        <v>697</v>
      </c>
      <c r="F42" s="1793">
        <v>239</v>
      </c>
      <c r="G42" s="1169" t="s">
        <v>981</v>
      </c>
      <c r="H42" s="1794">
        <v>643</v>
      </c>
      <c r="I42" s="1793">
        <v>133</v>
      </c>
      <c r="J42" s="1169" t="s">
        <v>981</v>
      </c>
      <c r="K42" s="1794" t="s">
        <v>1510</v>
      </c>
      <c r="L42" s="1793" t="s">
        <v>1509</v>
      </c>
      <c r="M42" s="1169" t="s">
        <v>1209</v>
      </c>
      <c r="N42" s="1794">
        <v>-148</v>
      </c>
      <c r="O42" s="1793">
        <v>-156</v>
      </c>
      <c r="P42" s="1169" t="s">
        <v>719</v>
      </c>
      <c r="Q42" s="1794">
        <v>2387</v>
      </c>
      <c r="R42" s="1793">
        <v>905</v>
      </c>
      <c r="S42" s="1169" t="s">
        <v>981</v>
      </c>
    </row>
    <row r="43" spans="1:19" ht="10.199999999999999" customHeight="1">
      <c r="A43" s="1798" t="s">
        <v>1396</v>
      </c>
      <c r="B43" s="1916">
        <v>50.567059573112459</v>
      </c>
      <c r="C43" s="1847">
        <v>54.121931624272122</v>
      </c>
      <c r="D43" s="1171"/>
      <c r="E43" s="1838">
        <v>45</v>
      </c>
      <c r="F43" s="1837">
        <v>50</v>
      </c>
      <c r="G43" s="1171"/>
      <c r="H43" s="1838">
        <v>37</v>
      </c>
      <c r="I43" s="1837">
        <v>47</v>
      </c>
      <c r="J43" s="1171"/>
      <c r="K43" s="1838">
        <v>42</v>
      </c>
      <c r="L43" s="1837">
        <v>52.72073921971252</v>
      </c>
      <c r="M43" s="1171"/>
      <c r="N43" s="1838"/>
      <c r="O43" s="1837"/>
      <c r="P43" s="1171"/>
      <c r="Q43" s="1838">
        <v>48</v>
      </c>
      <c r="R43" s="1837">
        <v>55</v>
      </c>
      <c r="S43" s="1803"/>
    </row>
    <row r="44" spans="1:19" ht="10.199999999999999" customHeight="1">
      <c r="A44" s="1797" t="s">
        <v>1395</v>
      </c>
      <c r="B44" s="1836">
        <v>17.760093791918514</v>
      </c>
      <c r="C44" s="1833">
        <v>9.2744823320826928</v>
      </c>
      <c r="D44" s="1170"/>
      <c r="E44" s="1836">
        <v>16.622494407065343</v>
      </c>
      <c r="F44" s="1833">
        <v>5.633694247419097</v>
      </c>
      <c r="G44" s="1170"/>
      <c r="H44" s="1834">
        <v>17.8</v>
      </c>
      <c r="I44" s="1833">
        <v>3.7</v>
      </c>
      <c r="J44" s="1170"/>
      <c r="K44" s="1917">
        <v>32</v>
      </c>
      <c r="L44" s="1918">
        <v>26.037103336787464</v>
      </c>
      <c r="M44" s="1170"/>
      <c r="N44" s="1834"/>
      <c r="O44" s="1833"/>
      <c r="P44" s="1170"/>
      <c r="Q44" s="1830">
        <v>16</v>
      </c>
      <c r="R44" s="1829">
        <v>6</v>
      </c>
      <c r="S44" s="1828"/>
    </row>
    <row r="45" spans="1:19" ht="10.199999999999999" customHeight="1">
      <c r="A45" s="1797" t="s">
        <v>965</v>
      </c>
      <c r="B45" s="1831">
        <v>7759</v>
      </c>
      <c r="C45" s="1829">
        <v>7700</v>
      </c>
      <c r="D45" s="1170" t="s">
        <v>718</v>
      </c>
      <c r="E45" s="1831">
        <v>6734</v>
      </c>
      <c r="F45" s="1829">
        <v>6525</v>
      </c>
      <c r="G45" s="1170" t="s">
        <v>721</v>
      </c>
      <c r="H45" s="1831">
        <v>5802</v>
      </c>
      <c r="I45" s="1829">
        <v>7020</v>
      </c>
      <c r="J45" s="1170" t="s">
        <v>1404</v>
      </c>
      <c r="K45" s="1831">
        <v>1731</v>
      </c>
      <c r="L45" s="1829">
        <v>1249</v>
      </c>
      <c r="M45" s="1170" t="s">
        <v>1217</v>
      </c>
      <c r="N45" s="1831">
        <v>1141</v>
      </c>
      <c r="O45" s="1829">
        <v>1711</v>
      </c>
      <c r="P45" s="1170" t="s">
        <v>1508</v>
      </c>
      <c r="Q45" s="1830">
        <v>23167</v>
      </c>
      <c r="R45" s="1829">
        <v>24205</v>
      </c>
      <c r="S45" s="1828" t="s">
        <v>812</v>
      </c>
    </row>
    <row r="46" spans="1:19" ht="10.199999999999999" customHeight="1">
      <c r="A46" s="1797" t="s">
        <v>964</v>
      </c>
      <c r="B46" s="1831">
        <v>47008</v>
      </c>
      <c r="C46" s="1829">
        <v>45695</v>
      </c>
      <c r="D46" s="1170" t="s">
        <v>721</v>
      </c>
      <c r="E46" s="1831">
        <v>44014</v>
      </c>
      <c r="F46" s="1829">
        <v>41375</v>
      </c>
      <c r="G46" s="1170" t="s">
        <v>723</v>
      </c>
      <c r="H46" s="1831">
        <v>40518</v>
      </c>
      <c r="I46" s="1829">
        <v>47863</v>
      </c>
      <c r="J46" s="1170" t="s">
        <v>1507</v>
      </c>
      <c r="K46" s="1831">
        <v>8552</v>
      </c>
      <c r="L46" s="1829">
        <v>5587</v>
      </c>
      <c r="M46" s="1170" t="s">
        <v>1506</v>
      </c>
      <c r="N46" s="1830">
        <v>12130</v>
      </c>
      <c r="O46" s="1829">
        <v>14080</v>
      </c>
      <c r="P46" s="1170" t="s">
        <v>1392</v>
      </c>
      <c r="Q46" s="1830">
        <v>152222</v>
      </c>
      <c r="R46" s="1829">
        <v>154600</v>
      </c>
      <c r="S46" s="1828" t="s">
        <v>717</v>
      </c>
    </row>
    <row r="47" spans="1:19" ht="10.199999999999999" customHeight="1">
      <c r="A47" s="1796" t="s">
        <v>962</v>
      </c>
      <c r="B47" s="1831">
        <v>7017</v>
      </c>
      <c r="C47" s="1829">
        <v>7282</v>
      </c>
      <c r="D47" s="1170" t="s">
        <v>812</v>
      </c>
      <c r="E47" s="1831">
        <v>4446</v>
      </c>
      <c r="F47" s="1829">
        <v>4269</v>
      </c>
      <c r="G47" s="1170" t="s">
        <v>712</v>
      </c>
      <c r="H47" s="1831">
        <v>1330</v>
      </c>
      <c r="I47" s="1829">
        <v>1649</v>
      </c>
      <c r="J47" s="1170" t="s">
        <v>1394</v>
      </c>
      <c r="K47" s="1831">
        <v>2744</v>
      </c>
      <c r="L47" s="1829">
        <v>2735</v>
      </c>
      <c r="M47" s="1170" t="s">
        <v>716</v>
      </c>
      <c r="N47" s="1831">
        <v>11973</v>
      </c>
      <c r="O47" s="1829">
        <v>12019</v>
      </c>
      <c r="P47" s="1170" t="s">
        <v>716</v>
      </c>
      <c r="Q47" s="1831">
        <v>27510</v>
      </c>
      <c r="R47" s="1829">
        <v>27954</v>
      </c>
      <c r="S47" s="1828" t="s">
        <v>717</v>
      </c>
    </row>
    <row r="48" spans="1:19" ht="9" customHeight="1">
      <c r="A48" s="1795" t="s">
        <v>1393</v>
      </c>
      <c r="B48" s="1794"/>
      <c r="C48" s="1793"/>
      <c r="D48" s="1169"/>
      <c r="E48" s="1794"/>
      <c r="F48" s="1793"/>
      <c r="G48" s="1169"/>
      <c r="H48" s="1794"/>
      <c r="I48" s="1793"/>
      <c r="J48" s="1169"/>
      <c r="K48" s="1794"/>
      <c r="L48" s="1793"/>
      <c r="M48" s="1169"/>
      <c r="N48" s="1794"/>
      <c r="O48" s="1793"/>
      <c r="P48" s="1169"/>
      <c r="Q48" s="1794"/>
      <c r="R48" s="1793"/>
      <c r="S48" s="1792"/>
    </row>
    <row r="49" spans="1:19" ht="10.199999999999999" customHeight="1">
      <c r="A49" s="1791" t="s">
        <v>961</v>
      </c>
      <c r="B49" s="1822">
        <v>167.3</v>
      </c>
      <c r="C49" s="1821">
        <v>154.80000000000001</v>
      </c>
      <c r="D49" s="1168" t="s">
        <v>814</v>
      </c>
      <c r="E49" s="1822">
        <v>95.2</v>
      </c>
      <c r="F49" s="1821">
        <v>85.8</v>
      </c>
      <c r="G49" s="1168" t="s">
        <v>813</v>
      </c>
      <c r="H49" s="1822">
        <v>43.5</v>
      </c>
      <c r="I49" s="1821">
        <v>48.9</v>
      </c>
      <c r="J49" s="1168" t="s">
        <v>710</v>
      </c>
      <c r="K49" s="1822">
        <v>10.6</v>
      </c>
      <c r="L49" s="1821">
        <v>8.8000000000000007</v>
      </c>
      <c r="M49" s="1168" t="s">
        <v>1009</v>
      </c>
      <c r="N49" s="1822">
        <v>0.59999999999996589</v>
      </c>
      <c r="O49" s="1821">
        <v>0.69999999999998863</v>
      </c>
      <c r="P49" s="1168" t="s">
        <v>1392</v>
      </c>
      <c r="Q49" s="1822">
        <v>317.2</v>
      </c>
      <c r="R49" s="1821">
        <v>299</v>
      </c>
      <c r="S49" s="1168" t="s">
        <v>723</v>
      </c>
    </row>
    <row r="50" spans="1:19" ht="10.199999999999999" customHeight="1">
      <c r="A50" s="1790" t="s">
        <v>960</v>
      </c>
      <c r="B50" s="1820">
        <v>85.8</v>
      </c>
      <c r="C50" s="1819">
        <v>80.5</v>
      </c>
      <c r="D50" s="1167" t="s">
        <v>811</v>
      </c>
      <c r="E50" s="1820">
        <v>52.8</v>
      </c>
      <c r="F50" s="1819">
        <v>47</v>
      </c>
      <c r="G50" s="1167" t="s">
        <v>819</v>
      </c>
      <c r="H50" s="1820">
        <v>48.4</v>
      </c>
      <c r="I50" s="1819">
        <v>42.3</v>
      </c>
      <c r="J50" s="1167" t="s">
        <v>817</v>
      </c>
      <c r="K50" s="1820">
        <v>11</v>
      </c>
      <c r="L50" s="1819">
        <v>11.1</v>
      </c>
      <c r="M50" s="1167" t="s">
        <v>722</v>
      </c>
      <c r="N50" s="1820">
        <v>-1.8000000000000114</v>
      </c>
      <c r="O50" s="1819">
        <v>-1.3000000000000114</v>
      </c>
      <c r="P50" s="1167" t="s">
        <v>1069</v>
      </c>
      <c r="Q50" s="1820">
        <v>196.2</v>
      </c>
      <c r="R50" s="1819">
        <v>179.6</v>
      </c>
      <c r="S50" s="1167" t="s">
        <v>715</v>
      </c>
    </row>
    <row r="51" spans="1:19" ht="12.6" customHeight="1">
      <c r="A51" s="2020" t="s">
        <v>1254</v>
      </c>
      <c r="B51" s="2021" t="s">
        <v>53</v>
      </c>
      <c r="C51" s="2021" t="s">
        <v>53</v>
      </c>
      <c r="D51" s="2021" t="s">
        <v>53</v>
      </c>
      <c r="E51" s="2021" t="s">
        <v>53</v>
      </c>
      <c r="F51" s="2021" t="s">
        <v>53</v>
      </c>
      <c r="G51" s="2021" t="s">
        <v>53</v>
      </c>
      <c r="H51" s="2021" t="s">
        <v>53</v>
      </c>
      <c r="I51" s="2021" t="s">
        <v>53</v>
      </c>
      <c r="J51" s="2021" t="s">
        <v>53</v>
      </c>
      <c r="K51" s="2021" t="s">
        <v>53</v>
      </c>
      <c r="L51" s="2021" t="s">
        <v>53</v>
      </c>
      <c r="M51" s="2021" t="s">
        <v>53</v>
      </c>
      <c r="N51" s="2021" t="s">
        <v>53</v>
      </c>
      <c r="O51" s="2021" t="s">
        <v>53</v>
      </c>
      <c r="P51" s="2021" t="s">
        <v>53</v>
      </c>
      <c r="Q51" s="2021" t="s">
        <v>53</v>
      </c>
      <c r="R51" s="2021" t="s">
        <v>53</v>
      </c>
      <c r="S51" s="2021" t="s">
        <v>53</v>
      </c>
    </row>
    <row r="52" spans="1:19" ht="13.2" customHeight="1">
      <c r="A52" s="2022" t="s">
        <v>1555</v>
      </c>
      <c r="B52" s="2023" t="s">
        <v>53</v>
      </c>
      <c r="C52" s="2023" t="s">
        <v>53</v>
      </c>
      <c r="D52" s="2023" t="s">
        <v>53</v>
      </c>
      <c r="E52" s="2023" t="s">
        <v>53</v>
      </c>
      <c r="F52" s="2023" t="s">
        <v>53</v>
      </c>
      <c r="G52" s="2023" t="s">
        <v>53</v>
      </c>
      <c r="H52" s="2023" t="s">
        <v>53</v>
      </c>
      <c r="I52" s="2023" t="s">
        <v>53</v>
      </c>
      <c r="J52" s="2023" t="s">
        <v>53</v>
      </c>
      <c r="K52" s="2023" t="s">
        <v>53</v>
      </c>
      <c r="L52" s="2023" t="s">
        <v>53</v>
      </c>
      <c r="M52" s="2023" t="s">
        <v>53</v>
      </c>
      <c r="N52" s="2023" t="s">
        <v>53</v>
      </c>
      <c r="O52" s="2023" t="s">
        <v>53</v>
      </c>
      <c r="P52" s="2023" t="s">
        <v>53</v>
      </c>
      <c r="Q52" s="2023" t="s">
        <v>53</v>
      </c>
      <c r="R52" s="2023" t="s">
        <v>53</v>
      </c>
      <c r="S52" s="2023" t="s">
        <v>53</v>
      </c>
    </row>
    <row r="53" spans="1:19" ht="9" customHeight="1">
      <c r="A53" s="2024"/>
      <c r="B53" s="2024" t="s">
        <v>53</v>
      </c>
      <c r="C53" s="2024" t="s">
        <v>53</v>
      </c>
      <c r="D53" s="2024" t="s">
        <v>53</v>
      </c>
      <c r="E53" s="2024" t="s">
        <v>53</v>
      </c>
      <c r="F53" s="2024" t="s">
        <v>53</v>
      </c>
      <c r="G53" s="2024" t="s">
        <v>53</v>
      </c>
      <c r="H53" s="2024" t="s">
        <v>53</v>
      </c>
      <c r="I53" s="2024" t="s">
        <v>53</v>
      </c>
      <c r="J53" s="2024" t="s">
        <v>53</v>
      </c>
      <c r="K53" s="2024" t="s">
        <v>53</v>
      </c>
      <c r="L53" s="2024" t="s">
        <v>53</v>
      </c>
      <c r="M53" s="2024" t="s">
        <v>53</v>
      </c>
      <c r="N53" s="2024" t="s">
        <v>53</v>
      </c>
      <c r="O53" s="2024" t="s">
        <v>53</v>
      </c>
      <c r="P53" s="2024" t="s">
        <v>53</v>
      </c>
      <c r="Q53" s="2024" t="s">
        <v>53</v>
      </c>
      <c r="R53" s="2024" t="s">
        <v>53</v>
      </c>
      <c r="S53" s="2024" t="s">
        <v>53</v>
      </c>
    </row>
  </sheetData>
  <mergeCells count="29">
    <mergeCell ref="A28:S28"/>
    <mergeCell ref="A1:S1"/>
    <mergeCell ref="B3:D3"/>
    <mergeCell ref="E3:G3"/>
    <mergeCell ref="H3:J3"/>
    <mergeCell ref="K3:M3"/>
    <mergeCell ref="N3:P3"/>
    <mergeCell ref="Q3:S3"/>
    <mergeCell ref="A23:S23"/>
    <mergeCell ref="A24:F24"/>
    <mergeCell ref="A25:S25"/>
    <mergeCell ref="A26:S26"/>
    <mergeCell ref="A27:S27"/>
    <mergeCell ref="B29:S30"/>
    <mergeCell ref="B31:D31"/>
    <mergeCell ref="E31:G31"/>
    <mergeCell ref="H31:J31"/>
    <mergeCell ref="K31:M31"/>
    <mergeCell ref="N31:P31"/>
    <mergeCell ref="Q31:S31"/>
    <mergeCell ref="Q32:R32"/>
    <mergeCell ref="A51:S51"/>
    <mergeCell ref="A52:S52"/>
    <mergeCell ref="A53:S53"/>
    <mergeCell ref="B32:C32"/>
    <mergeCell ref="E32:F32"/>
    <mergeCell ref="H32:I32"/>
    <mergeCell ref="K32:L32"/>
    <mergeCell ref="N32:O32"/>
  </mergeCells>
  <pageMargins left="0.59055118110236204" right="0.59055118110236204" top="1.1023622047244099" bottom="0.59055118110236204" header="0.31496062992126" footer="0.31496062992126"/>
  <pageSetup paperSize="9" scale="74" fitToWidth="0" fitToHeight="0" orientation="portrait" r:id="rId1"/>
  <headerFooter alignWithMargins="0"/>
  <ignoredErrors>
    <ignoredError sqref="B5:S22 D35:S37 D45:S50 D44:J44 L44:S44 D39:S43 D38:R3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AC16-796B-4920-92AE-1B1D2C24229D}">
  <sheetPr>
    <tabColor theme="6" tint="0.59999389629810485"/>
  </sheetPr>
  <dimension ref="A1:N328"/>
  <sheetViews>
    <sheetView view="pageBreakPreview" zoomScale="120" zoomScaleNormal="100" zoomScaleSheetLayoutView="120" workbookViewId="0">
      <selection activeCell="A5" sqref="A5"/>
    </sheetView>
  </sheetViews>
  <sheetFormatPr defaultColWidth="9.109375" defaultRowHeight="10.199999999999999"/>
  <cols>
    <col min="1" max="1" width="28.6640625" style="296" customWidth="1"/>
    <col min="2" max="6" width="10.109375" style="296" customWidth="1"/>
    <col min="7" max="7" width="10.44140625" style="296" customWidth="1"/>
    <col min="8" max="10" width="6.5546875" style="296" customWidth="1"/>
    <col min="11" max="11" width="5.5546875" style="296" hidden="1" customWidth="1"/>
    <col min="12" max="12" width="5.44140625" style="296" hidden="1" customWidth="1"/>
    <col min="13" max="13" width="5.33203125" style="296" hidden="1" customWidth="1"/>
    <col min="14" max="16384" width="9.109375" style="296"/>
  </cols>
  <sheetData>
    <row r="1" spans="1:13" ht="13.5" customHeight="1">
      <c r="A1" s="1387" t="s">
        <v>1407</v>
      </c>
      <c r="G1" s="102"/>
    </row>
    <row r="2" spans="1:13" ht="13.5" customHeight="1">
      <c r="A2" s="101" t="s">
        <v>112</v>
      </c>
    </row>
    <row r="3" spans="1:13" ht="13.5" customHeight="1" thickBot="1">
      <c r="A3" s="100" t="s">
        <v>121</v>
      </c>
      <c r="B3" s="361" t="s">
        <v>1533</v>
      </c>
      <c r="C3" s="361" t="s">
        <v>1534</v>
      </c>
      <c r="D3" s="361" t="s">
        <v>1535</v>
      </c>
      <c r="E3" s="361" t="s">
        <v>1536</v>
      </c>
      <c r="F3" s="361" t="s">
        <v>1537</v>
      </c>
      <c r="G3" s="362" t="s">
        <v>1366</v>
      </c>
    </row>
    <row r="4" spans="1:13" ht="13.5" customHeight="1">
      <c r="A4" s="99" t="s">
        <v>207</v>
      </c>
      <c r="B4" s="1342">
        <v>1212</v>
      </c>
      <c r="C4" s="1342">
        <v>1169</v>
      </c>
      <c r="D4" s="1342">
        <v>1146</v>
      </c>
      <c r="E4" s="1342">
        <v>1091</v>
      </c>
      <c r="F4" s="1342">
        <v>1109</v>
      </c>
      <c r="G4" s="1342">
        <v>2200</v>
      </c>
    </row>
    <row r="5" spans="1:13" ht="13.5" customHeight="1">
      <c r="A5" s="99" t="s">
        <v>206</v>
      </c>
      <c r="B5" s="1346">
        <v>-6.7</v>
      </c>
      <c r="C5" s="1346">
        <v>40.200000000000003</v>
      </c>
      <c r="D5" s="1346">
        <v>17.899999999999999</v>
      </c>
      <c r="E5" s="1346">
        <v>16</v>
      </c>
      <c r="F5" s="1346">
        <v>-16.7</v>
      </c>
      <c r="G5" s="1346">
        <v>146</v>
      </c>
      <c r="H5" s="519"/>
      <c r="I5" s="519"/>
      <c r="J5" s="165"/>
      <c r="K5" s="518"/>
      <c r="L5" s="518"/>
      <c r="M5" s="518"/>
    </row>
    <row r="6" spans="1:13" ht="13.5" customHeight="1">
      <c r="A6" s="298" t="s">
        <v>1245</v>
      </c>
      <c r="B6" s="1345">
        <v>-5</v>
      </c>
      <c r="C6" s="1345">
        <v>-3</v>
      </c>
      <c r="D6" s="1345">
        <v>13.7</v>
      </c>
      <c r="E6" s="1345">
        <v>17</v>
      </c>
      <c r="F6" s="1345">
        <v>-8</v>
      </c>
      <c r="G6" s="1345">
        <v>44</v>
      </c>
      <c r="H6" s="165"/>
      <c r="I6" s="165"/>
      <c r="J6" s="165"/>
      <c r="K6" s="518"/>
      <c r="L6" s="518"/>
      <c r="M6" s="518"/>
    </row>
    <row r="7" spans="1:13" ht="13.5" customHeight="1">
      <c r="A7" s="298" t="s">
        <v>1244</v>
      </c>
      <c r="B7" s="1345">
        <v>2</v>
      </c>
      <c r="C7" s="1345">
        <v>13</v>
      </c>
      <c r="D7" s="1345">
        <v>1</v>
      </c>
      <c r="E7" s="1345">
        <v>3</v>
      </c>
      <c r="F7" s="1345">
        <v>-31</v>
      </c>
      <c r="G7" s="1345">
        <v>5</v>
      </c>
      <c r="H7" s="512"/>
      <c r="I7" s="512"/>
      <c r="J7" s="512"/>
      <c r="K7" s="517"/>
      <c r="L7" s="517"/>
      <c r="M7" s="516"/>
    </row>
    <row r="8" spans="1:13" ht="13.5" customHeight="1">
      <c r="A8" s="298" t="s">
        <v>1246</v>
      </c>
      <c r="B8" s="1345">
        <v>-3.7</v>
      </c>
      <c r="C8" s="1345">
        <v>30.200000000000003</v>
      </c>
      <c r="D8" s="1345">
        <v>3.2</v>
      </c>
      <c r="E8" s="1345">
        <v>-4</v>
      </c>
      <c r="F8" s="1345">
        <v>22.3</v>
      </c>
      <c r="G8" s="1345">
        <v>97</v>
      </c>
      <c r="H8" s="512"/>
      <c r="I8" s="512"/>
      <c r="J8" s="512"/>
      <c r="K8" s="517"/>
      <c r="L8" s="517"/>
      <c r="M8" s="516"/>
    </row>
    <row r="9" spans="1:13" ht="13.5" customHeight="1">
      <c r="A9" s="99" t="s">
        <v>205</v>
      </c>
      <c r="B9" s="1346">
        <v>6</v>
      </c>
      <c r="C9" s="1346">
        <v>2</v>
      </c>
      <c r="D9" s="1346">
        <v>22.1</v>
      </c>
      <c r="E9" s="1346">
        <v>-8</v>
      </c>
      <c r="F9" s="1346">
        <v>18</v>
      </c>
      <c r="G9" s="1346">
        <v>54</v>
      </c>
      <c r="H9" s="512"/>
      <c r="I9" s="512"/>
      <c r="J9" s="512"/>
      <c r="K9" s="490"/>
      <c r="L9" s="490"/>
      <c r="M9" s="515"/>
    </row>
    <row r="10" spans="1:13" ht="13.5" customHeight="1">
      <c r="A10" s="298" t="s">
        <v>1243</v>
      </c>
      <c r="B10" s="1345">
        <v>9</v>
      </c>
      <c r="C10" s="1345">
        <v>2</v>
      </c>
      <c r="D10" s="1345">
        <v>22.8</v>
      </c>
      <c r="E10" s="1345">
        <v>-4</v>
      </c>
      <c r="F10" s="1345">
        <v>22</v>
      </c>
      <c r="G10" s="1345">
        <v>69</v>
      </c>
      <c r="H10" s="512"/>
      <c r="I10" s="512"/>
      <c r="J10" s="512"/>
      <c r="K10" s="514"/>
      <c r="L10" s="514"/>
      <c r="M10" s="513"/>
    </row>
    <row r="11" spans="1:13" ht="13.5" customHeight="1">
      <c r="A11" s="298" t="s">
        <v>1242</v>
      </c>
      <c r="B11" s="1345">
        <v>-3</v>
      </c>
      <c r="C11" s="1345">
        <v>0</v>
      </c>
      <c r="D11" s="1345">
        <v>-0.7</v>
      </c>
      <c r="E11" s="1345">
        <v>-4</v>
      </c>
      <c r="F11" s="1345">
        <v>-4</v>
      </c>
      <c r="G11" s="1345">
        <v>-15</v>
      </c>
      <c r="H11" s="512"/>
      <c r="I11" s="512"/>
      <c r="J11" s="512"/>
      <c r="K11" s="511"/>
      <c r="L11" s="511"/>
      <c r="M11" s="510"/>
    </row>
    <row r="12" spans="1:13" ht="13.5" customHeight="1">
      <c r="A12" s="298" t="s">
        <v>204</v>
      </c>
      <c r="B12" s="1345">
        <v>12</v>
      </c>
      <c r="C12" s="1345">
        <v>-24</v>
      </c>
      <c r="D12" s="1345">
        <v>0</v>
      </c>
      <c r="E12" s="1345">
        <v>12</v>
      </c>
      <c r="F12" s="1345">
        <v>0</v>
      </c>
      <c r="G12" s="1345">
        <v>-12</v>
      </c>
      <c r="H12" s="509"/>
      <c r="I12" s="509"/>
      <c r="J12" s="165"/>
      <c r="K12" s="483"/>
      <c r="L12" s="483"/>
      <c r="M12" s="841"/>
    </row>
    <row r="13" spans="1:13" ht="13.5" customHeight="1">
      <c r="A13" s="298" t="s">
        <v>881</v>
      </c>
      <c r="B13" s="1345">
        <v>8.6999999999999993</v>
      </c>
      <c r="C13" s="1345">
        <v>24.799999999999997</v>
      </c>
      <c r="D13" s="1345">
        <v>-17</v>
      </c>
      <c r="E13" s="1345">
        <v>35</v>
      </c>
      <c r="F13" s="1345">
        <v>-19.3</v>
      </c>
      <c r="G13" s="1345">
        <v>56</v>
      </c>
      <c r="H13" s="508"/>
      <c r="I13" s="508"/>
      <c r="J13" s="507"/>
      <c r="K13" s="483"/>
      <c r="L13" s="483"/>
      <c r="M13" s="841"/>
    </row>
    <row r="14" spans="1:13" ht="13.5" customHeight="1" thickBot="1">
      <c r="A14" s="297" t="s">
        <v>880</v>
      </c>
      <c r="B14" s="1344">
        <v>6</v>
      </c>
      <c r="C14" s="1344">
        <v>22</v>
      </c>
      <c r="D14" s="1344">
        <v>0</v>
      </c>
      <c r="E14" s="1344">
        <v>29</v>
      </c>
      <c r="F14" s="1344">
        <v>-20</v>
      </c>
      <c r="G14" s="1343">
        <v>88</v>
      </c>
      <c r="H14" s="506"/>
      <c r="I14" s="506"/>
      <c r="K14" s="483"/>
      <c r="L14" s="483"/>
      <c r="M14" s="841"/>
    </row>
    <row r="15" spans="1:13" ht="17.25" customHeight="1">
      <c r="A15" s="1377" t="s">
        <v>203</v>
      </c>
      <c r="B15" s="1342">
        <v>1232</v>
      </c>
      <c r="C15" s="1342">
        <v>1212</v>
      </c>
      <c r="D15" s="1342">
        <v>1169</v>
      </c>
      <c r="E15" s="1342">
        <v>1146</v>
      </c>
      <c r="F15" s="1342">
        <v>1091</v>
      </c>
      <c r="G15" s="1342">
        <v>2444</v>
      </c>
      <c r="H15" s="485"/>
      <c r="I15" s="485"/>
      <c r="K15" s="483"/>
      <c r="L15" s="483"/>
      <c r="M15" s="841"/>
    </row>
    <row r="16" spans="1:13" ht="13.5" customHeight="1">
      <c r="A16" s="404"/>
      <c r="G16" s="1341"/>
      <c r="H16" s="165"/>
      <c r="I16" s="165"/>
      <c r="J16" s="165"/>
      <c r="K16" s="482"/>
      <c r="L16" s="482"/>
      <c r="M16" s="840"/>
    </row>
    <row r="17" spans="1:13" ht="13.5" customHeight="1" thickBot="1">
      <c r="A17" s="100" t="s">
        <v>122</v>
      </c>
      <c r="B17" s="361" t="s">
        <v>1533</v>
      </c>
      <c r="C17" s="361" t="s">
        <v>1534</v>
      </c>
      <c r="D17" s="361" t="s">
        <v>1535</v>
      </c>
      <c r="E17" s="361" t="s">
        <v>1536</v>
      </c>
      <c r="F17" s="361" t="s">
        <v>1537</v>
      </c>
      <c r="G17" s="362" t="s">
        <v>1366</v>
      </c>
      <c r="H17" s="165"/>
      <c r="I17" s="165"/>
      <c r="J17" s="165"/>
      <c r="K17" s="483"/>
      <c r="L17" s="483"/>
      <c r="M17" s="836"/>
    </row>
    <row r="18" spans="1:13" ht="13.5" customHeight="1">
      <c r="A18" s="99" t="s">
        <v>207</v>
      </c>
      <c r="B18" s="1342">
        <v>562</v>
      </c>
      <c r="C18" s="1342">
        <v>535</v>
      </c>
      <c r="D18" s="1342">
        <v>543</v>
      </c>
      <c r="E18" s="1342">
        <v>501</v>
      </c>
      <c r="F18" s="1342">
        <v>515</v>
      </c>
      <c r="G18" s="1342">
        <v>1016</v>
      </c>
      <c r="H18" s="165"/>
      <c r="I18" s="165"/>
      <c r="J18" s="165"/>
      <c r="K18" s="483"/>
      <c r="L18" s="483"/>
      <c r="M18" s="836"/>
    </row>
    <row r="19" spans="1:13" ht="13.5" customHeight="1">
      <c r="A19" s="99" t="s">
        <v>206</v>
      </c>
      <c r="B19" s="1342">
        <v>-2</v>
      </c>
      <c r="C19" s="1342">
        <v>-2</v>
      </c>
      <c r="D19" s="1342">
        <v>-6</v>
      </c>
      <c r="E19" s="1342">
        <v>12</v>
      </c>
      <c r="F19" s="1342">
        <v>-18</v>
      </c>
      <c r="G19" s="1346">
        <v>-8</v>
      </c>
      <c r="K19" s="484"/>
      <c r="L19" s="484"/>
      <c r="M19" s="836"/>
    </row>
    <row r="20" spans="1:13" ht="13.5" customHeight="1">
      <c r="A20" s="298" t="s">
        <v>1245</v>
      </c>
      <c r="B20" s="1378">
        <v>-4</v>
      </c>
      <c r="C20" s="1378">
        <v>-10</v>
      </c>
      <c r="D20" s="1378">
        <v>-9</v>
      </c>
      <c r="E20" s="1378">
        <v>7</v>
      </c>
      <c r="F20" s="1378">
        <v>-3</v>
      </c>
      <c r="G20" s="1345">
        <v>-24</v>
      </c>
      <c r="K20" s="482"/>
      <c r="L20" s="482"/>
      <c r="M20" s="837"/>
    </row>
    <row r="21" spans="1:13" ht="13.5" customHeight="1">
      <c r="A21" s="298" t="s">
        <v>1244</v>
      </c>
      <c r="B21" s="1378">
        <v>2</v>
      </c>
      <c r="C21" s="1378">
        <v>8</v>
      </c>
      <c r="D21" s="1378">
        <v>3</v>
      </c>
      <c r="E21" s="1378">
        <v>5</v>
      </c>
      <c r="F21" s="1378">
        <v>-15</v>
      </c>
      <c r="G21" s="1345">
        <v>16</v>
      </c>
      <c r="H21" s="504"/>
      <c r="I21" s="504"/>
      <c r="K21" s="483"/>
      <c r="L21" s="483"/>
      <c r="M21" s="836"/>
    </row>
    <row r="22" spans="1:13" ht="13.5" customHeight="1">
      <c r="A22" s="99" t="s">
        <v>205</v>
      </c>
      <c r="B22" s="1342">
        <v>6</v>
      </c>
      <c r="C22" s="1342">
        <v>6</v>
      </c>
      <c r="D22" s="1342">
        <v>7</v>
      </c>
      <c r="E22" s="1342">
        <v>8</v>
      </c>
      <c r="F22" s="1342">
        <v>2</v>
      </c>
      <c r="G22" s="1346">
        <v>50</v>
      </c>
      <c r="H22" s="487"/>
      <c r="I22" s="487"/>
      <c r="K22" s="482"/>
      <c r="L22" s="482"/>
      <c r="M22" s="840"/>
    </row>
    <row r="23" spans="1:13" ht="13.5" customHeight="1">
      <c r="A23" s="298" t="s">
        <v>1243</v>
      </c>
      <c r="B23" s="1378">
        <v>8</v>
      </c>
      <c r="C23" s="1378">
        <v>6</v>
      </c>
      <c r="D23" s="1378">
        <v>8</v>
      </c>
      <c r="E23" s="1378">
        <v>10</v>
      </c>
      <c r="F23" s="1378">
        <v>6</v>
      </c>
      <c r="G23" s="1345">
        <v>61</v>
      </c>
      <c r="H23" s="487"/>
      <c r="I23" s="487"/>
      <c r="K23" s="481"/>
      <c r="L23" s="481"/>
      <c r="M23" s="836"/>
    </row>
    <row r="24" spans="1:13" ht="13.5" customHeight="1">
      <c r="A24" s="298" t="s">
        <v>1242</v>
      </c>
      <c r="B24" s="1378">
        <v>-2</v>
      </c>
      <c r="C24" s="1378">
        <v>0</v>
      </c>
      <c r="D24" s="1378">
        <v>-1</v>
      </c>
      <c r="E24" s="1378">
        <v>-2</v>
      </c>
      <c r="F24" s="1378">
        <v>-4</v>
      </c>
      <c r="G24" s="1345">
        <v>-11</v>
      </c>
      <c r="H24" s="501"/>
      <c r="I24" s="487"/>
      <c r="K24" s="480"/>
      <c r="L24" s="480"/>
      <c r="M24" s="839"/>
    </row>
    <row r="25" spans="1:13" ht="13.5" customHeight="1">
      <c r="A25" s="298" t="s">
        <v>204</v>
      </c>
      <c r="B25" s="1378">
        <v>5</v>
      </c>
      <c r="C25" s="1378">
        <v>-10</v>
      </c>
      <c r="D25" s="1378">
        <v>0</v>
      </c>
      <c r="E25" s="1378">
        <v>5</v>
      </c>
      <c r="F25" s="1378">
        <v>0</v>
      </c>
      <c r="G25" s="1345">
        <v>-5</v>
      </c>
      <c r="H25" s="487"/>
      <c r="I25" s="487"/>
      <c r="K25" s="478"/>
      <c r="L25" s="478"/>
      <c r="M25" s="836"/>
    </row>
    <row r="26" spans="1:13" ht="13.5" customHeight="1">
      <c r="A26" s="298" t="s">
        <v>2</v>
      </c>
      <c r="B26" s="1378">
        <v>-2</v>
      </c>
      <c r="C26" s="1378">
        <v>33</v>
      </c>
      <c r="D26" s="1378">
        <v>-9</v>
      </c>
      <c r="E26" s="1378">
        <v>17</v>
      </c>
      <c r="F26" s="1378">
        <v>2</v>
      </c>
      <c r="G26" s="1345">
        <v>78</v>
      </c>
      <c r="H26" s="485"/>
      <c r="I26" s="485"/>
      <c r="K26" s="478"/>
      <c r="L26" s="478"/>
      <c r="M26" s="836"/>
    </row>
    <row r="27" spans="1:13" ht="13.5" customHeight="1" thickBot="1">
      <c r="A27" s="297" t="s">
        <v>880</v>
      </c>
      <c r="B27" s="1379">
        <v>2</v>
      </c>
      <c r="C27" s="1379">
        <v>9</v>
      </c>
      <c r="D27" s="1379">
        <v>2</v>
      </c>
      <c r="E27" s="1379">
        <v>8</v>
      </c>
      <c r="F27" s="1379">
        <v>-5</v>
      </c>
      <c r="G27" s="1343">
        <v>32</v>
      </c>
      <c r="H27" s="487"/>
      <c r="I27" s="487"/>
      <c r="K27" s="478"/>
      <c r="L27" s="478"/>
      <c r="M27" s="836"/>
    </row>
    <row r="28" spans="1:13" ht="17.25" customHeight="1">
      <c r="A28" s="1377" t="s">
        <v>203</v>
      </c>
      <c r="B28" s="1342">
        <v>569</v>
      </c>
      <c r="C28" s="1342">
        <v>562</v>
      </c>
      <c r="D28" s="1342">
        <v>535</v>
      </c>
      <c r="E28" s="1342">
        <v>543</v>
      </c>
      <c r="F28" s="1342">
        <v>501</v>
      </c>
      <c r="G28" s="1342">
        <v>1131</v>
      </c>
      <c r="H28" s="487"/>
      <c r="I28" s="487"/>
      <c r="K28" s="472"/>
      <c r="L28" s="472"/>
      <c r="M28" s="837"/>
    </row>
    <row r="29" spans="1:13" ht="13.5" customHeight="1">
      <c r="A29" s="468"/>
      <c r="B29" s="1341"/>
      <c r="C29" s="1341"/>
      <c r="D29" s="1341"/>
      <c r="E29" s="1341"/>
      <c r="F29" s="1341"/>
      <c r="G29" s="1341"/>
      <c r="K29" s="475"/>
      <c r="L29" s="475"/>
      <c r="M29" s="836"/>
    </row>
    <row r="30" spans="1:13" ht="13.5" customHeight="1" thickBot="1">
      <c r="A30" s="100" t="s">
        <v>830</v>
      </c>
      <c r="B30" s="361" t="s">
        <v>1533</v>
      </c>
      <c r="C30" s="361" t="s">
        <v>1534</v>
      </c>
      <c r="D30" s="361" t="s">
        <v>1535</v>
      </c>
      <c r="E30" s="361" t="s">
        <v>1536</v>
      </c>
      <c r="F30" s="361" t="s">
        <v>1537</v>
      </c>
      <c r="G30" s="362" t="s">
        <v>1366</v>
      </c>
      <c r="K30" s="475"/>
      <c r="L30" s="475"/>
      <c r="M30" s="836"/>
    </row>
    <row r="31" spans="1:13" ht="13.5" customHeight="1">
      <c r="A31" s="99" t="s">
        <v>207</v>
      </c>
      <c r="B31" s="1380">
        <v>395</v>
      </c>
      <c r="C31" s="1380">
        <v>383</v>
      </c>
      <c r="D31" s="1380">
        <v>351</v>
      </c>
      <c r="E31" s="1380">
        <v>339</v>
      </c>
      <c r="F31" s="1380">
        <v>347</v>
      </c>
      <c r="G31" s="1381">
        <v>686</v>
      </c>
      <c r="K31" s="475"/>
      <c r="L31" s="475"/>
      <c r="M31" s="836"/>
    </row>
    <row r="32" spans="1:13" ht="13.5" customHeight="1">
      <c r="A32" s="99" t="s">
        <v>206</v>
      </c>
      <c r="B32" s="1346">
        <v>-1</v>
      </c>
      <c r="C32" s="1346">
        <v>3</v>
      </c>
      <c r="D32" s="1346">
        <v>16</v>
      </c>
      <c r="E32" s="1346">
        <v>-4</v>
      </c>
      <c r="F32" s="1346">
        <v>-11</v>
      </c>
      <c r="G32" s="1346">
        <v>19</v>
      </c>
      <c r="K32" s="475"/>
      <c r="L32" s="475"/>
      <c r="M32" s="836"/>
    </row>
    <row r="33" spans="1:14" ht="13.5" customHeight="1">
      <c r="A33" s="298" t="s">
        <v>1245</v>
      </c>
      <c r="B33" s="1345">
        <v>-1</v>
      </c>
      <c r="C33" s="1345">
        <v>-1</v>
      </c>
      <c r="D33" s="1345">
        <v>15</v>
      </c>
      <c r="E33" s="1345">
        <v>-2</v>
      </c>
      <c r="F33" s="1345">
        <v>0</v>
      </c>
      <c r="G33" s="1345">
        <v>23</v>
      </c>
      <c r="K33" s="475"/>
      <c r="L33" s="475"/>
      <c r="M33" s="836"/>
    </row>
    <row r="34" spans="1:14" ht="13.5" customHeight="1">
      <c r="A34" s="298" t="s">
        <v>1244</v>
      </c>
      <c r="B34" s="1345">
        <v>0</v>
      </c>
      <c r="C34" s="1345">
        <v>4</v>
      </c>
      <c r="D34" s="1345">
        <v>1</v>
      </c>
      <c r="E34" s="1345">
        <v>-2</v>
      </c>
      <c r="F34" s="1345">
        <v>-11</v>
      </c>
      <c r="G34" s="1345">
        <v>-4</v>
      </c>
      <c r="K34" s="475"/>
      <c r="L34" s="475"/>
      <c r="M34" s="835"/>
    </row>
    <row r="35" spans="1:14" ht="13.5" customHeight="1">
      <c r="A35" s="99" t="s">
        <v>205</v>
      </c>
      <c r="B35" s="1346">
        <v>6</v>
      </c>
      <c r="C35" s="1346">
        <v>3</v>
      </c>
      <c r="D35" s="1346">
        <v>18</v>
      </c>
      <c r="E35" s="1346">
        <v>-2</v>
      </c>
      <c r="F35" s="1346">
        <v>6</v>
      </c>
      <c r="G35" s="1346">
        <v>50</v>
      </c>
      <c r="I35" s="102"/>
      <c r="K35" s="472"/>
      <c r="L35" s="472"/>
      <c r="M35" s="834"/>
    </row>
    <row r="36" spans="1:14" s="299" customFormat="1" ht="13.5" customHeight="1">
      <c r="A36" s="298" t="s">
        <v>1243</v>
      </c>
      <c r="B36" s="1345">
        <v>7</v>
      </c>
      <c r="C36" s="1345">
        <v>3</v>
      </c>
      <c r="D36" s="1345">
        <v>18</v>
      </c>
      <c r="E36" s="1345">
        <v>0</v>
      </c>
      <c r="F36" s="1345">
        <v>7</v>
      </c>
      <c r="G36" s="1345">
        <v>54</v>
      </c>
      <c r="H36" s="296"/>
      <c r="I36" s="102"/>
      <c r="J36" s="296"/>
      <c r="K36" s="500"/>
      <c r="L36" s="500"/>
      <c r="M36" s="500"/>
      <c r="N36" s="296"/>
    </row>
    <row r="37" spans="1:14" ht="13.5" customHeight="1">
      <c r="A37" s="298" t="s">
        <v>1242</v>
      </c>
      <c r="B37" s="1345">
        <v>-1</v>
      </c>
      <c r="C37" s="1345">
        <v>0</v>
      </c>
      <c r="D37" s="1345">
        <v>0</v>
      </c>
      <c r="E37" s="1345">
        <v>-2</v>
      </c>
      <c r="F37" s="1345">
        <v>-1</v>
      </c>
      <c r="G37" s="1345">
        <v>-4</v>
      </c>
      <c r="H37" s="299"/>
      <c r="I37" s="499"/>
      <c r="J37" s="498"/>
      <c r="K37" s="497"/>
      <c r="L37" s="497"/>
      <c r="M37" s="496"/>
      <c r="N37" s="299"/>
    </row>
    <row r="38" spans="1:14" ht="13.5" customHeight="1">
      <c r="A38" s="298" t="s">
        <v>204</v>
      </c>
      <c r="B38" s="1345">
        <v>3</v>
      </c>
      <c r="C38" s="1345">
        <v>-6</v>
      </c>
      <c r="D38" s="1345">
        <v>0</v>
      </c>
      <c r="E38" s="1345">
        <v>3</v>
      </c>
      <c r="F38" s="1345">
        <v>0</v>
      </c>
      <c r="G38" s="1345">
        <v>-3</v>
      </c>
      <c r="I38" s="488"/>
      <c r="J38" s="487"/>
      <c r="K38" s="495"/>
      <c r="L38" s="494"/>
      <c r="M38" s="494"/>
    </row>
    <row r="39" spans="1:14" ht="13.5" customHeight="1">
      <c r="A39" s="298" t="s">
        <v>2</v>
      </c>
      <c r="B39" s="1345">
        <v>3</v>
      </c>
      <c r="C39" s="1345">
        <v>12</v>
      </c>
      <c r="D39" s="1345">
        <v>-2</v>
      </c>
      <c r="E39" s="1345">
        <v>15</v>
      </c>
      <c r="F39" s="1345">
        <v>-3</v>
      </c>
      <c r="G39" s="1345">
        <v>49</v>
      </c>
      <c r="I39" s="488"/>
      <c r="J39" s="487"/>
      <c r="K39" s="493"/>
      <c r="L39" s="492"/>
      <c r="M39" s="491"/>
    </row>
    <row r="40" spans="1:14" ht="13.5" customHeight="1" thickBot="1">
      <c r="A40" s="297" t="s">
        <v>880</v>
      </c>
      <c r="B40" s="1344">
        <v>2</v>
      </c>
      <c r="C40" s="1344">
        <v>6</v>
      </c>
      <c r="D40" s="1344">
        <v>0</v>
      </c>
      <c r="E40" s="1344">
        <v>5</v>
      </c>
      <c r="F40" s="1344">
        <v>-4</v>
      </c>
      <c r="G40" s="1343">
        <v>21</v>
      </c>
      <c r="I40" s="488"/>
      <c r="J40" s="487"/>
      <c r="K40" s="490"/>
      <c r="L40" s="490"/>
      <c r="M40" s="489"/>
    </row>
    <row r="41" spans="1:14" ht="17.25" customHeight="1">
      <c r="A41" s="1377" t="s">
        <v>203</v>
      </c>
      <c r="B41" s="1346">
        <v>406</v>
      </c>
      <c r="C41" s="1346">
        <v>395</v>
      </c>
      <c r="D41" s="1346">
        <v>383</v>
      </c>
      <c r="E41" s="1346">
        <v>351</v>
      </c>
      <c r="F41" s="1346">
        <v>339</v>
      </c>
      <c r="G41" s="1342">
        <v>801</v>
      </c>
      <c r="I41" s="488"/>
      <c r="J41" s="487"/>
      <c r="K41" s="483"/>
      <c r="L41" s="483"/>
      <c r="M41" s="836"/>
    </row>
    <row r="42" spans="1:14" ht="13.5" customHeight="1">
      <c r="A42" s="468"/>
      <c r="B42" s="1341"/>
      <c r="C42" s="1341"/>
      <c r="D42" s="1341"/>
      <c r="E42" s="1341"/>
      <c r="F42" s="1341"/>
      <c r="G42" s="1341"/>
      <c r="I42" s="486"/>
      <c r="J42" s="485"/>
      <c r="K42" s="483"/>
      <c r="L42" s="483"/>
      <c r="M42" s="836"/>
    </row>
    <row r="43" spans="1:14" ht="13.5" customHeight="1" thickBot="1">
      <c r="A43" s="100" t="s">
        <v>832</v>
      </c>
      <c r="B43" s="361" t="s">
        <v>1533</v>
      </c>
      <c r="C43" s="361" t="s">
        <v>1534</v>
      </c>
      <c r="D43" s="361" t="s">
        <v>1535</v>
      </c>
      <c r="E43" s="361" t="s">
        <v>1536</v>
      </c>
      <c r="F43" s="361" t="s">
        <v>1537</v>
      </c>
      <c r="G43" s="362" t="s">
        <v>1366</v>
      </c>
      <c r="I43" s="486"/>
      <c r="J43" s="487"/>
      <c r="K43" s="483"/>
      <c r="L43" s="483"/>
      <c r="M43" s="836"/>
    </row>
    <row r="44" spans="1:14" ht="13.5" customHeight="1">
      <c r="A44" s="99" t="s">
        <v>207</v>
      </c>
      <c r="B44" s="1346">
        <v>240</v>
      </c>
      <c r="C44" s="1346">
        <v>228</v>
      </c>
      <c r="D44" s="1346">
        <v>226</v>
      </c>
      <c r="E44" s="1346">
        <v>214</v>
      </c>
      <c r="F44" s="1346">
        <v>221</v>
      </c>
      <c r="G44" s="1382">
        <v>435</v>
      </c>
      <c r="I44" s="488"/>
      <c r="J44" s="487"/>
      <c r="K44" s="483"/>
      <c r="L44" s="483"/>
      <c r="M44" s="836"/>
    </row>
    <row r="45" spans="1:14" ht="13.5" customHeight="1">
      <c r="A45" s="99" t="s">
        <v>206</v>
      </c>
      <c r="B45" s="1346">
        <v>0</v>
      </c>
      <c r="C45" s="1346">
        <v>8</v>
      </c>
      <c r="D45" s="1346">
        <v>5</v>
      </c>
      <c r="E45" s="1346">
        <v>12</v>
      </c>
      <c r="F45" s="1346">
        <v>-10</v>
      </c>
      <c r="G45" s="1383">
        <v>35</v>
      </c>
      <c r="I45" s="488"/>
      <c r="J45" s="487"/>
      <c r="K45" s="483"/>
      <c r="L45" s="483"/>
      <c r="M45" s="836"/>
    </row>
    <row r="46" spans="1:14" ht="13.5" customHeight="1">
      <c r="A46" s="298" t="s">
        <v>1245</v>
      </c>
      <c r="B46" s="1345">
        <v>0</v>
      </c>
      <c r="C46" s="1345">
        <v>8</v>
      </c>
      <c r="D46" s="1345">
        <v>8</v>
      </c>
      <c r="E46" s="1345">
        <v>12</v>
      </c>
      <c r="F46" s="1345">
        <v>-5</v>
      </c>
      <c r="G46" s="1345">
        <v>45</v>
      </c>
      <c r="I46" s="488"/>
      <c r="J46" s="487"/>
      <c r="K46" s="482"/>
      <c r="L46" s="482"/>
      <c r="M46" s="837"/>
    </row>
    <row r="47" spans="1:14" ht="13.5" customHeight="1">
      <c r="A47" s="298" t="s">
        <v>1244</v>
      </c>
      <c r="B47" s="1345">
        <v>0</v>
      </c>
      <c r="C47" s="1345">
        <v>0</v>
      </c>
      <c r="D47" s="1345">
        <v>-3</v>
      </c>
      <c r="E47" s="1345">
        <v>0</v>
      </c>
      <c r="F47" s="1345">
        <v>-5</v>
      </c>
      <c r="G47" s="1345">
        <v>-10</v>
      </c>
      <c r="I47" s="486"/>
      <c r="J47" s="485"/>
      <c r="K47" s="483"/>
      <c r="L47" s="483"/>
      <c r="M47" s="836"/>
    </row>
    <row r="48" spans="1:14" ht="13.5" customHeight="1">
      <c r="A48" s="99" t="s">
        <v>205</v>
      </c>
      <c r="B48" s="1346">
        <v>-7</v>
      </c>
      <c r="C48" s="1346">
        <v>-8</v>
      </c>
      <c r="D48" s="1346">
        <v>-4</v>
      </c>
      <c r="E48" s="1346">
        <v>-15</v>
      </c>
      <c r="F48" s="1346">
        <v>9</v>
      </c>
      <c r="G48" s="1346">
        <v>-54</v>
      </c>
      <c r="K48" s="483"/>
      <c r="L48" s="483"/>
      <c r="M48" s="836"/>
    </row>
    <row r="49" spans="1:13" ht="13.5" customHeight="1">
      <c r="A49" s="298" t="s">
        <v>1243</v>
      </c>
      <c r="B49" s="1345">
        <v>-7</v>
      </c>
      <c r="C49" s="1345">
        <v>-8</v>
      </c>
      <c r="D49" s="1345">
        <v>-4</v>
      </c>
      <c r="E49" s="1345">
        <v>-15</v>
      </c>
      <c r="F49" s="1345">
        <v>8</v>
      </c>
      <c r="G49" s="1345">
        <v>-54</v>
      </c>
      <c r="K49" s="484"/>
      <c r="L49" s="483"/>
      <c r="M49" s="836"/>
    </row>
    <row r="50" spans="1:13" ht="13.5" customHeight="1">
      <c r="A50" s="298" t="s">
        <v>1242</v>
      </c>
      <c r="B50" s="1345">
        <v>0</v>
      </c>
      <c r="C50" s="1345">
        <v>0</v>
      </c>
      <c r="D50" s="1345">
        <v>0</v>
      </c>
      <c r="E50" s="1345">
        <v>0</v>
      </c>
      <c r="F50" s="1345">
        <v>1</v>
      </c>
      <c r="G50" s="1345">
        <v>0</v>
      </c>
      <c r="K50" s="482"/>
      <c r="L50" s="482"/>
      <c r="M50" s="837"/>
    </row>
    <row r="51" spans="1:13" ht="13.5" customHeight="1">
      <c r="A51" s="298" t="s">
        <v>204</v>
      </c>
      <c r="B51" s="1345">
        <v>3</v>
      </c>
      <c r="C51" s="1345">
        <v>-6</v>
      </c>
      <c r="D51" s="1345">
        <v>0</v>
      </c>
      <c r="E51" s="1345">
        <v>3</v>
      </c>
      <c r="F51" s="1345">
        <v>0</v>
      </c>
      <c r="G51" s="1345">
        <v>-3</v>
      </c>
      <c r="H51" s="467"/>
      <c r="K51" s="483"/>
      <c r="L51" s="483"/>
      <c r="M51" s="836"/>
    </row>
    <row r="52" spans="1:13" ht="13.5" customHeight="1">
      <c r="A52" s="298" t="s">
        <v>2</v>
      </c>
      <c r="B52" s="1345">
        <v>-7</v>
      </c>
      <c r="C52" s="1345">
        <v>18</v>
      </c>
      <c r="D52" s="1345">
        <v>1</v>
      </c>
      <c r="E52" s="1345">
        <v>12</v>
      </c>
      <c r="F52" s="1345">
        <v>-6</v>
      </c>
      <c r="G52" s="1345">
        <v>56</v>
      </c>
      <c r="K52" s="482"/>
      <c r="L52" s="482"/>
      <c r="M52" s="837"/>
    </row>
    <row r="53" spans="1:13" ht="13.5" customHeight="1" thickBot="1">
      <c r="A53" s="297" t="s">
        <v>880</v>
      </c>
      <c r="B53" s="1344">
        <v>1</v>
      </c>
      <c r="C53" s="1344">
        <v>5</v>
      </c>
      <c r="D53" s="1344">
        <v>0</v>
      </c>
      <c r="E53" s="1344">
        <v>3</v>
      </c>
      <c r="F53" s="1344">
        <v>-4</v>
      </c>
      <c r="G53" s="1343">
        <v>11</v>
      </c>
      <c r="K53" s="481"/>
      <c r="L53" s="481"/>
      <c r="M53" s="836"/>
    </row>
    <row r="54" spans="1:13" ht="17.25" customHeight="1">
      <c r="A54" s="1377" t="s">
        <v>203</v>
      </c>
      <c r="B54" s="1346">
        <v>229</v>
      </c>
      <c r="C54" s="1346">
        <v>240</v>
      </c>
      <c r="D54" s="1346">
        <v>228</v>
      </c>
      <c r="E54" s="1346">
        <v>226</v>
      </c>
      <c r="F54" s="1346">
        <v>214</v>
      </c>
      <c r="G54" s="1342">
        <v>469</v>
      </c>
      <c r="K54" s="480"/>
      <c r="L54" s="480"/>
      <c r="M54" s="838"/>
    </row>
    <row r="55" spans="1:13" ht="13.5" customHeight="1">
      <c r="B55" s="1341"/>
      <c r="C55" s="1341"/>
      <c r="D55" s="1341"/>
      <c r="E55" s="1341"/>
      <c r="F55" s="1341"/>
      <c r="G55" s="1341"/>
      <c r="K55" s="478"/>
      <c r="L55" s="478"/>
      <c r="M55" s="836"/>
    </row>
    <row r="56" spans="1:13" ht="13.5" customHeight="1" thickBot="1">
      <c r="A56" s="100" t="s">
        <v>537</v>
      </c>
      <c r="B56" s="361" t="s">
        <v>1533</v>
      </c>
      <c r="C56" s="361" t="s">
        <v>1534</v>
      </c>
      <c r="D56" s="361" t="s">
        <v>1535</v>
      </c>
      <c r="E56" s="361" t="s">
        <v>1536</v>
      </c>
      <c r="F56" s="361" t="s">
        <v>1537</v>
      </c>
      <c r="G56" s="362" t="s">
        <v>1366</v>
      </c>
      <c r="K56" s="478"/>
      <c r="L56" s="478"/>
      <c r="M56" s="836"/>
    </row>
    <row r="57" spans="1:13" ht="13.5" customHeight="1">
      <c r="A57" s="99" t="s">
        <v>207</v>
      </c>
      <c r="B57" s="1346">
        <v>19</v>
      </c>
      <c r="C57" s="1346">
        <v>16</v>
      </c>
      <c r="D57" s="1346">
        <v>16</v>
      </c>
      <c r="E57" s="1346">
        <v>17</v>
      </c>
      <c r="F57" s="1346">
        <v>18</v>
      </c>
      <c r="G57" s="1346">
        <v>35</v>
      </c>
      <c r="K57" s="478"/>
      <c r="L57" s="478"/>
      <c r="M57" s="836"/>
    </row>
    <row r="58" spans="1:13" ht="13.5" customHeight="1">
      <c r="A58" s="99" t="s">
        <v>206</v>
      </c>
      <c r="B58" s="1346">
        <v>0</v>
      </c>
      <c r="C58" s="1346">
        <v>1</v>
      </c>
      <c r="D58" s="1346">
        <v>0</v>
      </c>
      <c r="E58" s="1346">
        <v>0</v>
      </c>
      <c r="F58" s="1346">
        <v>0</v>
      </c>
      <c r="G58" s="1346">
        <v>3</v>
      </c>
      <c r="K58" s="472"/>
      <c r="L58" s="472"/>
      <c r="M58" s="837"/>
    </row>
    <row r="59" spans="1:13" ht="13.5" customHeight="1">
      <c r="A59" s="298" t="s">
        <v>1245</v>
      </c>
      <c r="B59" s="1345">
        <v>0</v>
      </c>
      <c r="C59" s="1345">
        <v>0</v>
      </c>
      <c r="D59" s="1345">
        <v>0</v>
      </c>
      <c r="E59" s="1345">
        <v>0</v>
      </c>
      <c r="F59" s="1345">
        <v>0</v>
      </c>
      <c r="G59" s="1345">
        <v>0</v>
      </c>
      <c r="K59" s="475"/>
      <c r="L59" s="475"/>
      <c r="M59" s="836"/>
    </row>
    <row r="60" spans="1:13" ht="13.5" customHeight="1">
      <c r="A60" s="298" t="s">
        <v>1244</v>
      </c>
      <c r="B60" s="1345">
        <v>0</v>
      </c>
      <c r="C60" s="1345">
        <v>1</v>
      </c>
      <c r="D60" s="1345">
        <v>0</v>
      </c>
      <c r="E60" s="1345">
        <v>0</v>
      </c>
      <c r="F60" s="1345">
        <v>0</v>
      </c>
      <c r="G60" s="1345">
        <v>3</v>
      </c>
      <c r="K60" s="475"/>
      <c r="L60" s="475"/>
      <c r="M60" s="836"/>
    </row>
    <row r="61" spans="1:13" ht="13.5" customHeight="1">
      <c r="A61" s="99" t="s">
        <v>205</v>
      </c>
      <c r="B61" s="1346">
        <v>1</v>
      </c>
      <c r="C61" s="1346">
        <v>1</v>
      </c>
      <c r="D61" s="1346">
        <v>1</v>
      </c>
      <c r="E61" s="1346">
        <v>1</v>
      </c>
      <c r="F61" s="1346">
        <v>1</v>
      </c>
      <c r="G61" s="1346">
        <v>8</v>
      </c>
      <c r="K61" s="475"/>
      <c r="L61" s="475"/>
      <c r="M61" s="836"/>
    </row>
    <row r="62" spans="1:13" ht="13.5" customHeight="1">
      <c r="A62" s="298" t="s">
        <v>1243</v>
      </c>
      <c r="B62" s="1345">
        <v>1</v>
      </c>
      <c r="C62" s="1345">
        <v>1</v>
      </c>
      <c r="D62" s="1345">
        <v>1</v>
      </c>
      <c r="E62" s="1345">
        <v>1</v>
      </c>
      <c r="F62" s="1345">
        <v>1</v>
      </c>
      <c r="G62" s="1345">
        <v>8</v>
      </c>
      <c r="K62" s="472"/>
      <c r="L62" s="471"/>
      <c r="M62" s="837"/>
    </row>
    <row r="63" spans="1:13" ht="13.5" customHeight="1">
      <c r="A63" s="298" t="s">
        <v>1242</v>
      </c>
      <c r="B63" s="1345">
        <v>0</v>
      </c>
      <c r="C63" s="1345">
        <v>0</v>
      </c>
      <c r="D63" s="1345">
        <v>0</v>
      </c>
      <c r="E63" s="1345">
        <v>0</v>
      </c>
      <c r="F63" s="1345">
        <v>0</v>
      </c>
      <c r="G63" s="1345">
        <v>0</v>
      </c>
      <c r="K63" s="475"/>
      <c r="L63" s="475"/>
      <c r="M63" s="836"/>
    </row>
    <row r="64" spans="1:13" ht="13.5" customHeight="1">
      <c r="A64" s="298" t="s">
        <v>204</v>
      </c>
      <c r="B64" s="1345">
        <v>1</v>
      </c>
      <c r="C64" s="1345">
        <v>-1</v>
      </c>
      <c r="D64" s="1345">
        <v>0</v>
      </c>
      <c r="E64" s="1345">
        <v>1</v>
      </c>
      <c r="F64" s="1345">
        <v>0</v>
      </c>
      <c r="G64" s="1345">
        <v>-1</v>
      </c>
      <c r="K64" s="475"/>
      <c r="L64" s="475"/>
      <c r="M64" s="835"/>
    </row>
    <row r="65" spans="1:13" ht="13.5" customHeight="1">
      <c r="A65" s="298" t="s">
        <v>2</v>
      </c>
      <c r="B65" s="1345">
        <v>-2</v>
      </c>
      <c r="C65" s="1345">
        <v>2</v>
      </c>
      <c r="D65" s="1345">
        <v>-1</v>
      </c>
      <c r="E65" s="1345">
        <v>-3</v>
      </c>
      <c r="F65" s="1345">
        <v>-2</v>
      </c>
      <c r="G65" s="1345">
        <v>-7</v>
      </c>
      <c r="K65" s="472"/>
      <c r="L65" s="471"/>
      <c r="M65" s="834"/>
    </row>
    <row r="66" spans="1:13" ht="13.5" customHeight="1" thickBot="1">
      <c r="A66" s="297" t="s">
        <v>880</v>
      </c>
      <c r="B66" s="1344">
        <v>0</v>
      </c>
      <c r="C66" s="1344">
        <v>0</v>
      </c>
      <c r="D66" s="1344">
        <v>0</v>
      </c>
      <c r="E66" s="1344">
        <v>0</v>
      </c>
      <c r="F66" s="1344">
        <v>0</v>
      </c>
      <c r="G66" s="1343">
        <v>1</v>
      </c>
      <c r="K66" s="469"/>
      <c r="L66" s="469"/>
      <c r="M66" s="469"/>
    </row>
    <row r="67" spans="1:13" ht="17.25" customHeight="1">
      <c r="A67" s="1377" t="s">
        <v>203</v>
      </c>
      <c r="B67" s="1346">
        <v>19</v>
      </c>
      <c r="C67" s="1346">
        <v>19</v>
      </c>
      <c r="D67" s="1346">
        <v>16</v>
      </c>
      <c r="E67" s="1346">
        <v>16</v>
      </c>
      <c r="F67" s="1346">
        <v>17</v>
      </c>
      <c r="G67" s="1342">
        <v>38</v>
      </c>
      <c r="K67" s="468"/>
      <c r="L67" s="468"/>
      <c r="M67" s="468"/>
    </row>
    <row r="68" spans="1:13" ht="20.100000000000001" customHeight="1">
      <c r="H68" s="467"/>
    </row>
    <row r="69" spans="1:13" ht="20.100000000000001" customHeight="1"/>
    <row r="70" spans="1:13" ht="20.100000000000001" customHeight="1"/>
    <row r="71" spans="1:13" ht="20.100000000000001" customHeight="1"/>
    <row r="72" spans="1:13" ht="20.100000000000001" customHeight="1"/>
    <row r="73" spans="1:13" ht="20.100000000000001" customHeight="1"/>
    <row r="74" spans="1:13" ht="20.100000000000001" customHeight="1"/>
    <row r="75" spans="1:13" ht="20.100000000000001" customHeight="1"/>
    <row r="76" spans="1:13" ht="20.100000000000001" customHeight="1"/>
    <row r="77" spans="1:13" ht="20.100000000000001" customHeight="1"/>
    <row r="78" spans="1:13" ht="20.100000000000001" customHeight="1"/>
    <row r="79" spans="1:13" ht="20.100000000000001" customHeight="1"/>
    <row r="80" spans="1: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sheetData>
  <printOptions horizontalCentered="1"/>
  <pageMargins left="0.7" right="0.7" top="0.75" bottom="0.75" header="0.3" footer="0.3"/>
  <pageSetup paperSize="9" scale="7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CE963-0232-4F54-8470-FFCE8A29A53A}">
  <sheetPr>
    <tabColor theme="9" tint="0.59999389629810485"/>
  </sheetPr>
  <dimension ref="A1:W71"/>
  <sheetViews>
    <sheetView view="pageLayout" zoomScale="85" zoomScaleNormal="100" zoomScaleSheetLayoutView="100" zoomScalePageLayoutView="85" workbookViewId="0">
      <selection activeCell="B80" sqref="B80"/>
    </sheetView>
  </sheetViews>
  <sheetFormatPr defaultColWidth="9.109375" defaultRowHeight="14.4"/>
  <cols>
    <col min="1" max="1" width="23.109375" style="907" customWidth="1"/>
    <col min="2" max="7" width="6.5546875" style="907" customWidth="1"/>
    <col min="8" max="10" width="4.88671875" style="907" customWidth="1"/>
    <col min="11" max="20" width="5" style="907" customWidth="1"/>
    <col min="21" max="23" width="5" style="907" hidden="1" customWidth="1"/>
    <col min="24" max="16384" width="9.109375" style="907"/>
  </cols>
  <sheetData>
    <row r="1" spans="1:23" ht="13.5" customHeight="1" thickBot="1">
      <c r="A1" s="677" t="s">
        <v>102</v>
      </c>
      <c r="B1" s="677"/>
      <c r="C1" s="63"/>
      <c r="D1" s="63"/>
      <c r="E1" s="63"/>
      <c r="F1" s="56"/>
      <c r="G1" s="56"/>
      <c r="H1" s="56"/>
      <c r="I1" s="56"/>
      <c r="J1" s="56"/>
      <c r="K1" s="56"/>
      <c r="L1" s="56"/>
      <c r="M1" s="56"/>
      <c r="N1" s="56"/>
      <c r="O1" s="56"/>
      <c r="P1" s="56"/>
      <c r="Q1" s="56"/>
      <c r="R1" s="56"/>
      <c r="S1" s="56"/>
      <c r="T1" s="56"/>
      <c r="U1" s="1386"/>
      <c r="V1" s="1386"/>
      <c r="W1" s="1386"/>
    </row>
    <row r="2" spans="1:23" ht="13.5" customHeight="1">
      <c r="A2" s="666"/>
      <c r="B2" s="93" t="s">
        <v>213</v>
      </c>
      <c r="C2" s="45" t="s">
        <v>213</v>
      </c>
      <c r="D2" s="45" t="s">
        <v>213</v>
      </c>
      <c r="E2" s="45" t="s">
        <v>213</v>
      </c>
      <c r="F2" s="45" t="s">
        <v>213</v>
      </c>
      <c r="G2" s="45" t="s">
        <v>213</v>
      </c>
      <c r="H2" s="93" t="s">
        <v>199</v>
      </c>
      <c r="I2" s="45" t="s">
        <v>198</v>
      </c>
      <c r="J2" s="45" t="s">
        <v>212</v>
      </c>
      <c r="K2" s="45" t="s">
        <v>211</v>
      </c>
      <c r="L2" s="45" t="s">
        <v>199</v>
      </c>
      <c r="M2" s="45" t="s">
        <v>198</v>
      </c>
      <c r="N2" s="45" t="s">
        <v>212</v>
      </c>
      <c r="O2" s="45" t="s">
        <v>211</v>
      </c>
      <c r="P2" s="45" t="s">
        <v>199</v>
      </c>
      <c r="Q2" s="45" t="s">
        <v>198</v>
      </c>
      <c r="R2" s="45" t="s">
        <v>212</v>
      </c>
      <c r="S2" s="45" t="s">
        <v>211</v>
      </c>
      <c r="T2" s="45" t="s">
        <v>199</v>
      </c>
      <c r="U2" s="45" t="s">
        <v>198</v>
      </c>
      <c r="V2" s="45" t="s">
        <v>212</v>
      </c>
      <c r="W2" s="45" t="s">
        <v>211</v>
      </c>
    </row>
    <row r="3" spans="1:23" ht="13.5" customHeight="1" thickBot="1">
      <c r="A3" s="44" t="s">
        <v>227</v>
      </c>
      <c r="B3" s="91">
        <v>2020</v>
      </c>
      <c r="C3" s="43">
        <v>2019</v>
      </c>
      <c r="D3" s="43">
        <v>2018</v>
      </c>
      <c r="E3" s="43">
        <v>2017</v>
      </c>
      <c r="F3" s="43">
        <v>2016</v>
      </c>
      <c r="G3" s="43">
        <v>2015</v>
      </c>
      <c r="H3" s="91">
        <v>2021</v>
      </c>
      <c r="I3" s="43">
        <v>2021</v>
      </c>
      <c r="J3" s="43">
        <v>2020</v>
      </c>
      <c r="K3" s="43">
        <v>2020</v>
      </c>
      <c r="L3" s="43">
        <v>2020</v>
      </c>
      <c r="M3" s="43">
        <v>2020</v>
      </c>
      <c r="N3" s="43">
        <v>2019</v>
      </c>
      <c r="O3" s="43">
        <v>2019</v>
      </c>
      <c r="P3" s="43">
        <v>2019</v>
      </c>
      <c r="Q3" s="43">
        <v>2019</v>
      </c>
      <c r="R3" s="43">
        <v>2018</v>
      </c>
      <c r="S3" s="43">
        <v>2018</v>
      </c>
      <c r="T3" s="43">
        <v>2018</v>
      </c>
      <c r="U3" s="43">
        <v>2018</v>
      </c>
      <c r="V3" s="43">
        <v>2017</v>
      </c>
      <c r="W3" s="43">
        <v>2017</v>
      </c>
    </row>
    <row r="4" spans="1:23" ht="13.5" customHeight="1">
      <c r="A4" s="666" t="s">
        <v>236</v>
      </c>
      <c r="B4" s="675">
        <v>1469</v>
      </c>
      <c r="C4" s="674">
        <v>1455</v>
      </c>
      <c r="D4" s="674">
        <f>+R4+S4+T4+U4</f>
        <v>1440</v>
      </c>
      <c r="E4" s="674">
        <v>1543</v>
      </c>
      <c r="F4" s="674">
        <v>1369</v>
      </c>
      <c r="G4" s="674">
        <v>1261</v>
      </c>
      <c r="H4" s="675">
        <v>441</v>
      </c>
      <c r="I4" s="674">
        <v>416</v>
      </c>
      <c r="J4" s="674">
        <v>398</v>
      </c>
      <c r="K4" s="674">
        <v>372</v>
      </c>
      <c r="L4" s="674">
        <v>340</v>
      </c>
      <c r="M4" s="674">
        <v>359</v>
      </c>
      <c r="N4" s="674">
        <v>388</v>
      </c>
      <c r="O4" s="674">
        <v>359</v>
      </c>
      <c r="P4" s="674">
        <v>361</v>
      </c>
      <c r="Q4" s="674">
        <v>347</v>
      </c>
      <c r="R4" s="674">
        <v>360</v>
      </c>
      <c r="S4" s="674">
        <v>358</v>
      </c>
      <c r="T4" s="674">
        <v>364</v>
      </c>
      <c r="U4" s="674">
        <v>358</v>
      </c>
      <c r="V4" s="674">
        <v>394</v>
      </c>
      <c r="W4" s="674">
        <v>375</v>
      </c>
    </row>
    <row r="5" spans="1:23" ht="13.5" customHeight="1">
      <c r="A5" s="666" t="s">
        <v>1112</v>
      </c>
      <c r="B5" s="675">
        <v>263</v>
      </c>
      <c r="C5" s="674">
        <v>251</v>
      </c>
      <c r="D5" s="674">
        <f>+R5+S5+T5+U5</f>
        <v>258</v>
      </c>
      <c r="E5" s="674">
        <v>313</v>
      </c>
      <c r="F5" s="674">
        <v>306</v>
      </c>
      <c r="G5" s="674">
        <v>299</v>
      </c>
      <c r="H5" s="675">
        <v>68</v>
      </c>
      <c r="I5" s="674">
        <v>64</v>
      </c>
      <c r="J5" s="674">
        <v>70</v>
      </c>
      <c r="K5" s="674">
        <v>64</v>
      </c>
      <c r="L5" s="674">
        <v>61</v>
      </c>
      <c r="M5" s="674">
        <v>68</v>
      </c>
      <c r="N5" s="674">
        <v>66</v>
      </c>
      <c r="O5" s="674">
        <v>62</v>
      </c>
      <c r="P5" s="674">
        <v>61</v>
      </c>
      <c r="Q5" s="674">
        <v>62</v>
      </c>
      <c r="R5" s="674">
        <v>64</v>
      </c>
      <c r="S5" s="674">
        <v>54</v>
      </c>
      <c r="T5" s="674">
        <v>59</v>
      </c>
      <c r="U5" s="674">
        <v>81</v>
      </c>
      <c r="V5" s="674">
        <v>83</v>
      </c>
      <c r="W5" s="674">
        <v>77</v>
      </c>
    </row>
    <row r="6" spans="1:23" ht="13.5" customHeight="1">
      <c r="A6" s="666" t="s">
        <v>1098</v>
      </c>
      <c r="B6" s="675">
        <v>27</v>
      </c>
      <c r="C6" s="674">
        <v>23</v>
      </c>
      <c r="D6" s="674">
        <f>+R6+S6+T6+U6</f>
        <v>23</v>
      </c>
      <c r="E6" s="674">
        <v>27</v>
      </c>
      <c r="F6" s="674">
        <v>30</v>
      </c>
      <c r="G6" s="674">
        <v>31</v>
      </c>
      <c r="H6" s="675">
        <v>6</v>
      </c>
      <c r="I6" s="674">
        <v>6</v>
      </c>
      <c r="J6" s="674">
        <v>8</v>
      </c>
      <c r="K6" s="674">
        <v>6</v>
      </c>
      <c r="L6" s="674">
        <v>6</v>
      </c>
      <c r="M6" s="674">
        <v>7</v>
      </c>
      <c r="N6" s="674">
        <v>7</v>
      </c>
      <c r="O6" s="674">
        <v>6</v>
      </c>
      <c r="P6" s="674">
        <v>5</v>
      </c>
      <c r="Q6" s="674">
        <v>5</v>
      </c>
      <c r="R6" s="674">
        <v>7</v>
      </c>
      <c r="S6" s="674">
        <v>6</v>
      </c>
      <c r="T6" s="674">
        <v>5</v>
      </c>
      <c r="U6" s="674">
        <v>5</v>
      </c>
      <c r="V6" s="674">
        <v>6</v>
      </c>
      <c r="W6" s="674">
        <v>7</v>
      </c>
    </row>
    <row r="7" spans="1:23" ht="23.25" customHeight="1">
      <c r="A7" s="676" t="s">
        <v>235</v>
      </c>
      <c r="B7" s="675">
        <v>204</v>
      </c>
      <c r="C7" s="674">
        <v>157</v>
      </c>
      <c r="D7" s="674">
        <f>+R7+S7+T7+U7</f>
        <v>173</v>
      </c>
      <c r="E7" s="674">
        <v>224</v>
      </c>
      <c r="F7" s="674">
        <v>226</v>
      </c>
      <c r="G7" s="674">
        <v>225</v>
      </c>
      <c r="H7" s="675">
        <v>88</v>
      </c>
      <c r="I7" s="674">
        <v>77</v>
      </c>
      <c r="J7" s="674">
        <v>64</v>
      </c>
      <c r="K7" s="674">
        <v>42</v>
      </c>
      <c r="L7" s="674">
        <v>34</v>
      </c>
      <c r="M7" s="674">
        <v>64</v>
      </c>
      <c r="N7" s="674">
        <v>34</v>
      </c>
      <c r="O7" s="674">
        <v>36</v>
      </c>
      <c r="P7" s="674">
        <v>57</v>
      </c>
      <c r="Q7" s="674">
        <v>30</v>
      </c>
      <c r="R7" s="674">
        <v>53</v>
      </c>
      <c r="S7" s="674">
        <v>21</v>
      </c>
      <c r="T7" s="674">
        <v>65</v>
      </c>
      <c r="U7" s="674">
        <v>34</v>
      </c>
      <c r="V7" s="674">
        <v>45</v>
      </c>
      <c r="W7" s="674">
        <v>55</v>
      </c>
    </row>
    <row r="8" spans="1:23" ht="11.4" customHeight="1">
      <c r="A8" s="666" t="s">
        <v>1111</v>
      </c>
      <c r="B8" s="675">
        <v>34</v>
      </c>
      <c r="C8" s="674">
        <v>41</v>
      </c>
      <c r="D8" s="674">
        <f>+R8+S8+T8+U8</f>
        <v>49</v>
      </c>
      <c r="E8" s="674">
        <v>59</v>
      </c>
      <c r="F8" s="674">
        <v>59</v>
      </c>
      <c r="G8" s="674">
        <v>55</v>
      </c>
      <c r="H8" s="675">
        <v>15</v>
      </c>
      <c r="I8" s="674">
        <v>0</v>
      </c>
      <c r="J8" s="674">
        <v>12</v>
      </c>
      <c r="K8" s="674">
        <v>7</v>
      </c>
      <c r="L8" s="674">
        <v>10</v>
      </c>
      <c r="M8" s="674">
        <v>5</v>
      </c>
      <c r="N8" s="674">
        <v>17</v>
      </c>
      <c r="O8" s="674">
        <v>10</v>
      </c>
      <c r="P8" s="674">
        <v>11</v>
      </c>
      <c r="Q8" s="674">
        <v>3</v>
      </c>
      <c r="R8" s="674">
        <v>15</v>
      </c>
      <c r="S8" s="674">
        <v>10</v>
      </c>
      <c r="T8" s="674">
        <v>17</v>
      </c>
      <c r="U8" s="674">
        <v>7</v>
      </c>
      <c r="V8" s="674">
        <v>19</v>
      </c>
      <c r="W8" s="674">
        <v>10</v>
      </c>
    </row>
    <row r="9" spans="1:23" ht="13.8" customHeight="1">
      <c r="A9" s="666" t="s">
        <v>1110</v>
      </c>
      <c r="B9" s="675">
        <v>280</v>
      </c>
      <c r="C9" s="674">
        <v>307</v>
      </c>
      <c r="D9" s="674">
        <f>+R9+S9+T9+U9-1</f>
        <v>302</v>
      </c>
      <c r="E9" s="674">
        <v>307</v>
      </c>
      <c r="F9" s="674">
        <v>297</v>
      </c>
      <c r="G9" s="674">
        <v>307</v>
      </c>
      <c r="H9" s="675">
        <v>73</v>
      </c>
      <c r="I9" s="674">
        <v>80</v>
      </c>
      <c r="J9" s="674">
        <v>66</v>
      </c>
      <c r="K9" s="674">
        <v>68</v>
      </c>
      <c r="L9" s="674">
        <v>69</v>
      </c>
      <c r="M9" s="674">
        <v>77</v>
      </c>
      <c r="N9" s="674">
        <v>74</v>
      </c>
      <c r="O9" s="674">
        <v>70</v>
      </c>
      <c r="P9" s="674">
        <v>77</v>
      </c>
      <c r="Q9" s="674">
        <v>86</v>
      </c>
      <c r="R9" s="674">
        <v>72</v>
      </c>
      <c r="S9" s="674">
        <v>73</v>
      </c>
      <c r="T9" s="674">
        <v>82</v>
      </c>
      <c r="U9" s="674">
        <v>76</v>
      </c>
      <c r="V9" s="674">
        <v>73</v>
      </c>
      <c r="W9" s="674">
        <v>75</v>
      </c>
    </row>
    <row r="10" spans="1:23" ht="13.8" customHeight="1">
      <c r="A10" s="666" t="s">
        <v>1109</v>
      </c>
      <c r="B10" s="675">
        <v>168</v>
      </c>
      <c r="C10" s="674">
        <v>220</v>
      </c>
      <c r="D10" s="674">
        <f>+R10+S10+T10+U10</f>
        <v>218</v>
      </c>
      <c r="E10" s="674">
        <v>228</v>
      </c>
      <c r="F10" s="674">
        <v>226</v>
      </c>
      <c r="G10" s="674">
        <v>271</v>
      </c>
      <c r="H10" s="675">
        <v>42</v>
      </c>
      <c r="I10" s="674">
        <v>35</v>
      </c>
      <c r="J10" s="674">
        <v>44</v>
      </c>
      <c r="K10" s="674">
        <v>41</v>
      </c>
      <c r="L10" s="674">
        <v>36</v>
      </c>
      <c r="M10" s="674">
        <v>47</v>
      </c>
      <c r="N10" s="674">
        <v>46</v>
      </c>
      <c r="O10" s="674">
        <v>67</v>
      </c>
      <c r="P10" s="674">
        <v>50</v>
      </c>
      <c r="Q10" s="674">
        <v>57</v>
      </c>
      <c r="R10" s="674">
        <v>49</v>
      </c>
      <c r="S10" s="674">
        <v>57</v>
      </c>
      <c r="T10" s="674">
        <v>58</v>
      </c>
      <c r="U10" s="674">
        <v>54</v>
      </c>
      <c r="V10" s="674">
        <v>51</v>
      </c>
      <c r="W10" s="674">
        <v>62</v>
      </c>
    </row>
    <row r="11" spans="1:23" ht="12" customHeight="1">
      <c r="A11" s="666" t="s">
        <v>1099</v>
      </c>
      <c r="B11" s="675">
        <v>424</v>
      </c>
      <c r="C11" s="674">
        <v>429</v>
      </c>
      <c r="D11" s="674">
        <f>+R11+S11+T11+U11</f>
        <v>399</v>
      </c>
      <c r="E11" s="674">
        <v>465</v>
      </c>
      <c r="F11" s="674">
        <v>531</v>
      </c>
      <c r="G11" s="674">
        <v>548</v>
      </c>
      <c r="H11" s="675">
        <v>121</v>
      </c>
      <c r="I11" s="674">
        <v>121</v>
      </c>
      <c r="J11" s="674">
        <v>117</v>
      </c>
      <c r="K11" s="674">
        <v>104</v>
      </c>
      <c r="L11" s="674">
        <v>98</v>
      </c>
      <c r="M11" s="674">
        <v>105</v>
      </c>
      <c r="N11" s="674">
        <v>115</v>
      </c>
      <c r="O11" s="674">
        <v>113</v>
      </c>
      <c r="P11" s="674">
        <v>99</v>
      </c>
      <c r="Q11" s="674">
        <v>102</v>
      </c>
      <c r="R11" s="674">
        <v>92</v>
      </c>
      <c r="S11" s="674">
        <v>98</v>
      </c>
      <c r="T11" s="674">
        <v>112</v>
      </c>
      <c r="U11" s="674">
        <v>97</v>
      </c>
      <c r="V11" s="674">
        <v>115</v>
      </c>
      <c r="W11" s="674">
        <v>113</v>
      </c>
    </row>
    <row r="12" spans="1:23" ht="10.199999999999999" customHeight="1">
      <c r="A12" s="666" t="s">
        <v>1108</v>
      </c>
      <c r="B12" s="675">
        <v>89</v>
      </c>
      <c r="C12" s="674">
        <v>111</v>
      </c>
      <c r="D12" s="674">
        <f>+R12+S12+T12+U12</f>
        <v>116</v>
      </c>
      <c r="E12" s="674">
        <v>143</v>
      </c>
      <c r="F12" s="674">
        <v>161</v>
      </c>
      <c r="G12" s="674">
        <v>177</v>
      </c>
      <c r="H12" s="675">
        <v>23</v>
      </c>
      <c r="I12" s="674">
        <v>25</v>
      </c>
      <c r="J12" s="674">
        <v>23</v>
      </c>
      <c r="K12" s="674">
        <v>23</v>
      </c>
      <c r="L12" s="674">
        <v>21</v>
      </c>
      <c r="M12" s="674">
        <v>22</v>
      </c>
      <c r="N12" s="674">
        <v>31</v>
      </c>
      <c r="O12" s="674">
        <v>34</v>
      </c>
      <c r="P12" s="674">
        <v>22</v>
      </c>
      <c r="Q12" s="674">
        <v>24</v>
      </c>
      <c r="R12" s="674">
        <v>22</v>
      </c>
      <c r="S12" s="674">
        <v>31</v>
      </c>
      <c r="T12" s="674">
        <v>30</v>
      </c>
      <c r="U12" s="674">
        <v>33</v>
      </c>
      <c r="V12" s="674">
        <v>32</v>
      </c>
      <c r="W12" s="674">
        <v>36</v>
      </c>
    </row>
    <row r="13" spans="1:23" ht="13.5" customHeight="1" thickBot="1">
      <c r="A13" s="666" t="s">
        <v>2</v>
      </c>
      <c r="B13" s="92">
        <v>1</v>
      </c>
      <c r="C13" s="62">
        <v>17</v>
      </c>
      <c r="D13" s="62">
        <f>+R13+S13+T13+U13+1</f>
        <v>15</v>
      </c>
      <c r="E13" s="62">
        <v>60</v>
      </c>
      <c r="F13" s="62">
        <v>33</v>
      </c>
      <c r="G13" s="62">
        <v>56</v>
      </c>
      <c r="H13" s="92">
        <v>1</v>
      </c>
      <c r="I13" s="62">
        <v>3</v>
      </c>
      <c r="J13" s="62">
        <v>-10</v>
      </c>
      <c r="K13" s="62">
        <v>2</v>
      </c>
      <c r="L13" s="62">
        <v>-2</v>
      </c>
      <c r="M13" s="62">
        <v>11</v>
      </c>
      <c r="N13" s="62">
        <v>-3</v>
      </c>
      <c r="O13" s="62">
        <v>-1</v>
      </c>
      <c r="P13" s="62">
        <v>0</v>
      </c>
      <c r="Q13" s="62">
        <v>21</v>
      </c>
      <c r="R13" s="62">
        <v>-14</v>
      </c>
      <c r="S13" s="62">
        <v>-5</v>
      </c>
      <c r="T13" s="62">
        <v>8</v>
      </c>
      <c r="U13" s="62">
        <v>25</v>
      </c>
      <c r="V13" s="62">
        <v>21</v>
      </c>
      <c r="W13" s="62">
        <v>4</v>
      </c>
    </row>
    <row r="14" spans="1:23" ht="15" thickBot="1">
      <c r="A14" s="979" t="s">
        <v>237</v>
      </c>
      <c r="B14" s="94">
        <f>SUM(B4:B13)</f>
        <v>2959</v>
      </c>
      <c r="C14" s="46">
        <v>3011</v>
      </c>
      <c r="D14" s="46">
        <f>+R14+S14+T14+U14</f>
        <v>2993</v>
      </c>
      <c r="E14" s="46">
        <v>3369</v>
      </c>
      <c r="F14" s="46">
        <v>3238</v>
      </c>
      <c r="G14" s="46">
        <v>3230</v>
      </c>
      <c r="H14" s="94">
        <f>SUM(H4:H13)</f>
        <v>878</v>
      </c>
      <c r="I14" s="46">
        <f>SUM(I4:I13)</f>
        <v>827</v>
      </c>
      <c r="J14" s="46">
        <f>SUM(J4:J13)</f>
        <v>792</v>
      </c>
      <c r="K14" s="46">
        <v>729</v>
      </c>
      <c r="L14" s="46">
        <v>673</v>
      </c>
      <c r="M14" s="46">
        <v>765</v>
      </c>
      <c r="N14" s="46">
        <v>775</v>
      </c>
      <c r="O14" s="46">
        <v>756</v>
      </c>
      <c r="P14" s="46">
        <v>743</v>
      </c>
      <c r="Q14" s="46">
        <v>737</v>
      </c>
      <c r="R14" s="46">
        <f>SUM(R4:R13)</f>
        <v>720</v>
      </c>
      <c r="S14" s="46">
        <f>SUM(S4:S13)</f>
        <v>703</v>
      </c>
      <c r="T14" s="46">
        <f>SUM(T4:T13)</f>
        <v>800</v>
      </c>
      <c r="U14" s="46">
        <v>770</v>
      </c>
      <c r="V14" s="46">
        <v>839</v>
      </c>
      <c r="W14" s="46">
        <v>814</v>
      </c>
    </row>
    <row r="15" spans="1:23" ht="13.5" customHeight="1">
      <c r="A15" s="61"/>
      <c r="B15" s="60"/>
      <c r="C15" s="60"/>
      <c r="D15" s="60"/>
      <c r="E15" s="60"/>
      <c r="F15" s="60"/>
      <c r="G15" s="59"/>
      <c r="H15" s="59"/>
      <c r="I15" s="59"/>
      <c r="J15" s="59"/>
      <c r="K15" s="59"/>
      <c r="L15" s="59"/>
      <c r="M15" s="59"/>
      <c r="N15" s="59"/>
      <c r="O15" s="59"/>
      <c r="P15" s="59"/>
      <c r="Q15" s="59"/>
      <c r="R15" s="59"/>
      <c r="S15" s="59"/>
      <c r="T15" s="59"/>
      <c r="U15" s="59"/>
      <c r="V15" s="59"/>
      <c r="W15" s="59"/>
    </row>
    <row r="16" spans="1:23" ht="17.25" customHeight="1">
      <c r="A16" s="58"/>
      <c r="B16" s="58"/>
      <c r="C16" s="58"/>
      <c r="D16" s="58"/>
      <c r="E16" s="58"/>
      <c r="F16" s="58"/>
      <c r="G16" s="58"/>
      <c r="H16" s="58"/>
      <c r="I16" s="58"/>
      <c r="J16" s="58"/>
      <c r="K16" s="58"/>
      <c r="L16" s="58"/>
      <c r="M16" s="58"/>
      <c r="N16" s="58"/>
      <c r="O16" s="58"/>
      <c r="P16" s="58"/>
      <c r="Q16" s="58"/>
      <c r="R16" s="58"/>
      <c r="S16" s="58"/>
      <c r="T16" s="58"/>
      <c r="U16" s="58"/>
      <c r="V16" s="58"/>
      <c r="W16" s="58"/>
    </row>
    <row r="17" spans="1:23" ht="13.5" customHeight="1" thickBot="1">
      <c r="A17" s="57" t="s">
        <v>76</v>
      </c>
      <c r="B17" s="56"/>
      <c r="C17" s="56"/>
      <c r="D17" s="56"/>
      <c r="E17" s="56"/>
      <c r="F17" s="56"/>
      <c r="G17" s="56"/>
      <c r="H17" s="56"/>
      <c r="I17" s="56"/>
      <c r="J17" s="56"/>
      <c r="K17" s="56"/>
      <c r="L17" s="56"/>
      <c r="M17" s="56"/>
      <c r="N17" s="56"/>
      <c r="O17" s="56"/>
      <c r="P17" s="56"/>
      <c r="Q17" s="56"/>
      <c r="R17" s="56"/>
      <c r="S17" s="56"/>
      <c r="T17" s="56"/>
      <c r="U17" s="56"/>
      <c r="V17" s="56"/>
      <c r="W17" s="56"/>
    </row>
    <row r="18" spans="1:23" ht="13.5" customHeight="1">
      <c r="A18" s="666"/>
      <c r="B18" s="93" t="s">
        <v>213</v>
      </c>
      <c r="C18" s="45" t="s">
        <v>213</v>
      </c>
      <c r="D18" s="45" t="s">
        <v>213</v>
      </c>
      <c r="E18" s="45" t="s">
        <v>213</v>
      </c>
      <c r="F18" s="45" t="s">
        <v>213</v>
      </c>
      <c r="G18" s="45" t="s">
        <v>213</v>
      </c>
      <c r="H18" s="93" t="s">
        <v>199</v>
      </c>
      <c r="I18" s="45" t="s">
        <v>198</v>
      </c>
      <c r="J18" s="45" t="s">
        <v>212</v>
      </c>
      <c r="K18" s="45" t="s">
        <v>211</v>
      </c>
      <c r="L18" s="45" t="s">
        <v>199</v>
      </c>
      <c r="M18" s="45" t="s">
        <v>198</v>
      </c>
      <c r="N18" s="45" t="s">
        <v>212</v>
      </c>
      <c r="O18" s="45" t="s">
        <v>211</v>
      </c>
      <c r="P18" s="45" t="s">
        <v>199</v>
      </c>
      <c r="Q18" s="45" t="s">
        <v>198</v>
      </c>
      <c r="R18" s="45" t="s">
        <v>212</v>
      </c>
      <c r="S18" s="45" t="s">
        <v>211</v>
      </c>
      <c r="T18" s="45" t="s">
        <v>199</v>
      </c>
      <c r="U18" s="45" t="s">
        <v>198</v>
      </c>
      <c r="V18" s="45" t="s">
        <v>212</v>
      </c>
      <c r="W18" s="45" t="s">
        <v>211</v>
      </c>
    </row>
    <row r="19" spans="1:23" ht="13.5" customHeight="1" thickBot="1">
      <c r="A19" s="44" t="s">
        <v>227</v>
      </c>
      <c r="B19" s="91">
        <v>2020</v>
      </c>
      <c r="C19" s="43">
        <v>2019</v>
      </c>
      <c r="D19" s="43">
        <v>2018</v>
      </c>
      <c r="E19" s="43">
        <v>2017</v>
      </c>
      <c r="F19" s="43">
        <v>2016</v>
      </c>
      <c r="G19" s="43">
        <v>2015</v>
      </c>
      <c r="H19" s="1335">
        <v>2021</v>
      </c>
      <c r="I19" s="43">
        <v>2021</v>
      </c>
      <c r="J19" s="43">
        <v>2020</v>
      </c>
      <c r="K19" s="43">
        <v>2020</v>
      </c>
      <c r="L19" s="43">
        <v>2020</v>
      </c>
      <c r="M19" s="43">
        <v>2020</v>
      </c>
      <c r="N19" s="43">
        <v>2019</v>
      </c>
      <c r="O19" s="43">
        <v>2019</v>
      </c>
      <c r="P19" s="43">
        <v>2019</v>
      </c>
      <c r="Q19" s="43">
        <v>2019</v>
      </c>
      <c r="R19" s="43">
        <v>2018</v>
      </c>
      <c r="S19" s="43">
        <v>2018</v>
      </c>
      <c r="T19" s="43">
        <v>2018</v>
      </c>
      <c r="U19" s="43">
        <v>2018</v>
      </c>
      <c r="V19" s="43">
        <v>2017</v>
      </c>
      <c r="W19" s="43">
        <v>2017</v>
      </c>
    </row>
    <row r="20" spans="1:23" ht="13.5" customHeight="1">
      <c r="A20" s="55" t="s">
        <v>233</v>
      </c>
      <c r="B20" s="97">
        <v>-490</v>
      </c>
      <c r="C20" s="54">
        <v>-530</v>
      </c>
      <c r="D20" s="54">
        <f>+R20+S20+T20+U20-1</f>
        <v>-484</v>
      </c>
      <c r="E20" s="54">
        <v>-565</v>
      </c>
      <c r="F20" s="54">
        <v>-573</v>
      </c>
      <c r="G20" s="54">
        <v>-485</v>
      </c>
      <c r="H20" s="97">
        <v>-122</v>
      </c>
      <c r="I20" s="54">
        <v>-124</v>
      </c>
      <c r="J20" s="54">
        <v>-151</v>
      </c>
      <c r="K20" s="54">
        <v>-97</v>
      </c>
      <c r="L20" s="54">
        <v>-122</v>
      </c>
      <c r="M20" s="54">
        <v>-120</v>
      </c>
      <c r="N20" s="54">
        <v>-140</v>
      </c>
      <c r="O20" s="54">
        <v>-125</v>
      </c>
      <c r="P20" s="54">
        <v>-137</v>
      </c>
      <c r="Q20" s="54">
        <v>-128</v>
      </c>
      <c r="R20" s="54">
        <v>-120</v>
      </c>
      <c r="S20" s="54">
        <v>-121</v>
      </c>
      <c r="T20" s="54">
        <v>-119</v>
      </c>
      <c r="U20" s="54">
        <v>-123</v>
      </c>
      <c r="V20" s="54">
        <v>-128</v>
      </c>
      <c r="W20" s="54">
        <v>-151</v>
      </c>
    </row>
    <row r="21" spans="1:23" ht="13.5" customHeight="1">
      <c r="A21" s="55" t="s">
        <v>232</v>
      </c>
      <c r="B21" s="97">
        <v>-46</v>
      </c>
      <c r="C21" s="54">
        <v>-59</v>
      </c>
      <c r="D21" s="54">
        <f>+R21+S21+T21+U21-1</f>
        <v>-60</v>
      </c>
      <c r="E21" s="54">
        <v>-66</v>
      </c>
      <c r="F21" s="54">
        <v>-79</v>
      </c>
      <c r="G21" s="54">
        <v>-84</v>
      </c>
      <c r="H21" s="97">
        <v>-12</v>
      </c>
      <c r="I21" s="54">
        <v>-7</v>
      </c>
      <c r="J21" s="54">
        <v>-21</v>
      </c>
      <c r="K21" s="54">
        <v>-8</v>
      </c>
      <c r="L21" s="54">
        <v>-8</v>
      </c>
      <c r="M21" s="54">
        <v>-9</v>
      </c>
      <c r="N21" s="54">
        <v>-20</v>
      </c>
      <c r="O21" s="54">
        <v>-13</v>
      </c>
      <c r="P21" s="54">
        <v>-14</v>
      </c>
      <c r="Q21" s="54">
        <v>-12</v>
      </c>
      <c r="R21" s="54">
        <v>-26</v>
      </c>
      <c r="S21" s="54">
        <v>-10</v>
      </c>
      <c r="T21" s="54">
        <v>-12</v>
      </c>
      <c r="U21" s="54">
        <v>-11</v>
      </c>
      <c r="V21" s="54">
        <v>-21</v>
      </c>
      <c r="W21" s="54">
        <v>-14</v>
      </c>
    </row>
    <row r="22" spans="1:23" ht="22.8" customHeight="1">
      <c r="A22" s="55" t="s">
        <v>231</v>
      </c>
      <c r="B22" s="97">
        <v>-57</v>
      </c>
      <c r="C22" s="54">
        <v>-66</v>
      </c>
      <c r="D22" s="54">
        <f>+R22+S22+T22+U22</f>
        <v>-83</v>
      </c>
      <c r="E22" s="54">
        <v>-101</v>
      </c>
      <c r="F22" s="54">
        <v>-125</v>
      </c>
      <c r="G22" s="54">
        <v>-145</v>
      </c>
      <c r="H22" s="97">
        <v>-13</v>
      </c>
      <c r="I22" s="54">
        <v>-14</v>
      </c>
      <c r="J22" s="54">
        <v>-16</v>
      </c>
      <c r="K22" s="54">
        <v>-13</v>
      </c>
      <c r="L22" s="54">
        <v>-13</v>
      </c>
      <c r="M22" s="54">
        <v>-15</v>
      </c>
      <c r="N22" s="54">
        <v>-16</v>
      </c>
      <c r="O22" s="54">
        <v>-15</v>
      </c>
      <c r="P22" s="54">
        <v>-17</v>
      </c>
      <c r="Q22" s="54">
        <v>-18</v>
      </c>
      <c r="R22" s="54">
        <v>-20</v>
      </c>
      <c r="S22" s="54">
        <v>-19</v>
      </c>
      <c r="T22" s="54">
        <v>-22</v>
      </c>
      <c r="U22" s="54">
        <v>-22</v>
      </c>
      <c r="V22" s="54">
        <v>-24</v>
      </c>
      <c r="W22" s="54">
        <v>-24</v>
      </c>
    </row>
    <row r="23" spans="1:23" ht="13.5" customHeight="1">
      <c r="A23" s="55" t="s">
        <v>230</v>
      </c>
      <c r="B23" s="97">
        <v>-128</v>
      </c>
      <c r="C23" s="54">
        <v>-150</v>
      </c>
      <c r="D23" s="54">
        <f>+R23+S23+T23+U23</f>
        <v>-312</v>
      </c>
      <c r="E23" s="54">
        <v>-309</v>
      </c>
      <c r="F23" s="54">
        <v>-309</v>
      </c>
      <c r="G23" s="54">
        <v>-373</v>
      </c>
      <c r="H23" s="97">
        <v>-27</v>
      </c>
      <c r="I23" s="54">
        <v>-26</v>
      </c>
      <c r="J23" s="54">
        <v>-32</v>
      </c>
      <c r="K23" s="54">
        <v>-35</v>
      </c>
      <c r="L23" s="54">
        <v>-34</v>
      </c>
      <c r="M23" s="54">
        <v>-27</v>
      </c>
      <c r="N23" s="54">
        <v>-64</v>
      </c>
      <c r="O23" s="54">
        <v>-29</v>
      </c>
      <c r="P23" s="54">
        <v>-27</v>
      </c>
      <c r="Q23" s="54">
        <v>-30</v>
      </c>
      <c r="R23" s="54">
        <v>-83</v>
      </c>
      <c r="S23" s="54">
        <v>-71</v>
      </c>
      <c r="T23" s="54">
        <v>-84</v>
      </c>
      <c r="U23" s="54">
        <v>-74</v>
      </c>
      <c r="V23" s="54">
        <v>-84</v>
      </c>
      <c r="W23" s="54">
        <v>-72</v>
      </c>
    </row>
    <row r="24" spans="1:23" ht="13.5" customHeight="1">
      <c r="A24" s="55" t="s">
        <v>926</v>
      </c>
      <c r="B24" s="97">
        <v>-202</v>
      </c>
      <c r="C24" s="54">
        <v>-211</v>
      </c>
      <c r="D24" s="54">
        <v>-167</v>
      </c>
      <c r="E24" s="54">
        <v>-222</v>
      </c>
      <c r="F24" s="673">
        <v>-128</v>
      </c>
      <c r="G24" s="54">
        <v>-147</v>
      </c>
      <c r="H24" s="1334" t="s">
        <v>54</v>
      </c>
      <c r="I24" s="54">
        <v>-224</v>
      </c>
      <c r="J24" s="54">
        <v>0</v>
      </c>
      <c r="K24" s="54">
        <v>0</v>
      </c>
      <c r="L24" s="54">
        <v>-49</v>
      </c>
      <c r="M24" s="54">
        <v>-153</v>
      </c>
      <c r="N24" s="54">
        <v>-1</v>
      </c>
      <c r="O24" s="54">
        <v>-2</v>
      </c>
      <c r="P24" s="54">
        <v>-1</v>
      </c>
      <c r="Q24" s="54">
        <v>-207</v>
      </c>
      <c r="R24" s="54">
        <v>0</v>
      </c>
      <c r="S24" s="54">
        <v>0</v>
      </c>
      <c r="T24" s="54">
        <v>0</v>
      </c>
      <c r="U24" s="54">
        <v>-167</v>
      </c>
      <c r="V24" s="54">
        <v>0</v>
      </c>
      <c r="W24" s="54">
        <v>0</v>
      </c>
    </row>
    <row r="25" spans="1:23" ht="13.5" customHeight="1" thickBot="1">
      <c r="A25" s="41" t="s">
        <v>229</v>
      </c>
      <c r="B25" s="96">
        <v>-363</v>
      </c>
      <c r="C25" s="53">
        <v>-623</v>
      </c>
      <c r="D25" s="53">
        <v>-460</v>
      </c>
      <c r="E25" s="53">
        <v>-581</v>
      </c>
      <c r="F25" s="53">
        <v>-560</v>
      </c>
      <c r="G25" s="53">
        <v>-398</v>
      </c>
      <c r="H25" s="96">
        <v>-88</v>
      </c>
      <c r="I25" s="53">
        <v>-91</v>
      </c>
      <c r="J25" s="53">
        <v>-99</v>
      </c>
      <c r="K25" s="53">
        <v>-92</v>
      </c>
      <c r="L25" s="53">
        <v>-77</v>
      </c>
      <c r="M25" s="53">
        <v>-95</v>
      </c>
      <c r="N25" s="53">
        <v>-134</v>
      </c>
      <c r="O25" s="53">
        <f>-182-2</f>
        <v>-184</v>
      </c>
      <c r="P25" s="53">
        <v>-108</v>
      </c>
      <c r="Q25" s="53">
        <v>-199</v>
      </c>
      <c r="R25" s="53">
        <v>-141</v>
      </c>
      <c r="S25" s="53">
        <v>-102</v>
      </c>
      <c r="T25" s="53">
        <v>-113</v>
      </c>
      <c r="U25" s="1385">
        <v>-106</v>
      </c>
      <c r="V25" s="53">
        <v>-168</v>
      </c>
      <c r="W25" s="53">
        <v>-116</v>
      </c>
    </row>
    <row r="26" spans="1:23" ht="13.5" customHeight="1" thickBot="1">
      <c r="A26" s="421" t="s">
        <v>228</v>
      </c>
      <c r="B26" s="95">
        <f>SUM(B20:B25)</f>
        <v>-1286</v>
      </c>
      <c r="C26" s="52">
        <v>-1639</v>
      </c>
      <c r="D26" s="52">
        <f>+R26+S26+T26+U26</f>
        <v>-1566</v>
      </c>
      <c r="E26" s="52">
        <f>-1622-222</f>
        <v>-1844</v>
      </c>
      <c r="F26" s="52">
        <f>-1646-128</f>
        <v>-1774</v>
      </c>
      <c r="G26" s="52">
        <f>-1485-147</f>
        <v>-1632</v>
      </c>
      <c r="H26" s="95">
        <f>SUM(H20:H25)</f>
        <v>-262</v>
      </c>
      <c r="I26" s="52">
        <f>SUM(I20:I25)</f>
        <v>-486</v>
      </c>
      <c r="J26" s="52">
        <f>SUM(J20:J25)</f>
        <v>-319</v>
      </c>
      <c r="K26" s="52">
        <v>-245</v>
      </c>
      <c r="L26" s="52">
        <v>-303</v>
      </c>
      <c r="M26" s="52">
        <v>-419</v>
      </c>
      <c r="N26" s="52">
        <v>-375</v>
      </c>
      <c r="O26" s="52">
        <v>-366</v>
      </c>
      <c r="P26" s="52">
        <v>-304</v>
      </c>
      <c r="Q26" s="52">
        <v>-594</v>
      </c>
      <c r="R26" s="52">
        <f>SUM(R20:R25)</f>
        <v>-390</v>
      </c>
      <c r="S26" s="52">
        <f>SUM(S20:S25)</f>
        <v>-323</v>
      </c>
      <c r="T26" s="52">
        <f>SUM(T20:T25)</f>
        <v>-350</v>
      </c>
      <c r="U26" s="1384">
        <v>-503</v>
      </c>
      <c r="V26" s="52">
        <v>-425</v>
      </c>
      <c r="W26" s="52">
        <v>-377</v>
      </c>
    </row>
    <row r="27" spans="1:23" ht="13.5" customHeight="1">
      <c r="A27" s="40"/>
      <c r="B27" s="40"/>
      <c r="C27" s="40"/>
      <c r="D27" s="40"/>
      <c r="E27" s="40"/>
      <c r="F27" s="672" t="s">
        <v>0</v>
      </c>
      <c r="G27" s="40"/>
      <c r="H27" s="40"/>
      <c r="I27" s="40"/>
      <c r="J27" s="40"/>
      <c r="K27" s="40"/>
      <c r="L27" s="40"/>
      <c r="M27" s="40"/>
      <c r="N27" s="40"/>
      <c r="O27" s="40"/>
      <c r="P27" s="40"/>
      <c r="Q27" s="40"/>
      <c r="R27" s="40"/>
      <c r="S27" s="40"/>
      <c r="T27" s="40"/>
      <c r="U27" s="40"/>
      <c r="V27" s="908"/>
    </row>
    <row r="28" spans="1:23" ht="13.5" customHeight="1">
      <c r="A28" s="40"/>
      <c r="B28" s="40"/>
      <c r="C28" s="40"/>
      <c r="D28" s="40"/>
      <c r="E28" s="40"/>
      <c r="F28" s="671" t="s">
        <v>0</v>
      </c>
      <c r="G28" s="670"/>
      <c r="H28" s="670"/>
      <c r="I28" s="40"/>
      <c r="J28" s="40"/>
      <c r="K28" s="40"/>
      <c r="L28" s="40"/>
      <c r="M28" s="40"/>
      <c r="N28" s="40"/>
      <c r="O28" s="40"/>
      <c r="P28" s="40"/>
      <c r="Q28" s="40"/>
      <c r="R28" s="40"/>
      <c r="S28" s="40"/>
      <c r="T28" s="40"/>
      <c r="U28" s="40"/>
      <c r="W28" s="908"/>
    </row>
    <row r="29" spans="1:23" ht="13.5" customHeight="1" thickBot="1">
      <c r="A29" s="1976" t="s">
        <v>1476</v>
      </c>
      <c r="B29" s="206"/>
      <c r="C29" s="206"/>
      <c r="D29" s="206"/>
      <c r="E29" s="51"/>
      <c r="F29" s="51"/>
      <c r="G29" s="51"/>
      <c r="H29" s="51"/>
      <c r="I29" s="51"/>
      <c r="J29" s="51"/>
      <c r="K29" s="51"/>
      <c r="L29" s="51"/>
      <c r="M29" s="51"/>
      <c r="N29" s="51"/>
      <c r="O29" s="51"/>
      <c r="P29" s="51"/>
      <c r="Q29" s="51"/>
      <c r="R29" s="50"/>
      <c r="S29" s="908"/>
      <c r="T29" s="908"/>
      <c r="U29" s="908"/>
      <c r="V29" s="908"/>
      <c r="W29" s="908"/>
    </row>
    <row r="30" spans="1:23" ht="17.25" customHeight="1">
      <c r="A30" s="666"/>
      <c r="B30" s="666"/>
      <c r="C30" s="666"/>
      <c r="D30" s="666"/>
      <c r="E30" s="45" t="s">
        <v>213</v>
      </c>
      <c r="F30" s="45" t="s">
        <v>213</v>
      </c>
      <c r="G30" s="45" t="s">
        <v>213</v>
      </c>
      <c r="H30" s="45" t="s">
        <v>212</v>
      </c>
      <c r="I30" s="45" t="s">
        <v>211</v>
      </c>
      <c r="J30" s="45" t="s">
        <v>199</v>
      </c>
      <c r="K30" s="45" t="s">
        <v>198</v>
      </c>
      <c r="L30" s="45" t="s">
        <v>212</v>
      </c>
      <c r="M30" s="45" t="s">
        <v>211</v>
      </c>
      <c r="N30" s="45" t="s">
        <v>199</v>
      </c>
      <c r="O30" s="45" t="s">
        <v>198</v>
      </c>
      <c r="P30" s="45" t="s">
        <v>212</v>
      </c>
      <c r="Q30" s="45" t="s">
        <v>211</v>
      </c>
      <c r="R30" s="45" t="s">
        <v>199</v>
      </c>
    </row>
    <row r="31" spans="1:23" ht="13.5" customHeight="1" thickBot="1">
      <c r="A31" s="44" t="s">
        <v>227</v>
      </c>
      <c r="B31" s="44"/>
      <c r="C31" s="44"/>
      <c r="D31" s="44"/>
      <c r="E31" s="43">
        <v>2017</v>
      </c>
      <c r="F31" s="43">
        <v>2016</v>
      </c>
      <c r="G31" s="43">
        <v>2015</v>
      </c>
      <c r="H31" s="43">
        <v>2017</v>
      </c>
      <c r="I31" s="43">
        <v>2017</v>
      </c>
      <c r="J31" s="43">
        <v>2017</v>
      </c>
      <c r="K31" s="43">
        <v>2017</v>
      </c>
      <c r="L31" s="43">
        <v>2016</v>
      </c>
      <c r="M31" s="43">
        <v>2016</v>
      </c>
      <c r="N31" s="43">
        <v>2016</v>
      </c>
      <c r="O31" s="43">
        <v>2016</v>
      </c>
      <c r="P31" s="43">
        <v>2015</v>
      </c>
      <c r="Q31" s="43">
        <v>2015</v>
      </c>
      <c r="R31" s="43">
        <v>2015</v>
      </c>
    </row>
    <row r="32" spans="1:23" ht="13.5" customHeight="1">
      <c r="A32" s="161" t="s">
        <v>226</v>
      </c>
      <c r="B32" s="161"/>
      <c r="C32" s="161"/>
      <c r="D32" s="161"/>
      <c r="E32" s="160"/>
      <c r="F32" s="160"/>
      <c r="G32" s="54"/>
      <c r="H32" s="54"/>
      <c r="I32" s="54"/>
      <c r="J32" s="54"/>
      <c r="K32" s="54"/>
      <c r="L32" s="160"/>
      <c r="M32" s="160"/>
      <c r="N32" s="160"/>
      <c r="O32" s="160"/>
      <c r="P32" s="160"/>
      <c r="Q32" s="160"/>
      <c r="R32" s="160"/>
    </row>
    <row r="33" spans="1:18" ht="13.5" customHeight="1">
      <c r="A33" s="669" t="s">
        <v>219</v>
      </c>
      <c r="B33" s="669"/>
      <c r="C33" s="669"/>
      <c r="D33" s="669"/>
      <c r="E33" s="393">
        <v>-1</v>
      </c>
      <c r="F33" s="393">
        <v>-1</v>
      </c>
      <c r="G33" s="393" t="s">
        <v>225</v>
      </c>
      <c r="H33" s="393">
        <v>0</v>
      </c>
      <c r="I33" s="393">
        <v>0</v>
      </c>
      <c r="J33" s="393">
        <v>-1</v>
      </c>
      <c r="K33" s="393" t="s">
        <v>54</v>
      </c>
      <c r="L33" s="393">
        <v>-1</v>
      </c>
      <c r="M33" s="393" t="s">
        <v>225</v>
      </c>
      <c r="N33" s="393" t="s">
        <v>225</v>
      </c>
      <c r="O33" s="393">
        <v>0</v>
      </c>
      <c r="P33" s="393">
        <v>0</v>
      </c>
      <c r="Q33" s="393">
        <v>-1</v>
      </c>
      <c r="R33" s="393">
        <v>0</v>
      </c>
    </row>
    <row r="34" spans="1:18" ht="13.5" customHeight="1" thickBot="1">
      <c r="A34" s="41" t="s">
        <v>218</v>
      </c>
      <c r="B34" s="41"/>
      <c r="C34" s="41"/>
      <c r="D34" s="41"/>
      <c r="E34" s="394">
        <v>1</v>
      </c>
      <c r="F34" s="394">
        <v>1</v>
      </c>
      <c r="G34" s="394">
        <v>1</v>
      </c>
      <c r="H34" s="394">
        <v>1</v>
      </c>
      <c r="I34" s="394">
        <v>0</v>
      </c>
      <c r="J34" s="394">
        <v>0</v>
      </c>
      <c r="K34" s="394" t="s">
        <v>54</v>
      </c>
      <c r="L34" s="394">
        <v>1</v>
      </c>
      <c r="M34" s="394" t="s">
        <v>225</v>
      </c>
      <c r="N34" s="394" t="s">
        <v>225</v>
      </c>
      <c r="O34" s="394">
        <v>0</v>
      </c>
      <c r="P34" s="394">
        <v>0</v>
      </c>
      <c r="Q34" s="394">
        <v>1</v>
      </c>
      <c r="R34" s="394" t="s">
        <v>54</v>
      </c>
    </row>
    <row r="35" spans="1:18" ht="13.5" customHeight="1" thickBot="1">
      <c r="A35" s="419" t="s">
        <v>224</v>
      </c>
      <c r="B35" s="419"/>
      <c r="C35" s="47"/>
      <c r="D35" s="47"/>
      <c r="E35" s="395" t="s">
        <v>216</v>
      </c>
      <c r="F35" s="395" t="s">
        <v>216</v>
      </c>
      <c r="G35" s="395">
        <v>1</v>
      </c>
      <c r="H35" s="395">
        <v>1</v>
      </c>
      <c r="I35" s="395">
        <v>0</v>
      </c>
      <c r="J35" s="395">
        <v>-1</v>
      </c>
      <c r="K35" s="395" t="s">
        <v>54</v>
      </c>
      <c r="L35" s="395" t="s">
        <v>216</v>
      </c>
      <c r="M35" s="395" t="s">
        <v>216</v>
      </c>
      <c r="N35" s="395" t="s">
        <v>216</v>
      </c>
      <c r="O35" s="395">
        <v>0</v>
      </c>
      <c r="P35" s="395">
        <v>0</v>
      </c>
      <c r="Q35" s="395" t="s">
        <v>216</v>
      </c>
      <c r="R35" s="395" t="s">
        <v>216</v>
      </c>
    </row>
    <row r="36" spans="1:18" ht="13.5" customHeight="1">
      <c r="A36" s="49"/>
      <c r="B36" s="49"/>
      <c r="C36" s="49"/>
      <c r="D36" s="49"/>
      <c r="E36" s="396"/>
      <c r="F36" s="396"/>
      <c r="G36" s="396"/>
      <c r="H36" s="396"/>
      <c r="I36" s="396"/>
      <c r="J36" s="396"/>
      <c r="K36" s="396"/>
      <c r="L36" s="396"/>
      <c r="M36" s="396"/>
      <c r="N36" s="396"/>
      <c r="O36" s="396"/>
      <c r="P36" s="396"/>
      <c r="Q36" s="396"/>
      <c r="R36" s="396"/>
    </row>
    <row r="37" spans="1:18" ht="13.5" customHeight="1">
      <c r="A37" s="669" t="s">
        <v>221</v>
      </c>
      <c r="B37" s="669"/>
      <c r="C37" s="669"/>
      <c r="D37" s="669"/>
      <c r="E37" s="393">
        <v>-426</v>
      </c>
      <c r="F37" s="393">
        <v>-600</v>
      </c>
      <c r="G37" s="393">
        <v>-605</v>
      </c>
      <c r="H37" s="393">
        <v>-97</v>
      </c>
      <c r="I37" s="393">
        <v>-116</v>
      </c>
      <c r="J37" s="393">
        <v>-111</v>
      </c>
      <c r="K37" s="393">
        <v>-102</v>
      </c>
      <c r="L37" s="393">
        <v>-231</v>
      </c>
      <c r="M37" s="393">
        <v>-119</v>
      </c>
      <c r="N37" s="393">
        <v>-119</v>
      </c>
      <c r="O37" s="393">
        <v>-131</v>
      </c>
      <c r="P37" s="393">
        <v>-129</v>
      </c>
      <c r="Q37" s="393">
        <v>-142</v>
      </c>
      <c r="R37" s="393">
        <v>-206</v>
      </c>
    </row>
    <row r="38" spans="1:18" s="299" customFormat="1" ht="13.5" customHeight="1">
      <c r="A38" s="669" t="s">
        <v>220</v>
      </c>
      <c r="B38" s="669"/>
      <c r="C38" s="669"/>
      <c r="D38" s="669"/>
      <c r="E38" s="393">
        <v>300</v>
      </c>
      <c r="F38" s="393">
        <v>474</v>
      </c>
      <c r="G38" s="393">
        <v>448</v>
      </c>
      <c r="H38" s="393">
        <v>61</v>
      </c>
      <c r="I38" s="393">
        <v>86</v>
      </c>
      <c r="J38" s="393">
        <v>86</v>
      </c>
      <c r="K38" s="393">
        <v>67</v>
      </c>
      <c r="L38" s="393">
        <v>193</v>
      </c>
      <c r="M38" s="393">
        <v>91</v>
      </c>
      <c r="N38" s="393">
        <v>90</v>
      </c>
      <c r="O38" s="393">
        <v>100</v>
      </c>
      <c r="P38" s="393">
        <v>82</v>
      </c>
      <c r="Q38" s="393">
        <v>109</v>
      </c>
      <c r="R38" s="393">
        <v>172</v>
      </c>
    </row>
    <row r="39" spans="1:18" ht="13.5" customHeight="1">
      <c r="A39" s="669" t="s">
        <v>223</v>
      </c>
      <c r="B39" s="669"/>
      <c r="C39" s="669"/>
      <c r="D39" s="669"/>
      <c r="E39" s="393">
        <v>54</v>
      </c>
      <c r="F39" s="393">
        <v>57</v>
      </c>
      <c r="G39" s="393">
        <v>63</v>
      </c>
      <c r="H39" s="393">
        <v>13</v>
      </c>
      <c r="I39" s="393">
        <v>16</v>
      </c>
      <c r="J39" s="393">
        <v>14</v>
      </c>
      <c r="K39" s="393">
        <v>11</v>
      </c>
      <c r="L39" s="393">
        <v>21</v>
      </c>
      <c r="M39" s="393">
        <v>12</v>
      </c>
      <c r="N39" s="393">
        <v>12</v>
      </c>
      <c r="O39" s="393">
        <v>12</v>
      </c>
      <c r="P39" s="393">
        <v>17</v>
      </c>
      <c r="Q39" s="393">
        <v>20</v>
      </c>
      <c r="R39" s="393">
        <v>14</v>
      </c>
    </row>
    <row r="40" spans="1:18" ht="13.5" customHeight="1">
      <c r="A40" s="669" t="s">
        <v>219</v>
      </c>
      <c r="B40" s="669"/>
      <c r="C40" s="669"/>
      <c r="D40" s="669"/>
      <c r="E40" s="393">
        <v>-908</v>
      </c>
      <c r="F40" s="393">
        <v>-1056</v>
      </c>
      <c r="G40" s="393">
        <v>-1074</v>
      </c>
      <c r="H40" s="393">
        <v>-251</v>
      </c>
      <c r="I40" s="393">
        <v>-189</v>
      </c>
      <c r="J40" s="393">
        <v>-215</v>
      </c>
      <c r="K40" s="393">
        <v>-253</v>
      </c>
      <c r="L40" s="393">
        <v>-275</v>
      </c>
      <c r="M40" s="393">
        <v>-293</v>
      </c>
      <c r="N40" s="393">
        <v>-248</v>
      </c>
      <c r="O40" s="393">
        <v>-240</v>
      </c>
      <c r="P40" s="393">
        <v>-420</v>
      </c>
      <c r="Q40" s="393">
        <v>-220</v>
      </c>
      <c r="R40" s="393">
        <v>-220</v>
      </c>
    </row>
    <row r="41" spans="1:18" ht="13.5" customHeight="1" thickBot="1">
      <c r="A41" s="48" t="s">
        <v>218</v>
      </c>
      <c r="B41" s="48"/>
      <c r="C41" s="48"/>
      <c r="D41" s="48"/>
      <c r="E41" s="397">
        <v>642</v>
      </c>
      <c r="F41" s="397">
        <v>639</v>
      </c>
      <c r="G41" s="397">
        <v>693</v>
      </c>
      <c r="H41" s="397">
        <v>202</v>
      </c>
      <c r="I41" s="397">
        <v>122</v>
      </c>
      <c r="J41" s="397">
        <v>147</v>
      </c>
      <c r="K41" s="397">
        <v>171</v>
      </c>
      <c r="L41" s="397">
        <v>165</v>
      </c>
      <c r="M41" s="397">
        <v>174</v>
      </c>
      <c r="N41" s="397">
        <v>148</v>
      </c>
      <c r="O41" s="397">
        <v>152</v>
      </c>
      <c r="P41" s="397">
        <v>278</v>
      </c>
      <c r="Q41" s="397">
        <v>122</v>
      </c>
      <c r="R41" s="397">
        <v>148</v>
      </c>
    </row>
    <row r="42" spans="1:18" ht="13.5" customHeight="1" thickBot="1">
      <c r="A42" s="420" t="s">
        <v>222</v>
      </c>
      <c r="B42" s="420"/>
      <c r="C42" s="47"/>
      <c r="D42" s="47"/>
      <c r="E42" s="395">
        <v>-338</v>
      </c>
      <c r="F42" s="395">
        <v>-486</v>
      </c>
      <c r="G42" s="395">
        <v>-475</v>
      </c>
      <c r="H42" s="395">
        <v>-72</v>
      </c>
      <c r="I42" s="395">
        <v>-81</v>
      </c>
      <c r="J42" s="395">
        <v>-79</v>
      </c>
      <c r="K42" s="395">
        <v>-106</v>
      </c>
      <c r="L42" s="395">
        <v>-127</v>
      </c>
      <c r="M42" s="395">
        <v>-135</v>
      </c>
      <c r="N42" s="395">
        <v>-117</v>
      </c>
      <c r="O42" s="395">
        <v>-107</v>
      </c>
      <c r="P42" s="395">
        <v>-172</v>
      </c>
      <c r="Q42" s="395">
        <v>-111</v>
      </c>
      <c r="R42" s="395">
        <v>-92</v>
      </c>
    </row>
    <row r="43" spans="1:18" ht="17.25" customHeight="1">
      <c r="A43" s="49"/>
      <c r="B43" s="49"/>
      <c r="C43" s="49"/>
      <c r="D43" s="49"/>
      <c r="E43" s="396"/>
      <c r="F43" s="396"/>
      <c r="G43" s="396"/>
      <c r="H43" s="396"/>
      <c r="I43" s="396"/>
      <c r="J43" s="396"/>
      <c r="K43" s="396"/>
      <c r="L43" s="396"/>
      <c r="M43" s="396"/>
      <c r="N43" s="396"/>
      <c r="O43" s="396"/>
      <c r="P43" s="396"/>
      <c r="Q43" s="396"/>
      <c r="R43" s="396"/>
    </row>
    <row r="44" spans="1:18" ht="13.5" customHeight="1">
      <c r="A44" s="669" t="s">
        <v>221</v>
      </c>
      <c r="B44" s="669"/>
      <c r="C44" s="669"/>
      <c r="D44" s="669"/>
      <c r="E44" s="393">
        <v>-9</v>
      </c>
      <c r="F44" s="393">
        <v>-9</v>
      </c>
      <c r="G44" s="393">
        <v>-11</v>
      </c>
      <c r="H44" s="393">
        <v>-5</v>
      </c>
      <c r="I44" s="393">
        <v>-1</v>
      </c>
      <c r="J44" s="393">
        <v>-1</v>
      </c>
      <c r="K44" s="393">
        <v>-2</v>
      </c>
      <c r="L44" s="393">
        <v>-3</v>
      </c>
      <c r="M44" s="393">
        <v>-2</v>
      </c>
      <c r="N44" s="393">
        <v>-2</v>
      </c>
      <c r="O44" s="393">
        <v>-2</v>
      </c>
      <c r="P44" s="393">
        <v>-2</v>
      </c>
      <c r="Q44" s="393">
        <v>-4</v>
      </c>
      <c r="R44" s="393">
        <v>-1</v>
      </c>
    </row>
    <row r="45" spans="1:18" ht="13.5" customHeight="1">
      <c r="A45" s="669" t="s">
        <v>220</v>
      </c>
      <c r="B45" s="669"/>
      <c r="C45" s="669"/>
      <c r="D45" s="669"/>
      <c r="E45" s="393">
        <v>9</v>
      </c>
      <c r="F45" s="393">
        <v>9</v>
      </c>
      <c r="G45" s="393">
        <v>11</v>
      </c>
      <c r="H45" s="393">
        <v>5</v>
      </c>
      <c r="I45" s="393">
        <v>1</v>
      </c>
      <c r="J45" s="393">
        <v>1</v>
      </c>
      <c r="K45" s="393">
        <v>2</v>
      </c>
      <c r="L45" s="393">
        <v>3</v>
      </c>
      <c r="M45" s="393">
        <v>2</v>
      </c>
      <c r="N45" s="393">
        <v>3</v>
      </c>
      <c r="O45" s="393">
        <v>1</v>
      </c>
      <c r="P45" s="393">
        <v>2</v>
      </c>
      <c r="Q45" s="393">
        <v>4</v>
      </c>
      <c r="R45" s="393">
        <v>1</v>
      </c>
    </row>
    <row r="46" spans="1:18" ht="13.5" customHeight="1">
      <c r="A46" s="669" t="s">
        <v>219</v>
      </c>
      <c r="B46" s="669"/>
      <c r="C46" s="669"/>
      <c r="D46" s="669"/>
      <c r="E46" s="393">
        <v>-92</v>
      </c>
      <c r="F46" s="393">
        <v>-96</v>
      </c>
      <c r="G46" s="393">
        <v>-104</v>
      </c>
      <c r="H46" s="393">
        <v>-17</v>
      </c>
      <c r="I46" s="393">
        <v>-15</v>
      </c>
      <c r="J46" s="393">
        <v>-38</v>
      </c>
      <c r="K46" s="393">
        <v>-22</v>
      </c>
      <c r="L46" s="393">
        <v>-23</v>
      </c>
      <c r="M46" s="393">
        <v>-21</v>
      </c>
      <c r="N46" s="393">
        <v>-30</v>
      </c>
      <c r="O46" s="393">
        <v>-22</v>
      </c>
      <c r="P46" s="393">
        <v>-19</v>
      </c>
      <c r="Q46" s="393">
        <v>-17</v>
      </c>
      <c r="R46" s="393">
        <v>-29</v>
      </c>
    </row>
    <row r="47" spans="1:18" ht="13.5" customHeight="1" thickBot="1">
      <c r="A47" s="48" t="s">
        <v>218</v>
      </c>
      <c r="B47" s="48"/>
      <c r="C47" s="48"/>
      <c r="D47" s="48"/>
      <c r="E47" s="397">
        <v>61</v>
      </c>
      <c r="F47" s="397">
        <v>80</v>
      </c>
      <c r="G47" s="397">
        <v>99</v>
      </c>
      <c r="H47" s="397">
        <v>17</v>
      </c>
      <c r="I47" s="397">
        <v>17</v>
      </c>
      <c r="J47" s="397">
        <v>12</v>
      </c>
      <c r="K47" s="397">
        <v>15</v>
      </c>
      <c r="L47" s="397">
        <v>21</v>
      </c>
      <c r="M47" s="397">
        <v>21</v>
      </c>
      <c r="N47" s="397">
        <v>19</v>
      </c>
      <c r="O47" s="397">
        <v>19</v>
      </c>
      <c r="P47" s="397">
        <v>49</v>
      </c>
      <c r="Q47" s="397">
        <v>16</v>
      </c>
      <c r="R47" s="397">
        <v>18</v>
      </c>
    </row>
    <row r="48" spans="1:18" ht="13.5" customHeight="1" thickBot="1">
      <c r="A48" s="418" t="s">
        <v>217</v>
      </c>
      <c r="B48" s="418"/>
      <c r="C48" s="47"/>
      <c r="D48" s="47"/>
      <c r="E48" s="395">
        <v>-31</v>
      </c>
      <c r="F48" s="395">
        <v>-16</v>
      </c>
      <c r="G48" s="395">
        <v>-5</v>
      </c>
      <c r="H48" s="395">
        <v>0</v>
      </c>
      <c r="I48" s="395">
        <v>2</v>
      </c>
      <c r="J48" s="395">
        <v>-26</v>
      </c>
      <c r="K48" s="395">
        <v>-7</v>
      </c>
      <c r="L48" s="395">
        <v>-2</v>
      </c>
      <c r="M48" s="395" t="s">
        <v>216</v>
      </c>
      <c r="N48" s="395">
        <v>-10</v>
      </c>
      <c r="O48" s="395">
        <v>-4</v>
      </c>
      <c r="P48" s="395">
        <v>30</v>
      </c>
      <c r="Q48" s="395">
        <v>-1</v>
      </c>
      <c r="R48" s="395">
        <v>-11</v>
      </c>
    </row>
    <row r="49" spans="1:23" ht="13.5" customHeight="1" thickBot="1">
      <c r="A49" s="47"/>
      <c r="B49" s="47"/>
      <c r="C49" s="47"/>
      <c r="D49" s="47"/>
      <c r="E49" s="395"/>
      <c r="F49" s="395"/>
      <c r="G49" s="395"/>
      <c r="H49" s="395"/>
      <c r="I49" s="395"/>
      <c r="J49" s="395"/>
      <c r="K49" s="395"/>
      <c r="L49" s="395"/>
      <c r="M49" s="395"/>
      <c r="N49" s="395"/>
      <c r="O49" s="395"/>
      <c r="P49" s="395"/>
      <c r="Q49" s="395"/>
      <c r="R49" s="395"/>
    </row>
    <row r="50" spans="1:23" ht="13.5" customHeight="1" thickBot="1">
      <c r="A50" s="420" t="s">
        <v>215</v>
      </c>
      <c r="B50" s="420"/>
      <c r="C50" s="47"/>
      <c r="D50" s="47"/>
      <c r="E50" s="395">
        <v>-369</v>
      </c>
      <c r="F50" s="395">
        <v>-502</v>
      </c>
      <c r="G50" s="395">
        <v>-479</v>
      </c>
      <c r="H50" s="395">
        <v>-71</v>
      </c>
      <c r="I50" s="395">
        <v>-79</v>
      </c>
      <c r="J50" s="395">
        <v>-106</v>
      </c>
      <c r="K50" s="395">
        <v>-113</v>
      </c>
      <c r="L50" s="395">
        <v>-129</v>
      </c>
      <c r="M50" s="395">
        <v>-135</v>
      </c>
      <c r="N50" s="395">
        <v>-127</v>
      </c>
      <c r="O50" s="395">
        <v>-111</v>
      </c>
      <c r="P50" s="395">
        <v>-142</v>
      </c>
      <c r="Q50" s="395">
        <v>-112</v>
      </c>
      <c r="R50" s="395">
        <v>-103</v>
      </c>
    </row>
    <row r="51" spans="1:23" ht="13.5" customHeight="1">
      <c r="A51" s="159"/>
      <c r="B51" s="159"/>
      <c r="C51" s="159"/>
      <c r="D51" s="159"/>
      <c r="E51" s="400"/>
      <c r="F51" s="400"/>
      <c r="G51" s="400"/>
      <c r="H51" s="400"/>
      <c r="I51" s="400"/>
      <c r="J51" s="400"/>
      <c r="K51" s="400"/>
      <c r="L51" s="400"/>
      <c r="M51" s="400"/>
      <c r="N51" s="400"/>
      <c r="O51" s="400"/>
      <c r="P51" s="400"/>
      <c r="Q51" s="400"/>
      <c r="R51" s="400"/>
      <c r="S51" s="908"/>
      <c r="T51" s="908"/>
      <c r="U51" s="908"/>
      <c r="V51" s="908"/>
      <c r="W51" s="908"/>
    </row>
    <row r="52" spans="1:23" ht="13.5" customHeight="1">
      <c r="A52" s="1977" t="s">
        <v>214</v>
      </c>
      <c r="B52" s="668"/>
      <c r="C52" s="668"/>
      <c r="D52" s="668"/>
      <c r="E52" s="667"/>
      <c r="F52" s="667"/>
      <c r="G52" s="667"/>
      <c r="H52" s="667"/>
      <c r="I52" s="667"/>
      <c r="J52" s="667"/>
      <c r="K52" s="667"/>
      <c r="L52" s="667"/>
      <c r="M52" s="667"/>
      <c r="N52" s="667"/>
      <c r="O52" s="667"/>
      <c r="P52" s="667"/>
      <c r="Q52" s="667"/>
      <c r="R52" s="667"/>
      <c r="S52" s="908"/>
      <c r="T52" s="908"/>
      <c r="U52" s="908"/>
      <c r="V52" s="908"/>
      <c r="W52" s="908"/>
    </row>
    <row r="53" spans="1:23" ht="13.5" customHeight="1">
      <c r="A53" s="666"/>
      <c r="B53" s="666"/>
      <c r="C53" s="666"/>
      <c r="D53" s="666"/>
      <c r="E53" s="391" t="s">
        <v>213</v>
      </c>
      <c r="F53" s="391" t="s">
        <v>213</v>
      </c>
      <c r="G53" s="391" t="s">
        <v>213</v>
      </c>
      <c r="H53" s="391" t="s">
        <v>212</v>
      </c>
      <c r="I53" s="391" t="s">
        <v>211</v>
      </c>
      <c r="J53" s="391" t="s">
        <v>199</v>
      </c>
      <c r="K53" s="391" t="s">
        <v>198</v>
      </c>
      <c r="L53" s="391" t="s">
        <v>212</v>
      </c>
      <c r="M53" s="391" t="s">
        <v>211</v>
      </c>
      <c r="N53" s="391" t="s">
        <v>199</v>
      </c>
      <c r="O53" s="391" t="s">
        <v>198</v>
      </c>
      <c r="P53" s="391" t="s">
        <v>212</v>
      </c>
      <c r="Q53" s="391" t="s">
        <v>211</v>
      </c>
      <c r="R53" s="391" t="s">
        <v>199</v>
      </c>
      <c r="S53" s="908"/>
    </row>
    <row r="54" spans="1:23" ht="13.5" customHeight="1" thickBot="1">
      <c r="A54" s="44"/>
      <c r="B54" s="44"/>
      <c r="C54" s="44"/>
      <c r="D54" s="44"/>
      <c r="E54" s="398">
        <v>2017</v>
      </c>
      <c r="F54" s="398">
        <v>2016</v>
      </c>
      <c r="G54" s="398">
        <v>2015</v>
      </c>
      <c r="H54" s="398">
        <v>2017</v>
      </c>
      <c r="I54" s="398">
        <v>2017</v>
      </c>
      <c r="J54" s="398">
        <v>2017</v>
      </c>
      <c r="K54" s="398">
        <v>2017</v>
      </c>
      <c r="L54" s="398">
        <v>2016</v>
      </c>
      <c r="M54" s="398">
        <v>2016</v>
      </c>
      <c r="N54" s="398">
        <v>2016</v>
      </c>
      <c r="O54" s="398">
        <v>2016</v>
      </c>
      <c r="P54" s="398">
        <v>2015</v>
      </c>
      <c r="Q54" s="398">
        <v>2015</v>
      </c>
      <c r="R54" s="398">
        <v>2015</v>
      </c>
      <c r="S54" s="908"/>
    </row>
    <row r="55" spans="1:23" ht="13.5" customHeight="1">
      <c r="A55" s="158" t="s">
        <v>210</v>
      </c>
      <c r="B55" s="158"/>
      <c r="C55" s="158"/>
      <c r="D55" s="158"/>
      <c r="E55" s="399">
        <v>12</v>
      </c>
      <c r="F55" s="399">
        <v>15</v>
      </c>
      <c r="G55" s="399">
        <v>14</v>
      </c>
      <c r="H55" s="664">
        <v>9</v>
      </c>
      <c r="I55" s="664">
        <v>10</v>
      </c>
      <c r="J55" s="664">
        <v>13</v>
      </c>
      <c r="K55" s="664">
        <v>14</v>
      </c>
      <c r="L55" s="664">
        <v>16</v>
      </c>
      <c r="M55" s="399">
        <v>16</v>
      </c>
      <c r="N55" s="399">
        <v>15</v>
      </c>
      <c r="O55" s="399">
        <v>13</v>
      </c>
      <c r="P55" s="399">
        <v>17</v>
      </c>
      <c r="Q55" s="399">
        <v>13</v>
      </c>
      <c r="R55" s="399">
        <v>12</v>
      </c>
      <c r="S55" s="908"/>
    </row>
    <row r="56" spans="1:23" ht="17.25" customHeight="1">
      <c r="A56" s="665" t="s">
        <v>209</v>
      </c>
      <c r="B56" s="665"/>
      <c r="C56" s="665"/>
      <c r="D56" s="665"/>
      <c r="E56" s="664">
        <v>15</v>
      </c>
      <c r="F56" s="664">
        <v>12</v>
      </c>
      <c r="G56" s="664">
        <v>13</v>
      </c>
      <c r="H56" s="664">
        <v>20</v>
      </c>
      <c r="I56" s="664">
        <v>12</v>
      </c>
      <c r="J56" s="664">
        <v>11</v>
      </c>
      <c r="K56" s="664">
        <v>16</v>
      </c>
      <c r="L56" s="664">
        <v>15</v>
      </c>
      <c r="M56" s="664">
        <v>7</v>
      </c>
      <c r="N56" s="664">
        <v>13</v>
      </c>
      <c r="O56" s="664">
        <v>14</v>
      </c>
      <c r="P56" s="664">
        <v>16</v>
      </c>
      <c r="Q56" s="664">
        <v>12</v>
      </c>
      <c r="R56" s="664">
        <v>12</v>
      </c>
      <c r="S56" s="908"/>
    </row>
    <row r="57" spans="1:23" ht="13.5" customHeight="1" thickBot="1">
      <c r="A57" s="42" t="s">
        <v>208</v>
      </c>
      <c r="B57" s="42"/>
      <c r="C57" s="42"/>
      <c r="D57" s="42"/>
      <c r="E57" s="401">
        <v>-3</v>
      </c>
      <c r="F57" s="401">
        <v>3</v>
      </c>
      <c r="G57" s="401">
        <v>1</v>
      </c>
      <c r="H57" s="401">
        <v>-11</v>
      </c>
      <c r="I57" s="401">
        <v>-2</v>
      </c>
      <c r="J57" s="401">
        <v>2</v>
      </c>
      <c r="K57" s="401">
        <v>-2</v>
      </c>
      <c r="L57" s="401">
        <v>1</v>
      </c>
      <c r="M57" s="401">
        <v>9</v>
      </c>
      <c r="N57" s="401">
        <v>2</v>
      </c>
      <c r="O57" s="401">
        <v>-1</v>
      </c>
      <c r="P57" s="401">
        <v>1</v>
      </c>
      <c r="Q57" s="401">
        <v>1</v>
      </c>
      <c r="R57" s="401">
        <v>0</v>
      </c>
      <c r="S57" s="908"/>
    </row>
    <row r="58" spans="1:23" ht="9.75" customHeight="1">
      <c r="A58" s="166"/>
      <c r="B58" s="166"/>
      <c r="C58" s="166"/>
      <c r="D58" s="166"/>
      <c r="E58" s="168"/>
      <c r="F58" s="168"/>
      <c r="G58" s="169"/>
      <c r="H58" s="169"/>
      <c r="I58" s="169"/>
      <c r="J58" s="169"/>
      <c r="K58" s="169"/>
      <c r="L58" s="169"/>
      <c r="M58" s="169"/>
      <c r="N58" s="169"/>
      <c r="O58" s="169"/>
      <c r="P58" s="169"/>
      <c r="Q58" s="168"/>
      <c r="R58" s="515"/>
      <c r="S58" s="515"/>
      <c r="T58" s="515"/>
      <c r="U58" s="478"/>
      <c r="W58" s="908"/>
    </row>
    <row r="59" spans="1:23" ht="13.5" hidden="1" customHeight="1">
      <c r="A59" s="166"/>
      <c r="B59" s="166"/>
      <c r="C59" s="166"/>
      <c r="D59" s="166"/>
      <c r="E59" s="168"/>
      <c r="F59" s="168"/>
      <c r="G59" s="169"/>
      <c r="H59" s="169"/>
      <c r="I59" s="169"/>
      <c r="J59" s="169"/>
      <c r="K59" s="169"/>
      <c r="L59" s="169"/>
      <c r="M59" s="169"/>
      <c r="N59" s="169"/>
      <c r="O59" s="169"/>
      <c r="P59" s="169"/>
      <c r="Q59" s="168"/>
      <c r="R59" s="515"/>
      <c r="S59" s="515"/>
      <c r="T59" s="515"/>
      <c r="U59" s="472"/>
      <c r="W59" s="908"/>
    </row>
    <row r="60" spans="1:23" ht="13.5" hidden="1" customHeight="1">
      <c r="A60" s="298"/>
      <c r="B60" s="298"/>
      <c r="C60" s="298"/>
      <c r="D60" s="298"/>
      <c r="E60" s="473"/>
      <c r="F60" s="473"/>
      <c r="G60" s="663"/>
      <c r="H60" s="663"/>
      <c r="I60" s="663"/>
      <c r="J60" s="663"/>
      <c r="K60" s="663"/>
      <c r="L60" s="663"/>
      <c r="M60" s="663"/>
      <c r="N60" s="176"/>
      <c r="O60" s="176"/>
      <c r="P60" s="663"/>
      <c r="Q60" s="473"/>
      <c r="R60" s="515"/>
      <c r="S60" s="515"/>
      <c r="T60" s="515"/>
      <c r="U60" s="475"/>
      <c r="W60" s="908"/>
    </row>
    <row r="61" spans="1:23" ht="13.5" hidden="1" customHeight="1">
      <c r="A61" s="298"/>
      <c r="B61" s="298"/>
      <c r="C61" s="298"/>
      <c r="D61" s="298"/>
      <c r="E61" s="473"/>
      <c r="F61" s="473"/>
      <c r="G61" s="663"/>
      <c r="H61" s="663"/>
      <c r="I61" s="663"/>
      <c r="J61" s="663"/>
      <c r="K61" s="663"/>
      <c r="L61" s="663"/>
      <c r="M61" s="663"/>
      <c r="N61" s="176"/>
      <c r="O61" s="176"/>
      <c r="P61" s="663"/>
      <c r="Q61" s="473"/>
      <c r="R61" s="515"/>
      <c r="S61" s="515"/>
      <c r="T61" s="515"/>
      <c r="U61" s="475"/>
      <c r="W61" s="908"/>
    </row>
    <row r="62" spans="1:23" ht="13.5" hidden="1" customHeight="1">
      <c r="A62" s="166"/>
      <c r="B62" s="166"/>
      <c r="C62" s="166"/>
      <c r="D62" s="166"/>
      <c r="E62" s="168"/>
      <c r="F62" s="168"/>
      <c r="G62" s="169"/>
      <c r="H62" s="169"/>
      <c r="I62" s="169"/>
      <c r="J62" s="169"/>
      <c r="K62" s="169"/>
      <c r="L62" s="169"/>
      <c r="M62" s="169"/>
      <c r="N62" s="169"/>
      <c r="O62" s="169"/>
      <c r="P62" s="169"/>
      <c r="Q62" s="168"/>
      <c r="R62" s="515"/>
      <c r="S62" s="515"/>
      <c r="T62" s="515"/>
      <c r="U62" s="475"/>
      <c r="W62" s="908"/>
    </row>
    <row r="63" spans="1:23" ht="13.5" hidden="1" customHeight="1">
      <c r="A63" s="298"/>
      <c r="B63" s="298"/>
      <c r="C63" s="298"/>
      <c r="D63" s="298"/>
      <c r="E63" s="473"/>
      <c r="F63" s="473"/>
      <c r="G63" s="663"/>
      <c r="H63" s="663"/>
      <c r="I63" s="663"/>
      <c r="J63" s="663"/>
      <c r="K63" s="663"/>
      <c r="L63" s="663"/>
      <c r="M63" s="663"/>
      <c r="N63" s="176"/>
      <c r="O63" s="176"/>
      <c r="P63" s="663"/>
      <c r="Q63" s="473"/>
      <c r="R63" s="515"/>
      <c r="S63" s="515"/>
      <c r="T63" s="515"/>
      <c r="U63" s="472"/>
      <c r="W63" s="908"/>
    </row>
    <row r="64" spans="1:23" ht="13.5" hidden="1" customHeight="1">
      <c r="A64" s="298"/>
      <c r="B64" s="298"/>
      <c r="C64" s="298"/>
      <c r="D64" s="298"/>
      <c r="E64" s="473"/>
      <c r="F64" s="473"/>
      <c r="G64" s="663"/>
      <c r="H64" s="663"/>
      <c r="I64" s="663"/>
      <c r="J64" s="663"/>
      <c r="K64" s="663"/>
      <c r="L64" s="663"/>
      <c r="M64" s="663"/>
      <c r="N64" s="176"/>
      <c r="O64" s="176"/>
      <c r="P64" s="663"/>
      <c r="Q64" s="473"/>
      <c r="R64" s="515"/>
      <c r="S64" s="515"/>
      <c r="T64" s="515"/>
      <c r="U64" s="475"/>
      <c r="W64" s="908"/>
    </row>
    <row r="65" spans="1:23" ht="13.5" hidden="1" customHeight="1">
      <c r="A65" s="298"/>
      <c r="B65" s="298"/>
      <c r="C65" s="298"/>
      <c r="D65" s="298"/>
      <c r="E65" s="473"/>
      <c r="F65" s="473"/>
      <c r="G65" s="663"/>
      <c r="H65" s="663"/>
      <c r="I65" s="663"/>
      <c r="J65" s="663"/>
      <c r="K65" s="663"/>
      <c r="L65" s="663"/>
      <c r="M65" s="663"/>
      <c r="N65" s="176"/>
      <c r="O65" s="176"/>
      <c r="P65" s="663"/>
      <c r="Q65" s="473"/>
      <c r="R65" s="515"/>
      <c r="S65" s="515"/>
      <c r="T65" s="515"/>
      <c r="U65" s="475"/>
      <c r="W65" s="908"/>
    </row>
    <row r="66" spans="1:23" ht="13.5" hidden="1" customHeight="1">
      <c r="A66" s="298"/>
      <c r="B66" s="298"/>
      <c r="C66" s="298"/>
      <c r="D66" s="298"/>
      <c r="E66" s="473"/>
      <c r="F66" s="473"/>
      <c r="G66" s="663"/>
      <c r="H66" s="663"/>
      <c r="I66" s="663"/>
      <c r="J66" s="663"/>
      <c r="K66" s="663"/>
      <c r="L66" s="663"/>
      <c r="M66" s="663"/>
      <c r="N66" s="176"/>
      <c r="O66" s="176"/>
      <c r="P66" s="663"/>
      <c r="Q66" s="473"/>
      <c r="R66" s="515"/>
      <c r="S66" s="515"/>
      <c r="T66" s="515"/>
      <c r="U66" s="472"/>
      <c r="W66" s="908"/>
    </row>
    <row r="67" spans="1:23" ht="13.5" hidden="1" customHeight="1">
      <c r="A67" s="298"/>
      <c r="B67" s="298"/>
      <c r="C67" s="298"/>
      <c r="D67" s="298"/>
      <c r="E67" s="473"/>
      <c r="F67" s="473"/>
      <c r="G67" s="663"/>
      <c r="H67" s="663"/>
      <c r="I67" s="663"/>
      <c r="J67" s="663"/>
      <c r="K67" s="663"/>
      <c r="L67" s="663"/>
      <c r="M67" s="663"/>
      <c r="N67" s="176"/>
      <c r="O67" s="176"/>
      <c r="P67" s="663"/>
      <c r="Q67" s="473"/>
      <c r="R67" s="515"/>
      <c r="S67" s="515"/>
      <c r="T67" s="515"/>
      <c r="U67" s="469"/>
      <c r="W67" s="908"/>
    </row>
    <row r="68" spans="1:23" ht="13.5" hidden="1" customHeight="1">
      <c r="A68" s="662"/>
      <c r="B68" s="662"/>
      <c r="C68" s="662"/>
      <c r="D68" s="662"/>
      <c r="E68" s="170"/>
      <c r="F68" s="170"/>
      <c r="G68" s="171"/>
      <c r="H68" s="171"/>
      <c r="I68" s="171"/>
      <c r="J68" s="171"/>
      <c r="K68" s="171"/>
      <c r="L68" s="171"/>
      <c r="M68" s="171"/>
      <c r="N68" s="171"/>
      <c r="O68" s="171"/>
      <c r="P68" s="171"/>
      <c r="Q68" s="167"/>
      <c r="R68" s="515"/>
      <c r="S68" s="515"/>
      <c r="T68" s="515"/>
      <c r="U68" s="494"/>
      <c r="W68" s="908"/>
    </row>
    <row r="69" spans="1:23" ht="17.25" hidden="1" customHeight="1">
      <c r="A69" s="296"/>
      <c r="B69" s="296"/>
      <c r="C69" s="296"/>
      <c r="D69" s="296"/>
      <c r="E69" s="296"/>
      <c r="F69" s="98"/>
      <c r="G69" s="98"/>
      <c r="H69" s="98"/>
      <c r="I69" s="98"/>
      <c r="J69" s="98"/>
      <c r="K69" s="98"/>
      <c r="L69" s="98"/>
      <c r="M69" s="98"/>
      <c r="N69" s="175"/>
      <c r="O69" s="175"/>
      <c r="P69" s="98"/>
      <c r="Q69" s="296"/>
      <c r="R69" s="661"/>
      <c r="S69" s="515"/>
      <c r="T69" s="515"/>
      <c r="U69" s="515"/>
      <c r="W69" s="908"/>
    </row>
    <row r="70" spans="1:23" ht="19.5" hidden="1" customHeight="1">
      <c r="A70" s="296"/>
      <c r="B70" s="296"/>
      <c r="C70" s="296"/>
      <c r="D70" s="296"/>
      <c r="E70" s="296"/>
      <c r="F70" s="98"/>
      <c r="G70" s="98"/>
      <c r="H70" s="98"/>
      <c r="I70" s="98"/>
      <c r="J70" s="98"/>
      <c r="K70" s="98"/>
      <c r="L70" s="98"/>
      <c r="M70" s="98"/>
      <c r="N70" s="175"/>
      <c r="O70" s="175"/>
      <c r="P70" s="98"/>
      <c r="Q70" s="296"/>
      <c r="R70" s="515"/>
      <c r="S70" s="515"/>
      <c r="T70" s="515"/>
      <c r="U70" s="515"/>
      <c r="W70" s="908"/>
    </row>
    <row r="71" spans="1:23" ht="19.5" hidden="1" customHeight="1">
      <c r="A71" s="296"/>
      <c r="B71" s="296"/>
      <c r="C71" s="296"/>
      <c r="D71" s="296"/>
      <c r="E71" s="296"/>
      <c r="F71" s="98"/>
      <c r="G71" s="98"/>
      <c r="H71" s="98"/>
      <c r="I71" s="98"/>
      <c r="J71" s="98"/>
      <c r="K71" s="98"/>
      <c r="L71" s="98"/>
      <c r="M71" s="98"/>
      <c r="N71" s="175"/>
      <c r="O71" s="175"/>
      <c r="P71" s="98"/>
      <c r="Q71" s="296"/>
      <c r="R71" s="515"/>
      <c r="S71" s="515"/>
      <c r="T71" s="515"/>
      <c r="U71" s="515"/>
      <c r="W71" s="908"/>
    </row>
  </sheetData>
  <printOptions horizontalCentered="1"/>
  <pageMargins left="0.70866141732283472" right="0.70866141732283472" top="0.74803149606299213" bottom="0.74803149606299213" header="0.31496062992125984" footer="0.31496062992125984"/>
  <pageSetup paperSize="9" scale="70" fitToWidth="0" fitToHeight="0" orientation="portrait" r:id="rId1"/>
  <ignoredErrors>
    <ignoredError sqref="D9 D13" formula="1"/>
    <ignoredError sqref="R14:W14 H14:M14 R26:T26 I26:M26 B26 B14" formulaRange="1"/>
    <ignoredError sqref="G33:Q34 G35:Q35 E35:F35 R35 M4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0D55C-4563-4C69-8D00-44AFE8ACEE97}">
  <sheetPr>
    <tabColor theme="9" tint="0.59999389629810485"/>
  </sheetPr>
  <dimension ref="A1:W308"/>
  <sheetViews>
    <sheetView showGridLines="0" view="pageBreakPreview" topLeftCell="A46" zoomScaleNormal="120" zoomScaleSheetLayoutView="100" workbookViewId="0">
      <selection activeCell="D33" sqref="D33"/>
    </sheetView>
  </sheetViews>
  <sheetFormatPr defaultColWidth="9.109375" defaultRowHeight="10.199999999999999"/>
  <cols>
    <col min="1" max="1" width="39.88671875" style="296" customWidth="1"/>
    <col min="2" max="2" width="6.5546875" style="296" customWidth="1"/>
    <col min="3" max="3" width="6.21875" style="296" customWidth="1"/>
    <col min="4" max="4" width="6.109375" style="296" customWidth="1"/>
    <col min="5" max="6" width="6.44140625" style="296" customWidth="1"/>
    <col min="7" max="7" width="6" style="296" customWidth="1"/>
    <col min="8" max="8" width="7.109375" style="296" customWidth="1"/>
    <col min="9" max="9" width="6.21875" style="296" customWidth="1"/>
    <col min="10" max="10" width="5.88671875" style="98" customWidth="1"/>
    <col min="11" max="11" width="5.33203125" style="98" customWidth="1"/>
    <col min="12" max="12" width="5" style="98" customWidth="1"/>
    <col min="13" max="13" width="7.109375" style="98" customWidth="1"/>
    <col min="14" max="14" width="4.88671875" style="98" customWidth="1"/>
    <col min="15" max="16" width="7.109375" style="98" customWidth="1"/>
    <col min="17" max="18" width="6.5546875" style="296" customWidth="1"/>
    <col min="19" max="19" width="5.5546875" style="296" customWidth="1"/>
    <col min="20" max="20" width="5.44140625" style="296" customWidth="1"/>
    <col min="21" max="21" width="5.33203125" style="296" customWidth="1"/>
    <col min="22" max="32" width="9.109375" style="296" customWidth="1"/>
    <col min="33" max="16384" width="9.109375" style="296"/>
  </cols>
  <sheetData>
    <row r="1" spans="1:23" ht="13.5" customHeight="1">
      <c r="A1" s="744" t="s">
        <v>65</v>
      </c>
      <c r="B1" s="744"/>
      <c r="C1" s="744"/>
      <c r="D1" s="744"/>
    </row>
    <row r="2" spans="1:23" ht="13.5" customHeight="1">
      <c r="A2" s="98"/>
      <c r="B2" s="98"/>
      <c r="C2" s="98"/>
      <c r="D2" s="98"/>
      <c r="E2" s="98"/>
      <c r="F2" s="98"/>
      <c r="G2" s="98"/>
      <c r="H2" s="98"/>
      <c r="I2" s="98"/>
    </row>
    <row r="3" spans="1:23" ht="13.5" customHeight="1">
      <c r="A3" s="743"/>
      <c r="B3" s="727" t="s">
        <v>199</v>
      </c>
      <c r="C3" s="726" t="s">
        <v>198</v>
      </c>
      <c r="D3" s="726" t="s">
        <v>212</v>
      </c>
      <c r="E3" s="726" t="s">
        <v>211</v>
      </c>
      <c r="F3" s="726" t="s">
        <v>199</v>
      </c>
      <c r="G3" s="726" t="s">
        <v>198</v>
      </c>
      <c r="H3" s="726" t="s">
        <v>519</v>
      </c>
      <c r="I3" s="726" t="s">
        <v>212</v>
      </c>
      <c r="J3" s="726" t="s">
        <v>211</v>
      </c>
      <c r="K3" s="726" t="s">
        <v>199</v>
      </c>
      <c r="L3" s="726" t="s">
        <v>927</v>
      </c>
      <c r="M3" s="726" t="s">
        <v>519</v>
      </c>
      <c r="N3" s="726" t="s">
        <v>212</v>
      </c>
      <c r="O3" s="726" t="s">
        <v>211</v>
      </c>
      <c r="P3" s="726" t="s">
        <v>199</v>
      </c>
      <c r="Q3" s="910"/>
      <c r="R3" s="519"/>
      <c r="S3" s="519"/>
      <c r="T3" s="165"/>
      <c r="U3" s="518"/>
      <c r="V3" s="518"/>
      <c r="W3" s="518"/>
    </row>
    <row r="4" spans="1:23" ht="13.5" customHeight="1">
      <c r="A4" s="180"/>
      <c r="B4" s="310">
        <v>2021</v>
      </c>
      <c r="C4" s="183">
        <v>2021</v>
      </c>
      <c r="D4" s="183">
        <v>2020</v>
      </c>
      <c r="E4" s="183">
        <v>2020</v>
      </c>
      <c r="F4" s="183">
        <v>2020</v>
      </c>
      <c r="G4" s="183">
        <v>2020</v>
      </c>
      <c r="H4" s="183">
        <v>2020</v>
      </c>
      <c r="I4" s="183">
        <v>2019</v>
      </c>
      <c r="J4" s="183">
        <v>2019</v>
      </c>
      <c r="K4" s="183">
        <v>2019</v>
      </c>
      <c r="L4" s="183">
        <v>2019</v>
      </c>
      <c r="M4" s="183">
        <v>2019</v>
      </c>
      <c r="N4" s="183">
        <v>2018</v>
      </c>
      <c r="O4" s="183">
        <v>2018</v>
      </c>
      <c r="P4" s="183">
        <v>2018</v>
      </c>
      <c r="Q4" s="910"/>
      <c r="R4" s="165"/>
      <c r="S4" s="165"/>
      <c r="T4" s="165"/>
      <c r="U4" s="518"/>
      <c r="V4" s="518"/>
      <c r="W4" s="518"/>
    </row>
    <row r="5" spans="1:23" ht="13.5" customHeight="1">
      <c r="A5" s="792" t="s">
        <v>112</v>
      </c>
      <c r="B5" s="791"/>
      <c r="C5" s="790"/>
      <c r="D5" s="790"/>
      <c r="E5" s="790"/>
      <c r="F5" s="790"/>
      <c r="G5" s="790"/>
      <c r="H5" s="790"/>
      <c r="I5" s="790"/>
      <c r="J5" s="790"/>
      <c r="K5" s="790"/>
      <c r="L5" s="790"/>
      <c r="M5" s="790"/>
      <c r="N5" s="790"/>
      <c r="O5" s="790"/>
      <c r="P5" s="790"/>
      <c r="Q5" s="910"/>
      <c r="R5" s="512"/>
      <c r="S5" s="512"/>
      <c r="T5" s="512"/>
      <c r="U5" s="517"/>
      <c r="V5" s="517"/>
      <c r="W5" s="516"/>
    </row>
    <row r="6" spans="1:23" ht="13.5" customHeight="1">
      <c r="A6" s="306" t="s">
        <v>506</v>
      </c>
      <c r="B6" s="313">
        <v>91</v>
      </c>
      <c r="C6" s="305">
        <v>-6</v>
      </c>
      <c r="D6" s="305">
        <v>-11</v>
      </c>
      <c r="E6" s="305">
        <v>79</v>
      </c>
      <c r="F6" s="305">
        <v>-200</v>
      </c>
      <c r="G6" s="305">
        <v>-23</v>
      </c>
      <c r="H6" s="305">
        <v>-155</v>
      </c>
      <c r="I6" s="305">
        <v>4</v>
      </c>
      <c r="J6" s="742">
        <v>-35</v>
      </c>
      <c r="K6" s="742">
        <v>14</v>
      </c>
      <c r="L6" s="305">
        <v>-1</v>
      </c>
      <c r="M6" s="305">
        <v>-18</v>
      </c>
      <c r="N6" s="304">
        <v>21</v>
      </c>
      <c r="O6" s="304">
        <v>-38</v>
      </c>
      <c r="P6" s="304">
        <v>-10</v>
      </c>
      <c r="Q6" s="1127"/>
      <c r="R6" s="512"/>
      <c r="S6" s="512"/>
      <c r="T6" s="512"/>
      <c r="U6" s="490"/>
      <c r="V6" s="490"/>
      <c r="W6" s="515"/>
    </row>
    <row r="7" spans="1:23" ht="13.5" customHeight="1">
      <c r="A7" s="730" t="s">
        <v>507</v>
      </c>
      <c r="B7" s="312">
        <v>44</v>
      </c>
      <c r="C7" s="304">
        <v>16</v>
      </c>
      <c r="D7" s="304">
        <v>3</v>
      </c>
      <c r="E7" s="304">
        <v>-15</v>
      </c>
      <c r="F7" s="304">
        <v>-201</v>
      </c>
      <c r="G7" s="304">
        <v>13</v>
      </c>
      <c r="H7" s="304">
        <v>-200</v>
      </c>
      <c r="I7" s="304">
        <v>-8</v>
      </c>
      <c r="J7" s="393">
        <v>-49</v>
      </c>
      <c r="K7" s="393">
        <v>-3</v>
      </c>
      <c r="L7" s="304">
        <v>-9</v>
      </c>
      <c r="M7" s="304">
        <v>-69</v>
      </c>
      <c r="N7" s="304">
        <v>18</v>
      </c>
      <c r="O7" s="304">
        <v>-5</v>
      </c>
      <c r="P7" s="304">
        <v>-32</v>
      </c>
      <c r="Q7" s="1127"/>
      <c r="R7" s="512"/>
      <c r="S7" s="512"/>
      <c r="T7" s="512"/>
      <c r="U7" s="514"/>
      <c r="V7" s="514"/>
      <c r="W7" s="513"/>
    </row>
    <row r="8" spans="1:23" ht="13.5" customHeight="1">
      <c r="A8" s="733" t="s">
        <v>508</v>
      </c>
      <c r="B8" s="738">
        <f>+B6+B7</f>
        <v>135</v>
      </c>
      <c r="C8" s="736">
        <f>+C6+C7</f>
        <v>10</v>
      </c>
      <c r="D8" s="736">
        <f>+D6+D7</f>
        <v>-8</v>
      </c>
      <c r="E8" s="736">
        <v>64</v>
      </c>
      <c r="F8" s="736">
        <v>-401</v>
      </c>
      <c r="G8" s="736">
        <v>-10</v>
      </c>
      <c r="H8" s="736">
        <f>SUM(H6:H7)</f>
        <v>-355</v>
      </c>
      <c r="I8" s="736">
        <v>-4</v>
      </c>
      <c r="J8" s="737">
        <v>-84</v>
      </c>
      <c r="K8" s="737">
        <v>11</v>
      </c>
      <c r="L8" s="736">
        <v>-10</v>
      </c>
      <c r="M8" s="736">
        <v>-87</v>
      </c>
      <c r="N8" s="736">
        <v>39</v>
      </c>
      <c r="O8" s="736">
        <v>-43</v>
      </c>
      <c r="P8" s="736">
        <v>-42</v>
      </c>
      <c r="Q8" s="1127"/>
      <c r="R8" s="512"/>
      <c r="S8" s="512"/>
      <c r="T8" s="512"/>
      <c r="U8" s="511"/>
      <c r="V8" s="511"/>
      <c r="W8" s="510"/>
    </row>
    <row r="9" spans="1:23" ht="13.5" customHeight="1">
      <c r="A9" s="730"/>
      <c r="B9" s="312"/>
      <c r="C9" s="304"/>
      <c r="D9" s="304"/>
      <c r="E9" s="304"/>
      <c r="F9" s="304"/>
      <c r="G9" s="304"/>
      <c r="H9" s="304"/>
      <c r="I9" s="304"/>
      <c r="J9" s="393"/>
      <c r="K9" s="393"/>
      <c r="L9" s="304"/>
      <c r="M9" s="304"/>
      <c r="N9" s="304"/>
      <c r="O9" s="304"/>
      <c r="P9" s="304"/>
      <c r="Q9" s="1127"/>
      <c r="R9" s="509"/>
      <c r="S9" s="509"/>
      <c r="T9" s="165"/>
      <c r="U9" s="483"/>
      <c r="V9" s="483"/>
      <c r="W9" s="505"/>
    </row>
    <row r="10" spans="1:23" ht="13.5" customHeight="1">
      <c r="A10" s="741" t="s">
        <v>509</v>
      </c>
      <c r="B10" s="738"/>
      <c r="C10" s="739"/>
      <c r="D10" s="739"/>
      <c r="E10" s="739"/>
      <c r="F10" s="739"/>
      <c r="G10" s="739"/>
      <c r="H10" s="739"/>
      <c r="I10" s="739"/>
      <c r="J10" s="740"/>
      <c r="K10" s="740"/>
      <c r="L10" s="739"/>
      <c r="M10" s="739"/>
      <c r="N10" s="739"/>
      <c r="O10" s="739"/>
      <c r="P10" s="739"/>
      <c r="Q10" s="1127"/>
      <c r="R10" s="508"/>
      <c r="S10" s="508"/>
      <c r="T10" s="507"/>
      <c r="U10" s="483"/>
      <c r="V10" s="483"/>
      <c r="W10" s="505"/>
    </row>
    <row r="11" spans="1:23" ht="13.5" customHeight="1">
      <c r="A11" s="730" t="s">
        <v>510</v>
      </c>
      <c r="B11" s="402">
        <v>-58</v>
      </c>
      <c r="C11" s="304">
        <v>10</v>
      </c>
      <c r="D11" s="304">
        <v>43</v>
      </c>
      <c r="E11" s="304">
        <v>-3</v>
      </c>
      <c r="F11" s="304">
        <v>-80</v>
      </c>
      <c r="G11" s="304">
        <v>-87</v>
      </c>
      <c r="H11" s="304">
        <v>-127</v>
      </c>
      <c r="I11" s="304">
        <v>-9</v>
      </c>
      <c r="J11" s="393">
        <v>-40</v>
      </c>
      <c r="K11" s="393">
        <v>8</v>
      </c>
      <c r="L11" s="304">
        <v>-7</v>
      </c>
      <c r="M11" s="304">
        <v>-48</v>
      </c>
      <c r="N11" s="304">
        <v>2</v>
      </c>
      <c r="O11" s="304">
        <v>20</v>
      </c>
      <c r="P11" s="304">
        <v>4</v>
      </c>
      <c r="Q11" s="1127"/>
      <c r="R11" s="508"/>
      <c r="S11" s="508"/>
      <c r="T11" s="507"/>
      <c r="U11" s="483"/>
      <c r="V11" s="483"/>
      <c r="W11" s="505"/>
    </row>
    <row r="12" spans="1:23" ht="13.5" customHeight="1">
      <c r="A12" s="730" t="s">
        <v>511</v>
      </c>
      <c r="B12" s="312">
        <v>-145</v>
      </c>
      <c r="C12" s="304">
        <v>-102</v>
      </c>
      <c r="D12" s="304">
        <v>-228</v>
      </c>
      <c r="E12" s="304">
        <v>-151</v>
      </c>
      <c r="F12" s="304">
        <f>-75-50</f>
        <v>-125</v>
      </c>
      <c r="G12" s="304">
        <v>-69</v>
      </c>
      <c r="H12" s="304">
        <v>-573</v>
      </c>
      <c r="I12" s="304">
        <v>-148</v>
      </c>
      <c r="J12" s="393">
        <v>-75</v>
      </c>
      <c r="K12" s="393">
        <v>-144</v>
      </c>
      <c r="L12" s="304">
        <v>-85</v>
      </c>
      <c r="M12" s="304">
        <v>-452</v>
      </c>
      <c r="N12" s="304">
        <v>-129</v>
      </c>
      <c r="O12" s="304">
        <v>-115</v>
      </c>
      <c r="P12" s="304">
        <v>-127</v>
      </c>
      <c r="Q12" s="1127"/>
      <c r="R12" s="506"/>
      <c r="S12" s="506"/>
      <c r="U12" s="483"/>
      <c r="V12" s="483"/>
      <c r="W12" s="505"/>
    </row>
    <row r="13" spans="1:23" ht="13.5" customHeight="1">
      <c r="A13" s="981" t="s">
        <v>1115</v>
      </c>
      <c r="B13" s="402">
        <v>73</v>
      </c>
      <c r="C13" s="304">
        <v>64</v>
      </c>
      <c r="D13" s="304">
        <v>130</v>
      </c>
      <c r="E13" s="304">
        <v>119</v>
      </c>
      <c r="F13" s="304">
        <f>40+50</f>
        <v>90</v>
      </c>
      <c r="G13" s="304">
        <v>38</v>
      </c>
      <c r="H13" s="304">
        <v>377</v>
      </c>
      <c r="I13" s="304">
        <v>98</v>
      </c>
      <c r="J13" s="393">
        <v>49</v>
      </c>
      <c r="K13" s="393">
        <v>108</v>
      </c>
      <c r="L13" s="304">
        <v>66</v>
      </c>
      <c r="M13" s="304">
        <v>321</v>
      </c>
      <c r="N13" s="304">
        <v>81</v>
      </c>
      <c r="O13" s="304">
        <v>50</v>
      </c>
      <c r="P13" s="304">
        <v>80</v>
      </c>
      <c r="Q13" s="1127"/>
      <c r="R13" s="485"/>
      <c r="S13" s="485"/>
      <c r="U13" s="483"/>
      <c r="V13" s="483"/>
      <c r="W13" s="505"/>
    </row>
    <row r="14" spans="1:23" ht="13.5" customHeight="1">
      <c r="A14" s="730" t="s">
        <v>512</v>
      </c>
      <c r="B14" s="312">
        <v>17</v>
      </c>
      <c r="C14" s="304">
        <v>7</v>
      </c>
      <c r="D14" s="304">
        <v>6</v>
      </c>
      <c r="E14" s="304">
        <v>7</v>
      </c>
      <c r="F14" s="304">
        <v>6</v>
      </c>
      <c r="G14" s="304">
        <v>31</v>
      </c>
      <c r="H14" s="304">
        <v>50</v>
      </c>
      <c r="I14" s="304">
        <v>25</v>
      </c>
      <c r="J14" s="393">
        <v>8</v>
      </c>
      <c r="K14" s="393">
        <v>7</v>
      </c>
      <c r="L14" s="304">
        <v>7</v>
      </c>
      <c r="M14" s="304">
        <v>47</v>
      </c>
      <c r="N14" s="304">
        <v>13</v>
      </c>
      <c r="O14" s="304">
        <v>8</v>
      </c>
      <c r="P14" s="304">
        <v>14</v>
      </c>
      <c r="Q14" s="1127"/>
      <c r="R14" s="165"/>
      <c r="S14" s="165"/>
      <c r="T14" s="165"/>
      <c r="U14" s="482"/>
      <c r="V14" s="482"/>
      <c r="W14" s="503"/>
    </row>
    <row r="15" spans="1:23" ht="13.5" customHeight="1">
      <c r="A15" s="730" t="s">
        <v>783</v>
      </c>
      <c r="B15" s="312">
        <v>3</v>
      </c>
      <c r="C15" s="304">
        <v>0</v>
      </c>
      <c r="D15" s="304">
        <v>1</v>
      </c>
      <c r="E15" s="304">
        <v>0</v>
      </c>
      <c r="F15" s="304">
        <v>0</v>
      </c>
      <c r="G15" s="304">
        <v>-1</v>
      </c>
      <c r="H15" s="304">
        <v>0</v>
      </c>
      <c r="I15" s="304">
        <v>-1</v>
      </c>
      <c r="J15" s="393">
        <v>-12</v>
      </c>
      <c r="K15" s="393">
        <v>2</v>
      </c>
      <c r="L15" s="304">
        <v>14</v>
      </c>
      <c r="M15" s="304">
        <v>3</v>
      </c>
      <c r="N15" s="304" t="s">
        <v>54</v>
      </c>
      <c r="O15" s="304" t="s">
        <v>54</v>
      </c>
      <c r="P15" s="304" t="s">
        <v>54</v>
      </c>
      <c r="Q15" s="1127"/>
      <c r="R15" s="165"/>
      <c r="S15" s="165"/>
      <c r="T15" s="165"/>
      <c r="U15" s="482"/>
      <c r="V15" s="482"/>
      <c r="W15" s="503"/>
    </row>
    <row r="16" spans="1:23" ht="13.5" customHeight="1">
      <c r="A16" s="730" t="s">
        <v>513</v>
      </c>
      <c r="B16" s="312">
        <v>-89</v>
      </c>
      <c r="C16" s="304">
        <v>-211</v>
      </c>
      <c r="D16" s="304">
        <v>-91</v>
      </c>
      <c r="E16" s="304">
        <v>-90</v>
      </c>
      <c r="F16" s="304">
        <v>-253</v>
      </c>
      <c r="G16" s="304">
        <v>-167</v>
      </c>
      <c r="H16" s="304">
        <v>-601</v>
      </c>
      <c r="I16" s="304">
        <v>-150</v>
      </c>
      <c r="J16" s="393">
        <v>-222</v>
      </c>
      <c r="K16" s="393">
        <v>-119</v>
      </c>
      <c r="L16" s="304">
        <v>-80</v>
      </c>
      <c r="M16" s="304">
        <v>-571</v>
      </c>
      <c r="N16" s="304">
        <v>-150</v>
      </c>
      <c r="O16" s="304">
        <v>-158</v>
      </c>
      <c r="P16" s="304">
        <v>-119</v>
      </c>
      <c r="Q16" s="1127"/>
      <c r="R16" s="165"/>
      <c r="S16" s="165"/>
      <c r="T16" s="165"/>
      <c r="U16" s="483"/>
      <c r="V16" s="483"/>
      <c r="W16" s="476"/>
    </row>
    <row r="17" spans="1:23" ht="13.5" customHeight="1">
      <c r="A17" s="730" t="s">
        <v>514</v>
      </c>
      <c r="B17" s="312">
        <v>94</v>
      </c>
      <c r="C17" s="304">
        <v>159</v>
      </c>
      <c r="D17" s="304">
        <v>89</v>
      </c>
      <c r="E17" s="304">
        <v>56</v>
      </c>
      <c r="F17" s="304">
        <v>65</v>
      </c>
      <c r="G17" s="304">
        <v>111</v>
      </c>
      <c r="H17" s="304">
        <v>321</v>
      </c>
      <c r="I17" s="304">
        <v>87</v>
      </c>
      <c r="J17" s="393">
        <v>45</v>
      </c>
      <c r="K17" s="393">
        <v>66</v>
      </c>
      <c r="L17" s="304">
        <v>53</v>
      </c>
      <c r="M17" s="304">
        <v>251</v>
      </c>
      <c r="N17" s="304">
        <v>114</v>
      </c>
      <c r="O17" s="304">
        <v>194</v>
      </c>
      <c r="P17" s="304">
        <v>131</v>
      </c>
      <c r="Q17" s="1127"/>
      <c r="R17" s="165"/>
      <c r="S17" s="165"/>
      <c r="T17" s="165"/>
      <c r="U17" s="483"/>
      <c r="V17" s="483"/>
      <c r="W17" s="476"/>
    </row>
    <row r="18" spans="1:23" ht="13.5" customHeight="1">
      <c r="A18" s="733" t="s">
        <v>515</v>
      </c>
      <c r="B18" s="738">
        <f>SUM(B11:B17)</f>
        <v>-105</v>
      </c>
      <c r="C18" s="736">
        <f>SUM(C11:C17)</f>
        <v>-73</v>
      </c>
      <c r="D18" s="736">
        <f>SUM(D11:D17)</f>
        <v>-50</v>
      </c>
      <c r="E18" s="736">
        <v>-62</v>
      </c>
      <c r="F18" s="736">
        <v>-297</v>
      </c>
      <c r="G18" s="736">
        <v>-144</v>
      </c>
      <c r="H18" s="736">
        <f>SUM(H11:H17)</f>
        <v>-553</v>
      </c>
      <c r="I18" s="736">
        <v>-98</v>
      </c>
      <c r="J18" s="737">
        <v>-247</v>
      </c>
      <c r="K18" s="737">
        <v>-72</v>
      </c>
      <c r="L18" s="736">
        <v>-32</v>
      </c>
      <c r="M18" s="736">
        <v>-449</v>
      </c>
      <c r="N18" s="736">
        <v>-69</v>
      </c>
      <c r="O18" s="736">
        <v>-1</v>
      </c>
      <c r="P18" s="736">
        <v>-17</v>
      </c>
      <c r="Q18" s="1127"/>
      <c r="U18" s="484"/>
      <c r="V18" s="484"/>
      <c r="W18" s="476"/>
    </row>
    <row r="19" spans="1:23" ht="5.25" customHeight="1">
      <c r="A19" s="733"/>
      <c r="B19" s="735"/>
      <c r="C19" s="733"/>
      <c r="D19" s="733"/>
      <c r="E19" s="733"/>
      <c r="F19" s="733"/>
      <c r="G19" s="733"/>
      <c r="H19" s="733"/>
      <c r="I19" s="733" t="s">
        <v>53</v>
      </c>
      <c r="J19" s="734" t="s">
        <v>53</v>
      </c>
      <c r="K19" s="734" t="s">
        <v>53</v>
      </c>
      <c r="L19" s="733"/>
      <c r="M19" s="733"/>
      <c r="N19" s="733"/>
      <c r="O19" s="733"/>
      <c r="P19" s="733"/>
      <c r="Q19" s="1127"/>
      <c r="U19" s="482"/>
      <c r="V19" s="482"/>
      <c r="W19" s="477"/>
    </row>
    <row r="20" spans="1:23" ht="13.5" customHeight="1">
      <c r="A20" s="207" t="s">
        <v>65</v>
      </c>
      <c r="B20" s="311">
        <f>+B8+B18</f>
        <v>30</v>
      </c>
      <c r="C20" s="181">
        <f>+C8+C18</f>
        <v>-63</v>
      </c>
      <c r="D20" s="181">
        <f>+D8+D18</f>
        <v>-58</v>
      </c>
      <c r="E20" s="181">
        <v>2</v>
      </c>
      <c r="F20" s="181">
        <v>-698</v>
      </c>
      <c r="G20" s="181">
        <v>-154</v>
      </c>
      <c r="H20" s="181">
        <f>+H8+H18</f>
        <v>-908</v>
      </c>
      <c r="I20" s="181">
        <v>-102</v>
      </c>
      <c r="J20" s="732">
        <v>-331</v>
      </c>
      <c r="K20" s="732">
        <v>-61</v>
      </c>
      <c r="L20" s="181">
        <v>-42</v>
      </c>
      <c r="M20" s="181">
        <v>-536</v>
      </c>
      <c r="N20" s="181">
        <v>-30</v>
      </c>
      <c r="O20" s="181">
        <v>-44</v>
      </c>
      <c r="P20" s="181">
        <v>-59</v>
      </c>
      <c r="Q20" s="1127"/>
      <c r="R20" s="504"/>
      <c r="S20" s="504"/>
      <c r="U20" s="483"/>
      <c r="V20" s="483"/>
      <c r="W20" s="476"/>
    </row>
    <row r="21" spans="1:23" ht="13.5" customHeight="1">
      <c r="A21" s="2043"/>
      <c r="B21" s="2043"/>
      <c r="C21" s="2043"/>
      <c r="D21" s="2043"/>
      <c r="E21" s="2043"/>
      <c r="F21" s="2043"/>
      <c r="G21" s="2043"/>
      <c r="H21" s="2043"/>
      <c r="I21" s="2043"/>
      <c r="J21" s="2043"/>
      <c r="K21" s="2043"/>
      <c r="L21" s="2043"/>
      <c r="M21" s="731"/>
      <c r="N21" s="731"/>
      <c r="O21" s="731"/>
      <c r="P21" s="731"/>
      <c r="Q21" s="487"/>
      <c r="S21" s="482"/>
      <c r="T21" s="482"/>
      <c r="U21" s="503"/>
    </row>
    <row r="22" spans="1:23" ht="13.5" customHeight="1">
      <c r="A22" s="730"/>
      <c r="B22" s="730"/>
      <c r="C22" s="730"/>
      <c r="D22" s="730"/>
      <c r="E22" s="304"/>
      <c r="F22" s="304"/>
      <c r="G22" s="304"/>
      <c r="H22" s="304"/>
      <c r="I22" s="304"/>
      <c r="J22" s="304"/>
      <c r="K22" s="304"/>
      <c r="L22" s="304"/>
      <c r="M22" s="304"/>
      <c r="N22" s="304"/>
      <c r="O22" s="304"/>
      <c r="P22" s="304"/>
      <c r="Q22" s="487"/>
      <c r="S22" s="481"/>
      <c r="T22" s="481"/>
      <c r="U22" s="476"/>
    </row>
    <row r="23" spans="1:23" ht="13.5" customHeight="1">
      <c r="A23" s="729" t="s">
        <v>214</v>
      </c>
      <c r="B23" s="729"/>
      <c r="C23" s="729"/>
      <c r="D23" s="729"/>
      <c r="E23" s="304"/>
      <c r="F23" s="304"/>
      <c r="G23" s="304"/>
      <c r="H23" s="304"/>
      <c r="I23" s="304"/>
      <c r="J23" s="304"/>
      <c r="K23" s="304"/>
      <c r="L23" s="304"/>
      <c r="M23" s="304"/>
      <c r="N23" s="304"/>
      <c r="O23" s="304"/>
      <c r="P23" s="304"/>
      <c r="Q23" s="487"/>
      <c r="S23" s="480"/>
      <c r="T23" s="480"/>
      <c r="U23" s="502"/>
    </row>
    <row r="24" spans="1:23" ht="13.5" customHeight="1">
      <c r="A24" s="728"/>
      <c r="B24" s="727" t="s">
        <v>199</v>
      </c>
      <c r="C24" s="726" t="s">
        <v>198</v>
      </c>
      <c r="D24" s="726" t="s">
        <v>212</v>
      </c>
      <c r="E24" s="726" t="s">
        <v>211</v>
      </c>
      <c r="F24" s="726" t="s">
        <v>199</v>
      </c>
      <c r="G24" s="726" t="s">
        <v>198</v>
      </c>
      <c r="H24" s="726" t="s">
        <v>519</v>
      </c>
      <c r="I24" s="726" t="s">
        <v>212</v>
      </c>
      <c r="J24" s="726" t="s">
        <v>211</v>
      </c>
      <c r="K24" s="726" t="s">
        <v>199</v>
      </c>
      <c r="L24" s="726" t="s">
        <v>927</v>
      </c>
      <c r="M24" s="726" t="s">
        <v>519</v>
      </c>
      <c r="N24" s="726" t="s">
        <v>212</v>
      </c>
      <c r="O24" s="726" t="s">
        <v>211</v>
      </c>
      <c r="P24" s="726" t="s">
        <v>199</v>
      </c>
      <c r="Q24" s="910"/>
      <c r="R24" s="487"/>
      <c r="S24" s="487"/>
      <c r="U24" s="478"/>
      <c r="V24" s="478"/>
      <c r="W24" s="476"/>
    </row>
    <row r="25" spans="1:23" ht="13.5" customHeight="1">
      <c r="A25" s="182"/>
      <c r="B25" s="310">
        <v>2021</v>
      </c>
      <c r="C25" s="183">
        <v>2021</v>
      </c>
      <c r="D25" s="183">
        <v>2020</v>
      </c>
      <c r="E25" s="183">
        <v>2020</v>
      </c>
      <c r="F25" s="183">
        <v>2020</v>
      </c>
      <c r="G25" s="183">
        <v>2020</v>
      </c>
      <c r="H25" s="183">
        <v>2020</v>
      </c>
      <c r="I25" s="183">
        <v>2019</v>
      </c>
      <c r="J25" s="183">
        <v>2019</v>
      </c>
      <c r="K25" s="183">
        <v>2019</v>
      </c>
      <c r="L25" s="183">
        <v>2019</v>
      </c>
      <c r="M25" s="183">
        <v>2019</v>
      </c>
      <c r="N25" s="183">
        <v>2018</v>
      </c>
      <c r="O25" s="183">
        <v>2018</v>
      </c>
      <c r="P25" s="183">
        <v>2018</v>
      </c>
      <c r="Q25" s="910"/>
      <c r="R25" s="485"/>
      <c r="S25" s="485"/>
      <c r="U25" s="478"/>
      <c r="V25" s="478"/>
      <c r="W25" s="476"/>
    </row>
    <row r="26" spans="1:23" ht="12.75" customHeight="1">
      <c r="A26" s="980" t="s">
        <v>1114</v>
      </c>
      <c r="B26" s="309">
        <v>-5</v>
      </c>
      <c r="C26" s="303">
        <f>+C27+C28+C29</f>
        <v>10</v>
      </c>
      <c r="D26" s="303">
        <v>9</v>
      </c>
      <c r="E26" s="303">
        <v>0</v>
      </c>
      <c r="F26" s="303">
        <v>115</v>
      </c>
      <c r="G26" s="303">
        <v>26</v>
      </c>
      <c r="H26" s="303">
        <v>35</v>
      </c>
      <c r="I26" s="303">
        <v>17</v>
      </c>
      <c r="J26" s="725">
        <v>55</v>
      </c>
      <c r="K26" s="725">
        <v>10</v>
      </c>
      <c r="L26" s="303">
        <v>7</v>
      </c>
      <c r="M26" s="303">
        <v>22</v>
      </c>
      <c r="N26" s="724">
        <v>5</v>
      </c>
      <c r="O26" s="724">
        <v>8</v>
      </c>
      <c r="P26" s="724">
        <v>10</v>
      </c>
      <c r="Q26" s="910"/>
      <c r="R26" s="487"/>
      <c r="S26" s="487"/>
      <c r="U26" s="478"/>
      <c r="V26" s="478"/>
      <c r="W26" s="476"/>
    </row>
    <row r="27" spans="1:23" ht="12.75" customHeight="1">
      <c r="A27" s="723" t="s">
        <v>516</v>
      </c>
      <c r="B27" s="722">
        <v>-14</v>
      </c>
      <c r="C27" s="721">
        <v>1</v>
      </c>
      <c r="D27" s="721">
        <v>2</v>
      </c>
      <c r="E27" s="721">
        <v>-13</v>
      </c>
      <c r="F27" s="721">
        <v>33</v>
      </c>
      <c r="G27" s="721">
        <v>4</v>
      </c>
      <c r="H27" s="721">
        <v>6</v>
      </c>
      <c r="I27" s="721">
        <v>-1</v>
      </c>
      <c r="J27" s="664">
        <v>6</v>
      </c>
      <c r="K27" s="664">
        <v>-2</v>
      </c>
      <c r="L27" s="721">
        <v>0</v>
      </c>
      <c r="M27" s="721">
        <v>1</v>
      </c>
      <c r="N27" s="721">
        <v>-4</v>
      </c>
      <c r="O27" s="721">
        <v>7</v>
      </c>
      <c r="P27" s="721">
        <v>2</v>
      </c>
      <c r="Q27" s="910"/>
      <c r="R27" s="487"/>
      <c r="S27" s="487"/>
      <c r="U27" s="472"/>
      <c r="V27" s="472"/>
      <c r="W27" s="477"/>
    </row>
    <row r="28" spans="1:23" ht="12.75" customHeight="1">
      <c r="A28" s="723" t="s">
        <v>517</v>
      </c>
      <c r="B28" s="722">
        <v>-7</v>
      </c>
      <c r="C28" s="721">
        <v>-3</v>
      </c>
      <c r="D28" s="721">
        <v>-1</v>
      </c>
      <c r="E28" s="721">
        <v>3</v>
      </c>
      <c r="F28" s="721">
        <v>33</v>
      </c>
      <c r="G28" s="721">
        <v>-2</v>
      </c>
      <c r="H28" s="721">
        <v>8</v>
      </c>
      <c r="I28" s="721">
        <v>1</v>
      </c>
      <c r="J28" s="664">
        <v>8</v>
      </c>
      <c r="K28" s="664">
        <v>0</v>
      </c>
      <c r="L28" s="721">
        <v>2</v>
      </c>
      <c r="M28" s="721">
        <v>3</v>
      </c>
      <c r="N28" s="721">
        <v>-3</v>
      </c>
      <c r="O28" s="721">
        <v>1</v>
      </c>
      <c r="P28" s="721">
        <v>5</v>
      </c>
      <c r="Q28" s="910"/>
      <c r="U28" s="475"/>
      <c r="V28" s="475"/>
      <c r="W28" s="476"/>
    </row>
    <row r="29" spans="1:23" ht="12.75" customHeight="1">
      <c r="A29" s="308" t="s">
        <v>518</v>
      </c>
      <c r="B29" s="307">
        <v>16</v>
      </c>
      <c r="C29" s="302">
        <v>12</v>
      </c>
      <c r="D29" s="302">
        <v>8</v>
      </c>
      <c r="E29" s="302">
        <v>10</v>
      </c>
      <c r="F29" s="302">
        <v>49</v>
      </c>
      <c r="G29" s="302">
        <v>24</v>
      </c>
      <c r="H29" s="302">
        <v>21</v>
      </c>
      <c r="I29" s="302">
        <v>17</v>
      </c>
      <c r="J29" s="720">
        <v>41</v>
      </c>
      <c r="K29" s="720">
        <v>12</v>
      </c>
      <c r="L29" s="302">
        <v>5</v>
      </c>
      <c r="M29" s="302">
        <v>18</v>
      </c>
      <c r="N29" s="302">
        <v>12</v>
      </c>
      <c r="O29" s="302">
        <v>0</v>
      </c>
      <c r="P29" s="302">
        <v>3</v>
      </c>
      <c r="Q29" s="910"/>
      <c r="U29" s="475"/>
      <c r="V29" s="475"/>
      <c r="W29" s="476"/>
    </row>
    <row r="30" spans="1:23" ht="10.5" customHeight="1">
      <c r="A30" s="2044" t="s">
        <v>1113</v>
      </c>
      <c r="B30" s="2044"/>
      <c r="C30" s="2044"/>
      <c r="D30" s="2044"/>
      <c r="E30" s="2044"/>
      <c r="F30" s="2044"/>
      <c r="G30" s="2044"/>
      <c r="H30" s="2044" t="s">
        <v>53</v>
      </c>
      <c r="I30" s="2044" t="s">
        <v>53</v>
      </c>
      <c r="J30" s="2044" t="s">
        <v>53</v>
      </c>
      <c r="K30" s="2045" t="s">
        <v>53</v>
      </c>
      <c r="L30" s="2045" t="s">
        <v>53</v>
      </c>
      <c r="M30" s="2046"/>
      <c r="N30" s="2046"/>
      <c r="O30" s="2046"/>
      <c r="P30" s="2046"/>
      <c r="S30" s="483"/>
      <c r="T30" s="483"/>
      <c r="U30" s="476"/>
    </row>
    <row r="31" spans="1:23" ht="10.199999999999999" customHeight="1">
      <c r="A31" s="2047" t="s">
        <v>989</v>
      </c>
      <c r="B31" s="2047"/>
      <c r="C31" s="2047"/>
      <c r="D31" s="2047"/>
      <c r="E31" s="2047"/>
      <c r="F31" s="2047"/>
      <c r="G31" s="2047"/>
      <c r="H31" s="2047" t="s">
        <v>53</v>
      </c>
      <c r="I31" s="2047" t="s">
        <v>53</v>
      </c>
      <c r="J31" s="2047" t="s">
        <v>53</v>
      </c>
      <c r="K31" s="2048" t="s">
        <v>53</v>
      </c>
      <c r="L31" s="2048" t="s">
        <v>53</v>
      </c>
      <c r="M31" s="2013"/>
      <c r="N31" s="2013"/>
      <c r="O31" s="2013"/>
      <c r="P31" s="2013"/>
      <c r="S31" s="482"/>
      <c r="T31" s="482"/>
      <c r="U31" s="477"/>
    </row>
    <row r="32" spans="1:23" ht="10.5" customHeight="1">
      <c r="A32" s="2049"/>
      <c r="B32" s="2049"/>
      <c r="C32" s="2049"/>
      <c r="D32" s="2049"/>
      <c r="E32" s="2049"/>
      <c r="F32" s="2049"/>
      <c r="G32" s="2049"/>
      <c r="H32" s="2049"/>
      <c r="I32" s="2049"/>
      <c r="J32" s="2049"/>
      <c r="K32" s="410"/>
      <c r="L32" s="410"/>
      <c r="M32" s="410"/>
      <c r="N32" s="410"/>
      <c r="O32" s="410"/>
      <c r="P32" s="410"/>
      <c r="S32" s="481"/>
      <c r="T32" s="481"/>
      <c r="U32" s="476"/>
    </row>
    <row r="33" spans="1:21" ht="13.5" customHeight="1">
      <c r="A33" s="711"/>
      <c r="B33" s="711"/>
      <c r="C33" s="711"/>
      <c r="D33" s="711"/>
      <c r="E33" s="710"/>
      <c r="F33" s="710"/>
      <c r="G33" s="710"/>
      <c r="H33" s="710"/>
      <c r="I33" s="710"/>
      <c r="J33" s="710"/>
      <c r="K33" s="710"/>
      <c r="L33" s="710"/>
      <c r="M33" s="710"/>
      <c r="N33" s="710"/>
      <c r="O33" s="710"/>
      <c r="P33" s="710"/>
      <c r="S33" s="480"/>
      <c r="T33" s="480"/>
      <c r="U33" s="479"/>
    </row>
    <row r="34" spans="1:21" ht="17.25" customHeight="1">
      <c r="A34" s="719"/>
      <c r="B34" s="719"/>
      <c r="C34" s="719"/>
      <c r="D34" s="719"/>
      <c r="E34" s="718"/>
      <c r="F34" s="718"/>
      <c r="G34" s="718"/>
      <c r="H34" s="718"/>
      <c r="I34" s="718"/>
      <c r="J34" s="718"/>
      <c r="K34" s="718"/>
      <c r="L34" s="718"/>
      <c r="M34" s="718"/>
      <c r="N34" s="718"/>
      <c r="O34" s="718"/>
      <c r="P34" s="718"/>
      <c r="S34" s="478"/>
      <c r="T34" s="478"/>
      <c r="U34" s="476"/>
    </row>
    <row r="35" spans="1:21" ht="13.5" customHeight="1">
      <c r="A35" s="717"/>
      <c r="B35" s="717"/>
      <c r="C35" s="717"/>
      <c r="D35" s="717"/>
      <c r="E35" s="716"/>
      <c r="F35" s="716"/>
      <c r="G35" s="716"/>
      <c r="H35" s="716"/>
      <c r="I35" s="716"/>
      <c r="J35" s="716"/>
      <c r="K35" s="716"/>
      <c r="L35" s="716"/>
      <c r="M35" s="716"/>
      <c r="N35" s="716"/>
      <c r="O35" s="716"/>
      <c r="P35" s="716"/>
      <c r="S35" s="478"/>
      <c r="T35" s="478"/>
      <c r="U35" s="476"/>
    </row>
    <row r="36" spans="1:21" ht="13.5" customHeight="1">
      <c r="A36" s="715"/>
      <c r="B36" s="715"/>
      <c r="C36" s="715"/>
      <c r="D36" s="715"/>
      <c r="E36" s="714"/>
      <c r="F36" s="714"/>
      <c r="G36" s="714"/>
      <c r="H36" s="714"/>
      <c r="I36" s="714"/>
      <c r="J36" s="714"/>
      <c r="K36" s="714"/>
      <c r="L36" s="714"/>
      <c r="M36" s="714"/>
      <c r="N36" s="714"/>
      <c r="O36" s="714"/>
      <c r="P36" s="714"/>
      <c r="S36" s="478"/>
      <c r="T36" s="478"/>
      <c r="U36" s="476"/>
    </row>
    <row r="37" spans="1:21" ht="13.5" customHeight="1">
      <c r="A37" s="715"/>
      <c r="B37" s="715"/>
      <c r="C37" s="715"/>
      <c r="D37" s="715"/>
      <c r="E37" s="714"/>
      <c r="F37" s="714"/>
      <c r="G37" s="714"/>
      <c r="H37" s="714"/>
      <c r="I37" s="714"/>
      <c r="J37" s="714"/>
      <c r="K37" s="714"/>
      <c r="L37" s="714"/>
      <c r="M37" s="714"/>
      <c r="N37" s="714"/>
      <c r="O37" s="714"/>
      <c r="P37" s="714"/>
      <c r="S37" s="472"/>
      <c r="T37" s="472"/>
      <c r="U37" s="477"/>
    </row>
    <row r="38" spans="1:21" ht="13.5" customHeight="1">
      <c r="A38" s="713"/>
      <c r="B38" s="713"/>
      <c r="C38" s="713"/>
      <c r="D38" s="713"/>
      <c r="E38" s="712"/>
      <c r="F38" s="712"/>
      <c r="G38" s="712"/>
      <c r="H38" s="712"/>
      <c r="I38" s="712"/>
      <c r="J38" s="712"/>
      <c r="K38" s="712"/>
      <c r="L38" s="712"/>
      <c r="M38" s="712"/>
      <c r="N38" s="712"/>
      <c r="O38" s="712"/>
      <c r="P38" s="712"/>
      <c r="S38" s="475"/>
      <c r="T38" s="475"/>
      <c r="U38" s="476"/>
    </row>
    <row r="39" spans="1:21" ht="13.5" customHeight="1">
      <c r="A39" s="713"/>
      <c r="B39" s="713"/>
      <c r="C39" s="713"/>
      <c r="D39" s="713"/>
      <c r="E39" s="712"/>
      <c r="F39" s="712"/>
      <c r="G39" s="712"/>
      <c r="H39" s="712"/>
      <c r="I39" s="712"/>
      <c r="J39" s="712"/>
      <c r="K39" s="712"/>
      <c r="L39" s="712"/>
      <c r="M39" s="712"/>
      <c r="N39" s="712"/>
      <c r="O39" s="712"/>
      <c r="P39" s="712"/>
      <c r="S39" s="475"/>
      <c r="T39" s="475"/>
      <c r="U39" s="476"/>
    </row>
    <row r="40" spans="1:21" ht="13.5" customHeight="1">
      <c r="A40" s="715"/>
      <c r="B40" s="715"/>
      <c r="C40" s="715"/>
      <c r="D40" s="715"/>
      <c r="E40" s="714"/>
      <c r="F40" s="714"/>
      <c r="G40" s="714"/>
      <c r="H40" s="714"/>
      <c r="I40" s="714"/>
      <c r="J40" s="714"/>
      <c r="K40" s="714"/>
      <c r="L40" s="714"/>
      <c r="M40" s="714"/>
      <c r="N40" s="714"/>
      <c r="O40" s="714"/>
      <c r="P40" s="714"/>
      <c r="S40" s="475"/>
      <c r="T40" s="475"/>
      <c r="U40" s="476"/>
    </row>
    <row r="41" spans="1:21" ht="13.5" customHeight="1">
      <c r="A41" s="713"/>
      <c r="B41" s="713"/>
      <c r="C41" s="713"/>
      <c r="D41" s="713"/>
      <c r="E41" s="712"/>
      <c r="F41" s="712"/>
      <c r="G41" s="712"/>
      <c r="H41" s="712"/>
      <c r="I41" s="712"/>
      <c r="J41" s="712"/>
      <c r="K41" s="712"/>
      <c r="L41" s="712"/>
      <c r="M41" s="712"/>
      <c r="N41" s="712"/>
      <c r="O41" s="712"/>
      <c r="P41" s="712"/>
      <c r="S41" s="472"/>
      <c r="T41" s="471"/>
      <c r="U41" s="477"/>
    </row>
    <row r="42" spans="1:21" ht="13.5" customHeight="1">
      <c r="A42" s="713"/>
      <c r="B42" s="713"/>
      <c r="C42" s="713"/>
      <c r="D42" s="713"/>
      <c r="E42" s="712"/>
      <c r="F42" s="712"/>
      <c r="G42" s="712"/>
      <c r="H42" s="712"/>
      <c r="I42" s="712"/>
      <c r="J42" s="712"/>
      <c r="K42" s="712"/>
      <c r="L42" s="712"/>
      <c r="M42" s="712"/>
      <c r="N42" s="712"/>
      <c r="O42" s="712"/>
      <c r="P42" s="712"/>
      <c r="S42" s="475"/>
      <c r="T42" s="475"/>
      <c r="U42" s="476"/>
    </row>
    <row r="43" spans="1:21" ht="13.5" customHeight="1">
      <c r="A43" s="713"/>
      <c r="B43" s="713"/>
      <c r="C43" s="713"/>
      <c r="D43" s="713"/>
      <c r="E43" s="712"/>
      <c r="F43" s="712"/>
      <c r="G43" s="712"/>
      <c r="H43" s="712"/>
      <c r="I43" s="712"/>
      <c r="J43" s="712"/>
      <c r="K43" s="712"/>
      <c r="L43" s="712"/>
      <c r="M43" s="712"/>
      <c r="N43" s="712"/>
      <c r="O43" s="712"/>
      <c r="P43" s="712"/>
      <c r="S43" s="475"/>
      <c r="T43" s="475"/>
      <c r="U43" s="474"/>
    </row>
    <row r="44" spans="1:21" ht="13.5" customHeight="1">
      <c r="A44" s="713"/>
      <c r="B44" s="713"/>
      <c r="C44" s="713"/>
      <c r="D44" s="713"/>
      <c r="E44" s="712"/>
      <c r="F44" s="712"/>
      <c r="G44" s="712"/>
      <c r="H44" s="712"/>
      <c r="I44" s="712"/>
      <c r="J44" s="712"/>
      <c r="K44" s="712"/>
      <c r="L44" s="712"/>
      <c r="M44" s="712"/>
      <c r="N44" s="712"/>
      <c r="O44" s="712"/>
      <c r="P44" s="712"/>
      <c r="S44" s="472"/>
      <c r="T44" s="471"/>
      <c r="U44" s="470"/>
    </row>
    <row r="45" spans="1:21" ht="13.5" customHeight="1">
      <c r="A45" s="713"/>
      <c r="B45" s="713"/>
      <c r="C45" s="713"/>
      <c r="D45" s="713"/>
      <c r="E45" s="712"/>
      <c r="F45" s="712"/>
      <c r="G45" s="712"/>
      <c r="H45" s="712"/>
      <c r="I45" s="712"/>
      <c r="J45" s="712"/>
      <c r="K45" s="712"/>
      <c r="L45" s="712"/>
      <c r="M45" s="712"/>
      <c r="N45" s="712"/>
      <c r="O45" s="712"/>
      <c r="P45" s="712"/>
      <c r="S45" s="469"/>
      <c r="T45" s="469"/>
      <c r="U45" s="469"/>
    </row>
    <row r="46" spans="1:21" ht="13.5" customHeight="1">
      <c r="A46" s="711"/>
      <c r="B46" s="711"/>
      <c r="C46" s="711"/>
      <c r="D46" s="711"/>
      <c r="E46" s="710"/>
      <c r="F46" s="710"/>
      <c r="G46" s="710"/>
      <c r="H46" s="710"/>
      <c r="I46" s="710"/>
      <c r="J46" s="710"/>
      <c r="K46" s="710"/>
      <c r="L46" s="710"/>
      <c r="M46" s="710"/>
      <c r="N46" s="710"/>
      <c r="O46" s="710"/>
      <c r="P46" s="710"/>
      <c r="S46" s="468"/>
      <c r="T46" s="468"/>
      <c r="U46" s="468"/>
    </row>
    <row r="47" spans="1:21" ht="17.25" customHeight="1"/>
    <row r="48" spans="1:2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sheetData>
  <mergeCells count="4">
    <mergeCell ref="A21:L21"/>
    <mergeCell ref="A30:P30"/>
    <mergeCell ref="A31:P31"/>
    <mergeCell ref="A32:J32"/>
  </mergeCells>
  <printOptions horizontalCentered="1"/>
  <pageMargins left="0.70866141732283472" right="0.70866141732283472" top="0.74803149606299213" bottom="0.74803149606299213" header="0.31496062992125984" footer="0.31496062992125984"/>
  <pageSetup paperSize="9" scale="65"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A8871-6573-42D8-AEB7-2410CABE7FD3}">
  <sheetPr codeName="Sheet10">
    <tabColor theme="5" tint="0.39997558519241921"/>
  </sheetPr>
  <dimension ref="F3"/>
  <sheetViews>
    <sheetView view="pageBreakPreview" zoomScaleNormal="100" zoomScaleSheetLayoutView="100" zoomScalePageLayoutView="85" workbookViewId="0">
      <selection activeCell="M83" sqref="M83"/>
    </sheetView>
  </sheetViews>
  <sheetFormatPr defaultColWidth="9.109375" defaultRowHeight="14.4"/>
  <cols>
    <col min="1" max="4" width="9.109375" style="1"/>
    <col min="5" max="5" width="3.5546875" style="1" customWidth="1"/>
    <col min="6" max="16384" width="9.109375" style="1"/>
  </cols>
  <sheetData>
    <row r="3" spans="6:6" ht="35.4">
      <c r="F3" s="31"/>
    </row>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B5AEF-F298-4072-BA8D-B34DE289937D}">
  <dimension ref="A1:K29"/>
  <sheetViews>
    <sheetView view="pageBreakPreview" topLeftCell="A36" zoomScale="60" zoomScaleNormal="100" workbookViewId="0">
      <selection activeCell="D21" sqref="D21"/>
    </sheetView>
  </sheetViews>
  <sheetFormatPr defaultRowHeight="13.2"/>
  <cols>
    <col min="1" max="1" width="31.5546875" style="179" customWidth="1"/>
    <col min="2" max="7" width="6.109375" style="179" customWidth="1"/>
    <col min="8" max="9" width="7.88671875" style="179" customWidth="1"/>
    <col min="10" max="11" width="9" style="179" customWidth="1"/>
    <col min="12" max="16384" width="8.88671875" style="179"/>
  </cols>
  <sheetData>
    <row r="1" spans="1:11" ht="12.6" customHeight="1" thickBot="1">
      <c r="A1" s="2052" t="s">
        <v>1064</v>
      </c>
      <c r="B1" s="2052" t="s">
        <v>53</v>
      </c>
      <c r="C1" s="2052" t="s">
        <v>53</v>
      </c>
      <c r="D1" s="2052" t="s">
        <v>53</v>
      </c>
      <c r="E1" s="2052" t="s">
        <v>53</v>
      </c>
      <c r="F1" s="2052" t="s">
        <v>53</v>
      </c>
      <c r="G1" s="2052" t="s">
        <v>53</v>
      </c>
      <c r="H1" s="2053" t="s">
        <v>53</v>
      </c>
      <c r="I1" s="2053" t="s">
        <v>53</v>
      </c>
      <c r="J1" s="2053" t="s">
        <v>53</v>
      </c>
      <c r="K1" s="2053" t="s">
        <v>53</v>
      </c>
    </row>
    <row r="2" spans="1:11" ht="12.75" customHeight="1">
      <c r="A2" s="1110"/>
      <c r="B2" s="1110"/>
      <c r="C2" s="1110"/>
      <c r="D2" s="1110"/>
      <c r="E2" s="1110"/>
      <c r="F2" s="1110"/>
      <c r="G2" s="1111"/>
      <c r="H2" s="2054" t="s">
        <v>1412</v>
      </c>
      <c r="I2" s="2055" t="s">
        <v>53</v>
      </c>
      <c r="J2" s="2054" t="s">
        <v>1411</v>
      </c>
      <c r="K2" s="2055" t="s">
        <v>53</v>
      </c>
    </row>
    <row r="3" spans="1:11" ht="10.5" customHeight="1">
      <c r="A3" s="427"/>
      <c r="B3" s="427"/>
      <c r="C3" s="427"/>
      <c r="D3" s="427"/>
      <c r="E3" s="427"/>
      <c r="F3" s="427"/>
      <c r="G3" s="426"/>
      <c r="H3" s="1420"/>
      <c r="I3" s="1419"/>
      <c r="J3" s="2056"/>
      <c r="K3" s="2057" t="s">
        <v>53</v>
      </c>
    </row>
    <row r="4" spans="1:11" ht="10.5" customHeight="1" thickBot="1">
      <c r="A4" s="1408" t="s">
        <v>633</v>
      </c>
      <c r="B4" s="1407" t="s">
        <v>1410</v>
      </c>
      <c r="C4" s="1407" t="s">
        <v>1214</v>
      </c>
      <c r="D4" s="1407" t="s">
        <v>1119</v>
      </c>
      <c r="E4" s="1407" t="s">
        <v>1063</v>
      </c>
      <c r="F4" s="1407" t="s">
        <v>982</v>
      </c>
      <c r="G4" s="425" t="s">
        <v>930</v>
      </c>
      <c r="H4" s="1406" t="s">
        <v>1409</v>
      </c>
      <c r="I4" s="1405" t="s">
        <v>1408</v>
      </c>
      <c r="J4" s="1406" t="s">
        <v>1409</v>
      </c>
      <c r="K4" s="1405" t="s">
        <v>1408</v>
      </c>
    </row>
    <row r="5" spans="1:11" ht="10.5" customHeight="1">
      <c r="A5" s="423" t="s">
        <v>668</v>
      </c>
      <c r="B5" s="757">
        <v>569</v>
      </c>
      <c r="C5" s="757">
        <v>562</v>
      </c>
      <c r="D5" s="757">
        <v>535</v>
      </c>
      <c r="E5" s="757">
        <v>543</v>
      </c>
      <c r="F5" s="757">
        <v>501</v>
      </c>
      <c r="G5" s="756">
        <v>515</v>
      </c>
      <c r="H5" s="951" t="s">
        <v>817</v>
      </c>
      <c r="I5" s="952" t="s">
        <v>718</v>
      </c>
      <c r="J5" s="951" t="s">
        <v>715</v>
      </c>
      <c r="K5" s="952" t="s">
        <v>718</v>
      </c>
    </row>
    <row r="6" spans="1:11" ht="10.5" customHeight="1">
      <c r="A6" s="422" t="s">
        <v>667</v>
      </c>
      <c r="B6" s="754">
        <v>317</v>
      </c>
      <c r="C6" s="754">
        <v>296</v>
      </c>
      <c r="D6" s="754">
        <v>290</v>
      </c>
      <c r="E6" s="754">
        <v>279</v>
      </c>
      <c r="F6" s="754">
        <v>267</v>
      </c>
      <c r="G6" s="755">
        <v>295</v>
      </c>
      <c r="H6" s="1412" t="s">
        <v>849</v>
      </c>
      <c r="I6" s="1411" t="s">
        <v>811</v>
      </c>
      <c r="J6" s="1412" t="s">
        <v>984</v>
      </c>
      <c r="K6" s="1411" t="s">
        <v>811</v>
      </c>
    </row>
    <row r="7" spans="1:11" ht="10.5" customHeight="1">
      <c r="A7" s="422" t="s">
        <v>666</v>
      </c>
      <c r="B7" s="754">
        <v>33</v>
      </c>
      <c r="C7" s="754">
        <v>15</v>
      </c>
      <c r="D7" s="754">
        <v>22</v>
      </c>
      <c r="E7" s="754">
        <v>14</v>
      </c>
      <c r="F7" s="754">
        <v>48</v>
      </c>
      <c r="G7" s="755">
        <v>16</v>
      </c>
      <c r="H7" s="1412" t="s">
        <v>1413</v>
      </c>
      <c r="I7" s="1411" t="s">
        <v>848</v>
      </c>
      <c r="J7" s="1412" t="s">
        <v>1413</v>
      </c>
      <c r="K7" s="1411" t="s">
        <v>848</v>
      </c>
    </row>
    <row r="8" spans="1:11" ht="10.5" customHeight="1">
      <c r="A8" s="422" t="s">
        <v>665</v>
      </c>
      <c r="B8" s="754">
        <v>10</v>
      </c>
      <c r="C8" s="754">
        <v>4</v>
      </c>
      <c r="D8" s="749" t="s">
        <v>225</v>
      </c>
      <c r="E8" s="754">
        <v>2</v>
      </c>
      <c r="F8" s="754">
        <v>2</v>
      </c>
      <c r="G8" s="755">
        <v>2</v>
      </c>
      <c r="H8" s="1412"/>
      <c r="I8" s="1411"/>
      <c r="J8" s="1412"/>
      <c r="K8" s="1418"/>
    </row>
    <row r="9" spans="1:11" ht="10.5" customHeight="1">
      <c r="A9" s="746" t="s">
        <v>1215</v>
      </c>
      <c r="B9" s="753">
        <v>929</v>
      </c>
      <c r="C9" s="753">
        <v>877</v>
      </c>
      <c r="D9" s="753">
        <v>847</v>
      </c>
      <c r="E9" s="753">
        <v>838</v>
      </c>
      <c r="F9" s="753">
        <v>818</v>
      </c>
      <c r="G9" s="368">
        <v>828</v>
      </c>
      <c r="H9" s="1416" t="s">
        <v>817</v>
      </c>
      <c r="I9" s="1415" t="s">
        <v>723</v>
      </c>
      <c r="J9" s="1416" t="s">
        <v>810</v>
      </c>
      <c r="K9" s="1415" t="s">
        <v>723</v>
      </c>
    </row>
    <row r="10" spans="1:11" ht="10.5" customHeight="1">
      <c r="A10" s="746" t="s">
        <v>664</v>
      </c>
      <c r="B10" s="753">
        <v>-442</v>
      </c>
      <c r="C10" s="753">
        <v>-503</v>
      </c>
      <c r="D10" s="753">
        <v>-449</v>
      </c>
      <c r="E10" s="753">
        <v>-436</v>
      </c>
      <c r="F10" s="753">
        <v>-450</v>
      </c>
      <c r="G10" s="368">
        <v>-468</v>
      </c>
      <c r="H10" s="1416" t="s">
        <v>717</v>
      </c>
      <c r="I10" s="1415" t="s">
        <v>1405</v>
      </c>
      <c r="J10" s="1416" t="s">
        <v>719</v>
      </c>
      <c r="K10" s="1415" t="s">
        <v>1405</v>
      </c>
    </row>
    <row r="11" spans="1:11" ht="10.5" customHeight="1">
      <c r="A11" s="746" t="s">
        <v>663</v>
      </c>
      <c r="B11" s="753">
        <v>487</v>
      </c>
      <c r="C11" s="753">
        <v>374</v>
      </c>
      <c r="D11" s="753">
        <v>398</v>
      </c>
      <c r="E11" s="753">
        <v>402</v>
      </c>
      <c r="F11" s="753">
        <v>368</v>
      </c>
      <c r="G11" s="368">
        <v>360</v>
      </c>
      <c r="H11" s="1416" t="s">
        <v>1118</v>
      </c>
      <c r="I11" s="1415" t="s">
        <v>1216</v>
      </c>
      <c r="J11" s="1416" t="s">
        <v>1061</v>
      </c>
      <c r="K11" s="1415" t="s">
        <v>1216</v>
      </c>
    </row>
    <row r="12" spans="1:11" ht="10.5" customHeight="1">
      <c r="A12" s="422" t="s">
        <v>1121</v>
      </c>
      <c r="B12" s="749">
        <v>2</v>
      </c>
      <c r="C12" s="749">
        <v>-7</v>
      </c>
      <c r="D12" s="749">
        <v>-11</v>
      </c>
      <c r="E12" s="749">
        <v>5</v>
      </c>
      <c r="F12" s="749">
        <v>-226</v>
      </c>
      <c r="G12" s="748">
        <v>-39</v>
      </c>
      <c r="H12" s="1412"/>
      <c r="I12" s="1411"/>
      <c r="J12" s="1417"/>
      <c r="K12" s="1411"/>
    </row>
    <row r="13" spans="1:11" ht="10.5" customHeight="1">
      <c r="A13" s="746" t="s">
        <v>661</v>
      </c>
      <c r="B13" s="753">
        <v>489</v>
      </c>
      <c r="C13" s="753">
        <v>367</v>
      </c>
      <c r="D13" s="753">
        <v>387</v>
      </c>
      <c r="E13" s="753">
        <v>407</v>
      </c>
      <c r="F13" s="753">
        <v>142</v>
      </c>
      <c r="G13" s="368">
        <v>321</v>
      </c>
      <c r="H13" s="1416" t="s">
        <v>1222</v>
      </c>
      <c r="I13" s="1415" t="s">
        <v>1398</v>
      </c>
      <c r="J13" s="1416" t="s">
        <v>1222</v>
      </c>
      <c r="K13" s="1415" t="s">
        <v>1398</v>
      </c>
    </row>
    <row r="14" spans="1:11" ht="10.5" customHeight="1">
      <c r="A14" s="747"/>
      <c r="B14" s="752"/>
      <c r="C14" s="752"/>
      <c r="D14" s="752"/>
      <c r="E14" s="752"/>
      <c r="F14" s="752"/>
      <c r="G14" s="751"/>
      <c r="H14" s="1394"/>
      <c r="I14" s="1393"/>
      <c r="J14" s="1394"/>
      <c r="K14" s="1393"/>
    </row>
    <row r="15" spans="1:11" ht="10.5" customHeight="1">
      <c r="A15" s="422" t="s">
        <v>1120</v>
      </c>
      <c r="B15" s="749">
        <v>49</v>
      </c>
      <c r="C15" s="749">
        <v>52</v>
      </c>
      <c r="D15" s="749">
        <v>55</v>
      </c>
      <c r="E15" s="749">
        <v>54</v>
      </c>
      <c r="F15" s="749">
        <v>54</v>
      </c>
      <c r="G15" s="748">
        <v>55</v>
      </c>
      <c r="H15" s="1412"/>
      <c r="I15" s="1411"/>
      <c r="J15" s="1414"/>
      <c r="K15" s="1413"/>
    </row>
    <row r="16" spans="1:11" ht="10.5" customHeight="1">
      <c r="A16" s="422" t="s">
        <v>1127</v>
      </c>
      <c r="B16" s="749">
        <v>19</v>
      </c>
      <c r="C16" s="749">
        <v>17</v>
      </c>
      <c r="D16" s="749">
        <v>14</v>
      </c>
      <c r="E16" s="749">
        <v>15</v>
      </c>
      <c r="F16" s="749">
        <v>6</v>
      </c>
      <c r="G16" s="748">
        <v>13</v>
      </c>
      <c r="H16" s="1412"/>
      <c r="I16" s="1411"/>
      <c r="J16" s="1414"/>
      <c r="K16" s="1413"/>
    </row>
    <row r="17" spans="1:11" ht="10.5" customHeight="1">
      <c r="A17" s="422" t="s">
        <v>695</v>
      </c>
      <c r="B17" s="749">
        <v>7759</v>
      </c>
      <c r="C17" s="749">
        <v>7603</v>
      </c>
      <c r="D17" s="749">
        <v>7652</v>
      </c>
      <c r="E17" s="749">
        <v>7739</v>
      </c>
      <c r="F17" s="749">
        <v>7700</v>
      </c>
      <c r="G17" s="748">
        <v>7940</v>
      </c>
      <c r="H17" s="1001">
        <v>7.6623376623376621E-3</v>
      </c>
      <c r="I17" s="1964">
        <v>0.02</v>
      </c>
      <c r="J17" s="1412"/>
      <c r="K17" s="1411"/>
    </row>
    <row r="18" spans="1:11" ht="10.5" customHeight="1">
      <c r="A18" s="750" t="s">
        <v>658</v>
      </c>
      <c r="B18" s="749">
        <v>47008</v>
      </c>
      <c r="C18" s="749">
        <v>46464</v>
      </c>
      <c r="D18" s="749">
        <v>47200</v>
      </c>
      <c r="E18" s="749">
        <v>46062</v>
      </c>
      <c r="F18" s="749">
        <v>45695</v>
      </c>
      <c r="G18" s="748">
        <v>43140</v>
      </c>
      <c r="H18" s="1001">
        <v>2.8733997155049786E-2</v>
      </c>
      <c r="I18" s="1964">
        <v>0.01</v>
      </c>
      <c r="J18" s="1412"/>
      <c r="K18" s="1411"/>
    </row>
    <row r="19" spans="1:11" ht="10.5" customHeight="1" thickBot="1">
      <c r="A19" s="422" t="s">
        <v>657</v>
      </c>
      <c r="B19" s="749">
        <v>7017</v>
      </c>
      <c r="C19" s="749">
        <v>6976</v>
      </c>
      <c r="D19" s="749">
        <v>7070</v>
      </c>
      <c r="E19" s="749">
        <v>7100</v>
      </c>
      <c r="F19" s="749">
        <v>7282</v>
      </c>
      <c r="G19" s="748">
        <v>7388</v>
      </c>
      <c r="H19" s="1775">
        <v>-3.6391101345784126E-2</v>
      </c>
      <c r="I19" s="1965">
        <v>0.01</v>
      </c>
      <c r="J19" s="1410"/>
      <c r="K19" s="1409"/>
    </row>
    <row r="20" spans="1:11" ht="10.5" customHeight="1" thickBot="1">
      <c r="A20" s="422"/>
      <c r="B20" s="422"/>
      <c r="C20" s="749"/>
      <c r="D20" s="749"/>
      <c r="E20" s="749"/>
      <c r="F20" s="749"/>
      <c r="G20" s="749"/>
      <c r="H20" s="1101"/>
      <c r="I20" s="1101"/>
      <c r="J20" s="1102"/>
      <c r="K20" s="1102"/>
    </row>
    <row r="21" spans="1:11" ht="15" customHeight="1">
      <c r="A21" s="1110" t="s">
        <v>694</v>
      </c>
      <c r="B21" s="1110"/>
      <c r="C21" s="1110"/>
      <c r="D21" s="1110"/>
      <c r="E21" s="1110"/>
      <c r="F21" s="1110"/>
      <c r="G21" s="1111"/>
      <c r="H21" s="2054" t="s">
        <v>1412</v>
      </c>
      <c r="I21" s="2055" t="s">
        <v>53</v>
      </c>
      <c r="J21" s="2054" t="s">
        <v>1411</v>
      </c>
      <c r="K21" s="2055" t="s">
        <v>53</v>
      </c>
    </row>
    <row r="22" spans="1:11" ht="10.5" customHeight="1" thickBot="1">
      <c r="A22" s="1408" t="s">
        <v>650</v>
      </c>
      <c r="B22" s="1407" t="s">
        <v>1410</v>
      </c>
      <c r="C22" s="1407" t="s">
        <v>1214</v>
      </c>
      <c r="D22" s="1407" t="s">
        <v>1119</v>
      </c>
      <c r="E22" s="1407" t="s">
        <v>1063</v>
      </c>
      <c r="F22" s="1407" t="s">
        <v>982</v>
      </c>
      <c r="G22" s="425" t="s">
        <v>930</v>
      </c>
      <c r="H22" s="1406" t="s">
        <v>1409</v>
      </c>
      <c r="I22" s="1405" t="s">
        <v>1408</v>
      </c>
      <c r="J22" s="1406" t="s">
        <v>1409</v>
      </c>
      <c r="K22" s="1405" t="s">
        <v>1408</v>
      </c>
    </row>
    <row r="23" spans="1:11" ht="10.5" customHeight="1">
      <c r="A23" s="1112" t="s">
        <v>929</v>
      </c>
      <c r="B23" s="1004">
        <v>146.10000000000002</v>
      </c>
      <c r="C23" s="1113">
        <v>143.5</v>
      </c>
      <c r="D23" s="1114">
        <v>141.4</v>
      </c>
      <c r="E23" s="1114">
        <v>135.5</v>
      </c>
      <c r="F23" s="1114">
        <v>134.10000000000002</v>
      </c>
      <c r="G23" s="1115">
        <v>127.9</v>
      </c>
      <c r="H23" s="951" t="s">
        <v>715</v>
      </c>
      <c r="I23" s="952" t="s">
        <v>815</v>
      </c>
      <c r="J23" s="951" t="s">
        <v>723</v>
      </c>
      <c r="K23" s="952" t="s">
        <v>815</v>
      </c>
    </row>
    <row r="24" spans="1:11" ht="10.5" customHeight="1" thickBot="1">
      <c r="A24" s="1404" t="s">
        <v>928</v>
      </c>
      <c r="B24" s="1403">
        <v>21.2</v>
      </c>
      <c r="C24" s="1402">
        <v>21.1</v>
      </c>
      <c r="D24" s="1401">
        <v>21.1</v>
      </c>
      <c r="E24" s="1401">
        <v>20.8</v>
      </c>
      <c r="F24" s="1401">
        <v>20.7</v>
      </c>
      <c r="G24" s="1116">
        <v>20.6</v>
      </c>
      <c r="H24" s="1400" t="s">
        <v>815</v>
      </c>
      <c r="I24" s="1399" t="s">
        <v>716</v>
      </c>
      <c r="J24" s="1400" t="s">
        <v>718</v>
      </c>
      <c r="K24" s="1399" t="s">
        <v>718</v>
      </c>
    </row>
    <row r="25" spans="1:11" ht="10.5" customHeight="1">
      <c r="A25" s="367" t="s">
        <v>693</v>
      </c>
      <c r="B25" s="371">
        <v>167.3</v>
      </c>
      <c r="C25" s="1398">
        <v>164.6</v>
      </c>
      <c r="D25" s="1398">
        <v>162.5</v>
      </c>
      <c r="E25" s="1398">
        <v>156.30000000000001</v>
      </c>
      <c r="F25" s="1398">
        <v>154.80000000000001</v>
      </c>
      <c r="G25" s="1397">
        <v>148.5</v>
      </c>
      <c r="H25" s="1396" t="s">
        <v>814</v>
      </c>
      <c r="I25" s="1395" t="s">
        <v>815</v>
      </c>
      <c r="J25" s="1396" t="s">
        <v>809</v>
      </c>
      <c r="K25" s="1395" t="s">
        <v>815</v>
      </c>
    </row>
    <row r="26" spans="1:11" ht="10.5" customHeight="1">
      <c r="A26" s="747"/>
      <c r="B26" s="747"/>
      <c r="C26" s="1103"/>
      <c r="D26" s="1103"/>
      <c r="E26" s="1103"/>
      <c r="F26" s="1103"/>
      <c r="G26" s="1104"/>
      <c r="H26" s="1394"/>
      <c r="I26" s="1393"/>
      <c r="J26" s="1394"/>
      <c r="K26" s="1393"/>
    </row>
    <row r="27" spans="1:11" ht="10.5" customHeight="1" thickBot="1">
      <c r="A27" s="746" t="s">
        <v>692</v>
      </c>
      <c r="B27" s="745">
        <v>85.8</v>
      </c>
      <c r="C27" s="1392">
        <v>83.5</v>
      </c>
      <c r="D27" s="1392">
        <v>82.9</v>
      </c>
      <c r="E27" s="1392">
        <v>80.8</v>
      </c>
      <c r="F27" s="1392">
        <v>80.5</v>
      </c>
      <c r="G27" s="1391">
        <v>75.2</v>
      </c>
      <c r="H27" s="1390" t="s">
        <v>811</v>
      </c>
      <c r="I27" s="1389" t="s">
        <v>721</v>
      </c>
      <c r="J27" s="1390" t="s">
        <v>712</v>
      </c>
      <c r="K27" s="1389" t="s">
        <v>721</v>
      </c>
    </row>
    <row r="28" spans="1:11" ht="10.5" customHeight="1">
      <c r="A28" s="2050" t="s">
        <v>1254</v>
      </c>
      <c r="B28" s="2050" t="s">
        <v>53</v>
      </c>
      <c r="C28" s="2050" t="s">
        <v>53</v>
      </c>
      <c r="D28" s="2050" t="s">
        <v>53</v>
      </c>
      <c r="E28" s="2050" t="s">
        <v>53</v>
      </c>
      <c r="F28" s="2050" t="s">
        <v>53</v>
      </c>
      <c r="G28" s="2050" t="s">
        <v>53</v>
      </c>
      <c r="H28" s="2051" t="s">
        <v>53</v>
      </c>
      <c r="I28" s="2051" t="s">
        <v>53</v>
      </c>
      <c r="J28" s="2051" t="s">
        <v>53</v>
      </c>
      <c r="K28" s="2051" t="s">
        <v>53</v>
      </c>
    </row>
    <row r="29" spans="1:11" ht="10.5" customHeight="1">
      <c r="A29" s="2050"/>
      <c r="B29" s="2050" t="s">
        <v>53</v>
      </c>
      <c r="C29" s="2050" t="s">
        <v>53</v>
      </c>
      <c r="D29" s="2050" t="s">
        <v>53</v>
      </c>
      <c r="E29" s="2050" t="s">
        <v>53</v>
      </c>
      <c r="F29" s="2050" t="s">
        <v>53</v>
      </c>
      <c r="G29" s="2050" t="s">
        <v>53</v>
      </c>
      <c r="H29" s="2050" t="s">
        <v>53</v>
      </c>
      <c r="I29" s="2050" t="s">
        <v>53</v>
      </c>
      <c r="J29" s="2050" t="s">
        <v>53</v>
      </c>
      <c r="K29" s="2050" t="s">
        <v>53</v>
      </c>
    </row>
  </sheetData>
  <mergeCells count="8">
    <mergeCell ref="A28:K28"/>
    <mergeCell ref="A29:K29"/>
    <mergeCell ref="A1:K1"/>
    <mergeCell ref="H2:I2"/>
    <mergeCell ref="J2:K2"/>
    <mergeCell ref="J3:K3"/>
    <mergeCell ref="H21:I21"/>
    <mergeCell ref="J21:K21"/>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A8:L15 H5:K7 A20:L29 A16 E16:L16 A17 C17:G17 A18 C18:G18 A19:G19 J19:L19 J17:L17 J18:L1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065A2-66E0-46F9-99B9-4589B6B4C98F}">
  <dimension ref="A1:K56"/>
  <sheetViews>
    <sheetView view="pageBreakPreview" topLeftCell="A31" zoomScale="60" zoomScaleNormal="100" workbookViewId="0">
      <selection activeCell="H70" sqref="H70"/>
    </sheetView>
  </sheetViews>
  <sheetFormatPr defaultRowHeight="13.2"/>
  <cols>
    <col min="1" max="1" width="31.5546875" style="1100" customWidth="1"/>
    <col min="2" max="7" width="6.33203125" style="1100" customWidth="1"/>
    <col min="8" max="9" width="7.109375" style="1100" customWidth="1"/>
    <col min="10" max="11" width="7.88671875" style="1100" customWidth="1"/>
    <col min="12" max="16384" width="8.88671875" style="1100"/>
  </cols>
  <sheetData>
    <row r="1" spans="1:11" ht="12.75" customHeight="1">
      <c r="A1" s="2052" t="s">
        <v>859</v>
      </c>
      <c r="B1" s="2052" t="s">
        <v>53</v>
      </c>
      <c r="C1" s="2052" t="s">
        <v>53</v>
      </c>
      <c r="D1" s="2052" t="s">
        <v>53</v>
      </c>
      <c r="E1" s="2052" t="s">
        <v>53</v>
      </c>
      <c r="F1" s="2052" t="s">
        <v>53</v>
      </c>
      <c r="G1" s="1313"/>
      <c r="H1" s="2058" t="s">
        <v>1412</v>
      </c>
      <c r="I1" s="2059" t="s">
        <v>53</v>
      </c>
      <c r="J1" s="2060" t="s">
        <v>1411</v>
      </c>
      <c r="K1" s="2059" t="s">
        <v>53</v>
      </c>
    </row>
    <row r="2" spans="1:11" ht="10.5" customHeight="1">
      <c r="A2" s="427"/>
      <c r="B2" s="427"/>
      <c r="C2" s="427"/>
      <c r="D2" s="427"/>
      <c r="E2" s="427"/>
      <c r="F2" s="427"/>
      <c r="G2" s="426"/>
      <c r="H2" s="1443"/>
      <c r="I2" s="1442"/>
      <c r="J2" s="2061"/>
      <c r="K2" s="2062" t="s">
        <v>53</v>
      </c>
    </row>
    <row r="3" spans="1:11" ht="10.5" customHeight="1" thickBot="1">
      <c r="A3" s="1431" t="s">
        <v>633</v>
      </c>
      <c r="B3" s="1430" t="s">
        <v>1410</v>
      </c>
      <c r="C3" s="1430" t="s">
        <v>1214</v>
      </c>
      <c r="D3" s="1430" t="s">
        <v>1119</v>
      </c>
      <c r="E3" s="1430" t="s">
        <v>1063</v>
      </c>
      <c r="F3" s="1430" t="s">
        <v>982</v>
      </c>
      <c r="G3" s="425" t="s">
        <v>930</v>
      </c>
      <c r="H3" s="1441" t="s">
        <v>1409</v>
      </c>
      <c r="I3" s="1440" t="s">
        <v>1408</v>
      </c>
      <c r="J3" s="424" t="s">
        <v>1409</v>
      </c>
      <c r="K3" s="1440" t="s">
        <v>1408</v>
      </c>
    </row>
    <row r="4" spans="1:11" ht="10.5" customHeight="1">
      <c r="A4" s="423" t="s">
        <v>858</v>
      </c>
      <c r="B4" s="763">
        <v>145</v>
      </c>
      <c r="C4" s="763">
        <v>145</v>
      </c>
      <c r="D4" s="763">
        <v>139</v>
      </c>
      <c r="E4" s="763">
        <v>141</v>
      </c>
      <c r="F4" s="763">
        <v>138</v>
      </c>
      <c r="G4" s="767">
        <v>140</v>
      </c>
      <c r="H4" s="951" t="s">
        <v>809</v>
      </c>
      <c r="I4" s="952" t="s">
        <v>716</v>
      </c>
      <c r="J4" s="951" t="s">
        <v>809</v>
      </c>
      <c r="K4" s="952" t="s">
        <v>716</v>
      </c>
    </row>
    <row r="5" spans="1:11" ht="10.5" customHeight="1">
      <c r="A5" s="422" t="s">
        <v>857</v>
      </c>
      <c r="B5" s="749">
        <v>98</v>
      </c>
      <c r="C5" s="749">
        <v>99</v>
      </c>
      <c r="D5" s="749">
        <v>87</v>
      </c>
      <c r="E5" s="749">
        <v>88</v>
      </c>
      <c r="F5" s="749">
        <v>88</v>
      </c>
      <c r="G5" s="748">
        <v>92</v>
      </c>
      <c r="H5" s="1427" t="s">
        <v>813</v>
      </c>
      <c r="I5" s="1426" t="s">
        <v>722</v>
      </c>
      <c r="J5" s="1001" t="s">
        <v>810</v>
      </c>
      <c r="K5" s="1426" t="s">
        <v>717</v>
      </c>
    </row>
    <row r="6" spans="1:11" ht="10.5" customHeight="1">
      <c r="A6" s="422" t="s">
        <v>856</v>
      </c>
      <c r="B6" s="749">
        <v>130</v>
      </c>
      <c r="C6" s="749">
        <v>119</v>
      </c>
      <c r="D6" s="749">
        <v>115</v>
      </c>
      <c r="E6" s="749">
        <v>120</v>
      </c>
      <c r="F6" s="749">
        <v>106</v>
      </c>
      <c r="G6" s="748">
        <v>110</v>
      </c>
      <c r="H6" s="1427" t="s">
        <v>846</v>
      </c>
      <c r="I6" s="1426" t="s">
        <v>715</v>
      </c>
      <c r="J6" s="1001" t="s">
        <v>714</v>
      </c>
      <c r="K6" s="1426" t="s">
        <v>715</v>
      </c>
    </row>
    <row r="7" spans="1:11" ht="10.5" customHeight="1">
      <c r="A7" s="422" t="s">
        <v>855</v>
      </c>
      <c r="B7" s="749">
        <v>199</v>
      </c>
      <c r="C7" s="749">
        <v>201</v>
      </c>
      <c r="D7" s="749">
        <v>201</v>
      </c>
      <c r="E7" s="749">
        <v>192</v>
      </c>
      <c r="F7" s="749">
        <v>171</v>
      </c>
      <c r="G7" s="748">
        <v>174</v>
      </c>
      <c r="H7" s="1427" t="s">
        <v>1062</v>
      </c>
      <c r="I7" s="1426" t="s">
        <v>722</v>
      </c>
      <c r="J7" s="1001" t="s">
        <v>810</v>
      </c>
      <c r="K7" s="1446" t="s">
        <v>717</v>
      </c>
    </row>
    <row r="8" spans="1:11" ht="10.5" customHeight="1" thickBot="1">
      <c r="A8" s="422" t="s">
        <v>854</v>
      </c>
      <c r="B8" s="749">
        <v>-3</v>
      </c>
      <c r="C8" s="749">
        <v>-2</v>
      </c>
      <c r="D8" s="749">
        <v>-7</v>
      </c>
      <c r="E8" s="749">
        <v>2</v>
      </c>
      <c r="F8" s="749">
        <v>-2</v>
      </c>
      <c r="G8" s="748">
        <v>-1</v>
      </c>
      <c r="H8" s="1445"/>
      <c r="I8" s="1444"/>
      <c r="J8" s="1445"/>
      <c r="K8" s="1444"/>
    </row>
    <row r="9" spans="1:11" ht="12.75" customHeight="1" thickBot="1">
      <c r="A9" s="422"/>
      <c r="B9" s="422"/>
      <c r="C9" s="749"/>
      <c r="D9" s="749"/>
      <c r="E9" s="749"/>
      <c r="F9" s="749"/>
      <c r="G9" s="749"/>
      <c r="H9" s="1101"/>
      <c r="I9" s="1101"/>
      <c r="J9" s="1102"/>
      <c r="K9" s="1102"/>
    </row>
    <row r="10" spans="1:11" ht="12.75" customHeight="1">
      <c r="A10" s="2052" t="s">
        <v>1414</v>
      </c>
      <c r="B10" s="2052" t="s">
        <v>53</v>
      </c>
      <c r="C10" s="2052" t="s">
        <v>53</v>
      </c>
      <c r="D10" s="2052" t="s">
        <v>53</v>
      </c>
      <c r="E10" s="2052" t="s">
        <v>53</v>
      </c>
      <c r="F10" s="2052" t="s">
        <v>53</v>
      </c>
      <c r="G10" s="1313"/>
      <c r="H10" s="2058" t="s">
        <v>1412</v>
      </c>
      <c r="I10" s="2059" t="s">
        <v>53</v>
      </c>
      <c r="J10" s="2060" t="s">
        <v>1411</v>
      </c>
      <c r="K10" s="2059" t="s">
        <v>53</v>
      </c>
    </row>
    <row r="11" spans="1:11" ht="10.5" customHeight="1">
      <c r="A11" s="427"/>
      <c r="B11" s="427"/>
      <c r="C11" s="427"/>
      <c r="D11" s="427"/>
      <c r="E11" s="427"/>
      <c r="F11" s="427"/>
      <c r="G11" s="426"/>
      <c r="H11" s="1443"/>
      <c r="I11" s="1442"/>
      <c r="J11" s="2061"/>
      <c r="K11" s="2062" t="s">
        <v>53</v>
      </c>
    </row>
    <row r="12" spans="1:11" ht="10.5" customHeight="1" thickBot="1">
      <c r="A12" s="1431" t="s">
        <v>633</v>
      </c>
      <c r="B12" s="1430" t="s">
        <v>1410</v>
      </c>
      <c r="C12" s="1430" t="s">
        <v>1214</v>
      </c>
      <c r="D12" s="1430" t="s">
        <v>1119</v>
      </c>
      <c r="E12" s="1430" t="s">
        <v>1063</v>
      </c>
      <c r="F12" s="1430" t="s">
        <v>982</v>
      </c>
      <c r="G12" s="425" t="s">
        <v>930</v>
      </c>
      <c r="H12" s="1441" t="s">
        <v>1409</v>
      </c>
      <c r="I12" s="1440" t="s">
        <v>1408</v>
      </c>
      <c r="J12" s="424" t="s">
        <v>1409</v>
      </c>
      <c r="K12" s="1440" t="s">
        <v>1408</v>
      </c>
    </row>
    <row r="13" spans="1:11" ht="10.5" customHeight="1">
      <c r="A13" s="423" t="s">
        <v>858</v>
      </c>
      <c r="B13" s="763">
        <v>83</v>
      </c>
      <c r="C13" s="763">
        <v>74</v>
      </c>
      <c r="D13" s="763">
        <v>83</v>
      </c>
      <c r="E13" s="763">
        <v>69</v>
      </c>
      <c r="F13" s="763">
        <v>67</v>
      </c>
      <c r="G13" s="767">
        <v>76</v>
      </c>
      <c r="H13" s="951" t="s">
        <v>847</v>
      </c>
      <c r="I13" s="952" t="s">
        <v>819</v>
      </c>
      <c r="J13" s="951" t="s">
        <v>847</v>
      </c>
      <c r="K13" s="952" t="s">
        <v>819</v>
      </c>
    </row>
    <row r="14" spans="1:11" ht="10.5" customHeight="1">
      <c r="A14" s="422" t="s">
        <v>857</v>
      </c>
      <c r="B14" s="749">
        <v>94</v>
      </c>
      <c r="C14" s="749">
        <v>92</v>
      </c>
      <c r="D14" s="749">
        <v>89</v>
      </c>
      <c r="E14" s="749">
        <v>91</v>
      </c>
      <c r="F14" s="749">
        <v>87</v>
      </c>
      <c r="G14" s="748">
        <v>94</v>
      </c>
      <c r="H14" s="1427" t="s">
        <v>814</v>
      </c>
      <c r="I14" s="1426" t="s">
        <v>815</v>
      </c>
      <c r="J14" s="1001" t="s">
        <v>715</v>
      </c>
      <c r="K14" s="1426" t="s">
        <v>721</v>
      </c>
    </row>
    <row r="15" spans="1:11" ht="10.5" customHeight="1">
      <c r="A15" s="422" t="s">
        <v>856</v>
      </c>
      <c r="B15" s="749">
        <v>29</v>
      </c>
      <c r="C15" s="749">
        <v>26</v>
      </c>
      <c r="D15" s="749">
        <v>25</v>
      </c>
      <c r="E15" s="749">
        <v>26</v>
      </c>
      <c r="F15" s="749">
        <v>24</v>
      </c>
      <c r="G15" s="748">
        <v>27</v>
      </c>
      <c r="H15" s="1427" t="s">
        <v>820</v>
      </c>
      <c r="I15" s="1426" t="s">
        <v>819</v>
      </c>
      <c r="J15" s="1001" t="s">
        <v>984</v>
      </c>
      <c r="K15" s="1426" t="s">
        <v>814</v>
      </c>
    </row>
    <row r="16" spans="1:11" ht="10.5" customHeight="1">
      <c r="A16" s="422" t="s">
        <v>855</v>
      </c>
      <c r="B16" s="749">
        <v>111</v>
      </c>
      <c r="C16" s="749">
        <v>104</v>
      </c>
      <c r="D16" s="749">
        <v>100</v>
      </c>
      <c r="E16" s="749">
        <v>96</v>
      </c>
      <c r="F16" s="749">
        <v>89</v>
      </c>
      <c r="G16" s="748">
        <v>99</v>
      </c>
      <c r="H16" s="1427" t="s">
        <v>1125</v>
      </c>
      <c r="I16" s="1426" t="s">
        <v>811</v>
      </c>
      <c r="J16" s="1001" t="s">
        <v>984</v>
      </c>
      <c r="K16" s="1446" t="s">
        <v>814</v>
      </c>
    </row>
    <row r="17" spans="1:11" ht="10.5" customHeight="1" thickBot="1">
      <c r="A17" s="422" t="s">
        <v>854</v>
      </c>
      <c r="B17" s="749" t="s">
        <v>225</v>
      </c>
      <c r="C17" s="749" t="s">
        <v>225</v>
      </c>
      <c r="D17" s="749">
        <v>-7</v>
      </c>
      <c r="E17" s="749">
        <v>-3</v>
      </c>
      <c r="F17" s="749" t="s">
        <v>225</v>
      </c>
      <c r="G17" s="748">
        <v>-1</v>
      </c>
      <c r="H17" s="1445"/>
      <c r="I17" s="1444"/>
      <c r="J17" s="1445"/>
      <c r="K17" s="1444"/>
    </row>
    <row r="18" spans="1:11" ht="12.75" customHeight="1" thickBot="1">
      <c r="A18" s="422"/>
      <c r="B18" s="422"/>
      <c r="C18" s="749"/>
      <c r="D18" s="749"/>
      <c r="E18" s="749"/>
      <c r="F18" s="749"/>
      <c r="G18" s="749"/>
      <c r="H18" s="1101"/>
      <c r="I18" s="1101"/>
      <c r="J18" s="1102"/>
      <c r="K18" s="1102"/>
    </row>
    <row r="19" spans="1:11" ht="12.75" customHeight="1">
      <c r="A19" s="2052" t="s">
        <v>1122</v>
      </c>
      <c r="B19" s="2052" t="s">
        <v>53</v>
      </c>
      <c r="C19" s="2052" t="s">
        <v>53</v>
      </c>
      <c r="D19" s="2052" t="s">
        <v>53</v>
      </c>
      <c r="E19" s="2052" t="s">
        <v>53</v>
      </c>
      <c r="F19" s="2052" t="s">
        <v>53</v>
      </c>
      <c r="G19" s="1313"/>
      <c r="H19" s="2058" t="s">
        <v>1412</v>
      </c>
      <c r="I19" s="2059" t="s">
        <v>53</v>
      </c>
      <c r="J19" s="2060" t="s">
        <v>1411</v>
      </c>
      <c r="K19" s="2059" t="s">
        <v>53</v>
      </c>
    </row>
    <row r="20" spans="1:11" ht="10.5" customHeight="1">
      <c r="A20" s="427"/>
      <c r="B20" s="427"/>
      <c r="C20" s="427"/>
      <c r="D20" s="427"/>
      <c r="E20" s="427"/>
      <c r="F20" s="427"/>
      <c r="G20" s="426"/>
      <c r="H20" s="1443"/>
      <c r="I20" s="1442"/>
      <c r="J20" s="2061"/>
      <c r="K20" s="2062" t="s">
        <v>53</v>
      </c>
    </row>
    <row r="21" spans="1:11" ht="10.5" customHeight="1" thickBot="1">
      <c r="A21" s="1431" t="s">
        <v>633</v>
      </c>
      <c r="B21" s="1430" t="s">
        <v>1410</v>
      </c>
      <c r="C21" s="1430" t="s">
        <v>1214</v>
      </c>
      <c r="D21" s="1430" t="s">
        <v>1119</v>
      </c>
      <c r="E21" s="1430" t="s">
        <v>1063</v>
      </c>
      <c r="F21" s="1430" t="s">
        <v>982</v>
      </c>
      <c r="G21" s="425" t="s">
        <v>930</v>
      </c>
      <c r="H21" s="1441" t="s">
        <v>1409</v>
      </c>
      <c r="I21" s="1440" t="s">
        <v>1408</v>
      </c>
      <c r="J21" s="424" t="s">
        <v>1409</v>
      </c>
      <c r="K21" s="1440" t="s">
        <v>1408</v>
      </c>
    </row>
    <row r="22" spans="1:11" ht="10.5" customHeight="1">
      <c r="A22" s="423" t="s">
        <v>858</v>
      </c>
      <c r="B22" s="763">
        <v>33</v>
      </c>
      <c r="C22" s="763">
        <v>13</v>
      </c>
      <c r="D22" s="763">
        <v>12</v>
      </c>
      <c r="E22" s="763">
        <v>3</v>
      </c>
      <c r="F22" s="763">
        <v>-51</v>
      </c>
      <c r="G22" s="767">
        <v>-13</v>
      </c>
      <c r="H22" s="951"/>
      <c r="I22" s="952"/>
      <c r="J22" s="951"/>
      <c r="K22" s="952"/>
    </row>
    <row r="23" spans="1:11" ht="10.5" customHeight="1">
      <c r="A23" s="422" t="s">
        <v>857</v>
      </c>
      <c r="B23" s="749">
        <v>-20</v>
      </c>
      <c r="C23" s="749">
        <v>-14</v>
      </c>
      <c r="D23" s="749">
        <v>-13</v>
      </c>
      <c r="E23" s="749">
        <v>-4</v>
      </c>
      <c r="F23" s="749">
        <v>-91</v>
      </c>
      <c r="G23" s="748">
        <v>-8</v>
      </c>
      <c r="H23" s="1427"/>
      <c r="I23" s="1426"/>
      <c r="J23" s="1001"/>
      <c r="K23" s="1426"/>
    </row>
    <row r="24" spans="1:11" ht="10.5" customHeight="1">
      <c r="A24" s="422" t="s">
        <v>856</v>
      </c>
      <c r="B24" s="749" t="s">
        <v>225</v>
      </c>
      <c r="C24" s="749">
        <v>-2</v>
      </c>
      <c r="D24" s="749">
        <v>-8</v>
      </c>
      <c r="E24" s="749">
        <v>9</v>
      </c>
      <c r="F24" s="749">
        <v>-53</v>
      </c>
      <c r="G24" s="748">
        <v>-3</v>
      </c>
      <c r="H24" s="1427"/>
      <c r="I24" s="1426"/>
      <c r="J24" s="1001"/>
      <c r="K24" s="1426"/>
    </row>
    <row r="25" spans="1:11" ht="10.5" customHeight="1">
      <c r="A25" s="422" t="s">
        <v>855</v>
      </c>
      <c r="B25" s="749">
        <v>-8</v>
      </c>
      <c r="C25" s="749">
        <v>-7</v>
      </c>
      <c r="D25" s="749">
        <v>-3</v>
      </c>
      <c r="E25" s="749">
        <v>-3</v>
      </c>
      <c r="F25" s="749">
        <v>-30</v>
      </c>
      <c r="G25" s="748">
        <v>-16</v>
      </c>
      <c r="H25" s="1427"/>
      <c r="I25" s="1426"/>
      <c r="J25" s="1001"/>
      <c r="K25" s="1446"/>
    </row>
    <row r="26" spans="1:11" ht="10.5" customHeight="1" thickBot="1">
      <c r="A26" s="422" t="s">
        <v>854</v>
      </c>
      <c r="B26" s="749">
        <v>-3</v>
      </c>
      <c r="C26" s="749">
        <v>3</v>
      </c>
      <c r="D26" s="749">
        <v>1</v>
      </c>
      <c r="E26" s="749" t="s">
        <v>225</v>
      </c>
      <c r="F26" s="749">
        <v>-1</v>
      </c>
      <c r="G26" s="748">
        <v>1</v>
      </c>
      <c r="H26" s="1445"/>
      <c r="I26" s="1444"/>
      <c r="J26" s="1445"/>
      <c r="K26" s="1444"/>
    </row>
    <row r="27" spans="1:11" ht="12.75" customHeight="1" thickBot="1">
      <c r="A27" s="422"/>
      <c r="B27" s="422"/>
      <c r="C27" s="749"/>
      <c r="D27" s="749"/>
      <c r="E27" s="749"/>
      <c r="F27" s="749"/>
      <c r="G27" s="749"/>
      <c r="H27" s="1101"/>
      <c r="I27" s="1101"/>
      <c r="J27" s="1102"/>
      <c r="K27" s="1102"/>
    </row>
    <row r="28" spans="1:11" ht="12.75" customHeight="1">
      <c r="A28" s="2052" t="s">
        <v>853</v>
      </c>
      <c r="B28" s="2052" t="s">
        <v>53</v>
      </c>
      <c r="C28" s="2052" t="s">
        <v>53</v>
      </c>
      <c r="D28" s="2052" t="s">
        <v>53</v>
      </c>
      <c r="E28" s="2052" t="s">
        <v>53</v>
      </c>
      <c r="F28" s="2052" t="s">
        <v>53</v>
      </c>
      <c r="G28" s="1313"/>
      <c r="H28" s="2058" t="s">
        <v>1412</v>
      </c>
      <c r="I28" s="2059" t="s">
        <v>53</v>
      </c>
      <c r="J28" s="2060" t="s">
        <v>1411</v>
      </c>
      <c r="K28" s="2059" t="s">
        <v>53</v>
      </c>
    </row>
    <row r="29" spans="1:11" ht="10.5" customHeight="1">
      <c r="A29" s="2052" t="s">
        <v>852</v>
      </c>
      <c r="B29" s="2052" t="s">
        <v>53</v>
      </c>
      <c r="C29" s="2052" t="s">
        <v>53</v>
      </c>
      <c r="D29" s="2052" t="s">
        <v>53</v>
      </c>
      <c r="E29" s="2052" t="s">
        <v>53</v>
      </c>
      <c r="F29" s="2052" t="s">
        <v>53</v>
      </c>
      <c r="G29" s="1313"/>
      <c r="H29" s="1443"/>
      <c r="I29" s="1442"/>
      <c r="J29" s="2061"/>
      <c r="K29" s="2062" t="s">
        <v>53</v>
      </c>
    </row>
    <row r="30" spans="1:11" ht="10.5" customHeight="1" thickBot="1">
      <c r="A30" s="1431" t="s">
        <v>633</v>
      </c>
      <c r="B30" s="1430" t="s">
        <v>1410</v>
      </c>
      <c r="C30" s="1430" t="s">
        <v>1214</v>
      </c>
      <c r="D30" s="1430" t="s">
        <v>1119</v>
      </c>
      <c r="E30" s="1430" t="s">
        <v>1063</v>
      </c>
      <c r="F30" s="1430" t="s">
        <v>982</v>
      </c>
      <c r="G30" s="425" t="s">
        <v>930</v>
      </c>
      <c r="H30" s="1441" t="s">
        <v>1409</v>
      </c>
      <c r="I30" s="1440" t="s">
        <v>1408</v>
      </c>
      <c r="J30" s="424" t="s">
        <v>1409</v>
      </c>
      <c r="K30" s="1440" t="s">
        <v>1408</v>
      </c>
    </row>
    <row r="31" spans="1:11" ht="10.5" customHeight="1">
      <c r="A31" s="422" t="s">
        <v>929</v>
      </c>
      <c r="B31" s="758">
        <v>34.5</v>
      </c>
      <c r="C31" s="758">
        <v>33.900000000000006</v>
      </c>
      <c r="D31" s="758">
        <v>33.400000000000006</v>
      </c>
      <c r="E31" s="758">
        <v>32.9</v>
      </c>
      <c r="F31" s="758">
        <v>32.299999999999997</v>
      </c>
      <c r="G31" s="953">
        <v>31.8</v>
      </c>
      <c r="H31" s="1427" t="s">
        <v>811</v>
      </c>
      <c r="I31" s="1426" t="s">
        <v>815</v>
      </c>
      <c r="J31" s="1001" t="s">
        <v>723</v>
      </c>
      <c r="K31" s="1426" t="s">
        <v>815</v>
      </c>
    </row>
    <row r="32" spans="1:11" ht="10.5" customHeight="1">
      <c r="A32" s="422" t="s">
        <v>928</v>
      </c>
      <c r="B32" s="758">
        <v>8.8000000000000007</v>
      </c>
      <c r="C32" s="758">
        <v>8.8000000000000007</v>
      </c>
      <c r="D32" s="758">
        <v>8.6999999999999993</v>
      </c>
      <c r="E32" s="758">
        <v>8.6</v>
      </c>
      <c r="F32" s="758">
        <v>8.5</v>
      </c>
      <c r="G32" s="953">
        <v>8.6999999999999993</v>
      </c>
      <c r="H32" s="1427" t="s">
        <v>712</v>
      </c>
      <c r="I32" s="1426" t="s">
        <v>716</v>
      </c>
      <c r="J32" s="1001" t="s">
        <v>712</v>
      </c>
      <c r="K32" s="1426" t="s">
        <v>716</v>
      </c>
    </row>
    <row r="33" spans="1:11" ht="10.5" customHeight="1">
      <c r="A33" s="427" t="s">
        <v>693</v>
      </c>
      <c r="B33" s="1103">
        <v>43.3</v>
      </c>
      <c r="C33" s="1103">
        <v>42.7</v>
      </c>
      <c r="D33" s="1103">
        <v>42.1</v>
      </c>
      <c r="E33" s="1103">
        <v>41.5</v>
      </c>
      <c r="F33" s="1103">
        <v>40.799999999999997</v>
      </c>
      <c r="G33" s="1104">
        <v>40.5</v>
      </c>
      <c r="H33" s="1425" t="s">
        <v>723</v>
      </c>
      <c r="I33" s="1424" t="s">
        <v>718</v>
      </c>
      <c r="J33" s="1007" t="s">
        <v>723</v>
      </c>
      <c r="K33" s="1424" t="s">
        <v>718</v>
      </c>
    </row>
    <row r="34" spans="1:11" ht="10.5" customHeight="1" thickBot="1">
      <c r="A34" s="427" t="s">
        <v>692</v>
      </c>
      <c r="B34" s="1103">
        <v>21.9</v>
      </c>
      <c r="C34" s="1103">
        <v>22.1</v>
      </c>
      <c r="D34" s="1103">
        <v>21.9</v>
      </c>
      <c r="E34" s="1103">
        <v>22</v>
      </c>
      <c r="F34" s="1103">
        <v>22</v>
      </c>
      <c r="G34" s="1104">
        <v>20.9</v>
      </c>
      <c r="H34" s="1105" t="s">
        <v>716</v>
      </c>
      <c r="I34" s="1439" t="s">
        <v>722</v>
      </c>
      <c r="J34" s="1438" t="s">
        <v>716</v>
      </c>
      <c r="K34" s="1437" t="s">
        <v>722</v>
      </c>
    </row>
    <row r="35" spans="1:11" ht="10.5" customHeight="1">
      <c r="A35" s="427"/>
      <c r="B35" s="1103"/>
      <c r="C35" s="1103"/>
      <c r="D35" s="1103"/>
      <c r="E35" s="1103"/>
      <c r="F35" s="1103"/>
      <c r="G35" s="1103"/>
      <c r="H35" s="1436"/>
      <c r="I35" s="1106"/>
      <c r="J35" s="1106"/>
      <c r="K35" s="1107"/>
    </row>
    <row r="36" spans="1:11" ht="10.5" customHeight="1">
      <c r="A36" s="2052" t="s">
        <v>851</v>
      </c>
      <c r="B36" s="2052" t="s">
        <v>53</v>
      </c>
      <c r="C36" s="2052" t="s">
        <v>53</v>
      </c>
      <c r="D36" s="2052" t="s">
        <v>53</v>
      </c>
      <c r="E36" s="2052" t="s">
        <v>53</v>
      </c>
      <c r="F36" s="2052" t="s">
        <v>53</v>
      </c>
      <c r="G36" s="1312"/>
      <c r="H36" s="427"/>
      <c r="I36" s="427"/>
      <c r="J36" s="2063"/>
      <c r="K36" s="2063" t="s">
        <v>53</v>
      </c>
    </row>
    <row r="37" spans="1:11" ht="10.5" customHeight="1" thickBot="1">
      <c r="A37" s="1431" t="s">
        <v>633</v>
      </c>
      <c r="B37" s="1430" t="s">
        <v>1410</v>
      </c>
      <c r="C37" s="1430" t="s">
        <v>1214</v>
      </c>
      <c r="D37" s="1430" t="s">
        <v>1119</v>
      </c>
      <c r="E37" s="1430" t="s">
        <v>1063</v>
      </c>
      <c r="F37" s="1430" t="s">
        <v>982</v>
      </c>
      <c r="G37" s="1430" t="s">
        <v>930</v>
      </c>
      <c r="H37" s="1428" t="s">
        <v>1409</v>
      </c>
      <c r="I37" s="1429" t="s">
        <v>1408</v>
      </c>
      <c r="J37" s="1428" t="s">
        <v>1409</v>
      </c>
      <c r="K37" s="1428" t="s">
        <v>1408</v>
      </c>
    </row>
    <row r="38" spans="1:11" ht="10.5" customHeight="1">
      <c r="A38" s="422" t="s">
        <v>929</v>
      </c>
      <c r="B38" s="758">
        <v>29.6</v>
      </c>
      <c r="C38" s="758">
        <v>29.2</v>
      </c>
      <c r="D38" s="758">
        <v>28.7</v>
      </c>
      <c r="E38" s="758">
        <v>28.2</v>
      </c>
      <c r="F38" s="758">
        <v>27.8</v>
      </c>
      <c r="G38" s="953">
        <v>27.300000000000004</v>
      </c>
      <c r="H38" s="1427" t="s">
        <v>723</v>
      </c>
      <c r="I38" s="1426" t="s">
        <v>718</v>
      </c>
      <c r="J38" s="1001" t="s">
        <v>723</v>
      </c>
      <c r="K38" s="1426" t="s">
        <v>718</v>
      </c>
    </row>
    <row r="39" spans="1:11" ht="10.5" customHeight="1">
      <c r="A39" s="422" t="s">
        <v>928</v>
      </c>
      <c r="B39" s="758">
        <v>6.3</v>
      </c>
      <c r="C39" s="758">
        <v>6.3</v>
      </c>
      <c r="D39" s="758">
        <v>6.3</v>
      </c>
      <c r="E39" s="758">
        <v>6.3</v>
      </c>
      <c r="F39" s="758">
        <v>6.3</v>
      </c>
      <c r="G39" s="953">
        <v>6.4</v>
      </c>
      <c r="H39" s="1427" t="s">
        <v>716</v>
      </c>
      <c r="I39" s="1426" t="s">
        <v>716</v>
      </c>
      <c r="J39" s="1001" t="s">
        <v>716</v>
      </c>
      <c r="K39" s="1426" t="s">
        <v>716</v>
      </c>
    </row>
    <row r="40" spans="1:11" ht="10.5" customHeight="1">
      <c r="A40" s="427" t="s">
        <v>693</v>
      </c>
      <c r="B40" s="1103">
        <v>35.9</v>
      </c>
      <c r="C40" s="1103">
        <v>35.5</v>
      </c>
      <c r="D40" s="1103">
        <v>35</v>
      </c>
      <c r="E40" s="1103">
        <v>34.5</v>
      </c>
      <c r="F40" s="1103">
        <v>34.1</v>
      </c>
      <c r="G40" s="1104">
        <v>33.700000000000003</v>
      </c>
      <c r="H40" s="1425" t="s">
        <v>809</v>
      </c>
      <c r="I40" s="1424" t="s">
        <v>718</v>
      </c>
      <c r="J40" s="1007" t="s">
        <v>809</v>
      </c>
      <c r="K40" s="1424" t="s">
        <v>718</v>
      </c>
    </row>
    <row r="41" spans="1:11" ht="10.5" customHeight="1" thickBot="1">
      <c r="A41" s="427" t="s">
        <v>692</v>
      </c>
      <c r="B41" s="1103">
        <v>25.7</v>
      </c>
      <c r="C41" s="1103">
        <v>25</v>
      </c>
      <c r="D41" s="1103">
        <v>24.6</v>
      </c>
      <c r="E41" s="1103">
        <v>24.4</v>
      </c>
      <c r="F41" s="1103">
        <v>23.8</v>
      </c>
      <c r="G41" s="1104">
        <v>22.9</v>
      </c>
      <c r="H41" s="1105" t="s">
        <v>814</v>
      </c>
      <c r="I41" s="1434" t="s">
        <v>721</v>
      </c>
      <c r="J41" s="1422" t="s">
        <v>814</v>
      </c>
      <c r="K41" s="1435" t="s">
        <v>721</v>
      </c>
    </row>
    <row r="42" spans="1:11" ht="10.5" customHeight="1">
      <c r="A42" s="427"/>
      <c r="B42" s="1103"/>
      <c r="C42" s="1103"/>
      <c r="D42" s="1103"/>
      <c r="E42" s="1103"/>
      <c r="F42" s="1103"/>
      <c r="G42" s="1103"/>
      <c r="H42" s="1433"/>
      <c r="I42" s="1106"/>
      <c r="J42" s="1106"/>
      <c r="K42" s="1107"/>
    </row>
    <row r="43" spans="1:11" ht="10.5" customHeight="1">
      <c r="A43" s="2052" t="s">
        <v>850</v>
      </c>
      <c r="B43" s="2052" t="s">
        <v>53</v>
      </c>
      <c r="C43" s="2052" t="s">
        <v>53</v>
      </c>
      <c r="D43" s="2052" t="s">
        <v>53</v>
      </c>
      <c r="E43" s="2052" t="s">
        <v>53</v>
      </c>
      <c r="F43" s="2052" t="s">
        <v>53</v>
      </c>
      <c r="G43" s="1312"/>
      <c r="H43" s="427"/>
      <c r="I43" s="427"/>
      <c r="J43" s="2063"/>
      <c r="K43" s="2063" t="s">
        <v>53</v>
      </c>
    </row>
    <row r="44" spans="1:11" ht="10.5" customHeight="1" thickBot="1">
      <c r="A44" s="1431" t="s">
        <v>633</v>
      </c>
      <c r="B44" s="1430" t="s">
        <v>1410</v>
      </c>
      <c r="C44" s="1430" t="s">
        <v>1214</v>
      </c>
      <c r="D44" s="1430" t="s">
        <v>1119</v>
      </c>
      <c r="E44" s="1430" t="s">
        <v>1063</v>
      </c>
      <c r="F44" s="1430" t="s">
        <v>982</v>
      </c>
      <c r="G44" s="1430" t="s">
        <v>930</v>
      </c>
      <c r="H44" s="1428" t="s">
        <v>1409</v>
      </c>
      <c r="I44" s="1429" t="s">
        <v>1408</v>
      </c>
      <c r="J44" s="1428" t="s">
        <v>1409</v>
      </c>
      <c r="K44" s="1428" t="s">
        <v>1408</v>
      </c>
    </row>
    <row r="45" spans="1:11" ht="10.5" customHeight="1">
      <c r="A45" s="422" t="s">
        <v>929</v>
      </c>
      <c r="B45" s="758">
        <v>34.5</v>
      </c>
      <c r="C45" s="758">
        <v>34.5</v>
      </c>
      <c r="D45" s="758">
        <v>32.799999999999997</v>
      </c>
      <c r="E45" s="758">
        <v>30.799999999999997</v>
      </c>
      <c r="F45" s="758">
        <v>30.799999999999997</v>
      </c>
      <c r="G45" s="953">
        <v>28.1</v>
      </c>
      <c r="H45" s="1427" t="s">
        <v>819</v>
      </c>
      <c r="I45" s="1426" t="s">
        <v>716</v>
      </c>
      <c r="J45" s="1001" t="s">
        <v>809</v>
      </c>
      <c r="K45" s="1426" t="s">
        <v>815</v>
      </c>
    </row>
    <row r="46" spans="1:11" ht="10.5" customHeight="1">
      <c r="A46" s="422" t="s">
        <v>928</v>
      </c>
      <c r="B46" s="758">
        <v>2.6</v>
      </c>
      <c r="C46" s="758">
        <v>2.6</v>
      </c>
      <c r="D46" s="758">
        <v>2.7</v>
      </c>
      <c r="E46" s="758">
        <v>2.6</v>
      </c>
      <c r="F46" s="758">
        <v>2.6</v>
      </c>
      <c r="G46" s="953">
        <v>2.4</v>
      </c>
      <c r="H46" s="1427" t="s">
        <v>716</v>
      </c>
      <c r="I46" s="1426" t="s">
        <v>716</v>
      </c>
      <c r="J46" s="1001" t="s">
        <v>812</v>
      </c>
      <c r="K46" s="1426" t="s">
        <v>716</v>
      </c>
    </row>
    <row r="47" spans="1:11" ht="10.5" customHeight="1">
      <c r="A47" s="427" t="s">
        <v>693</v>
      </c>
      <c r="B47" s="1103">
        <v>37.1</v>
      </c>
      <c r="C47" s="1103">
        <v>37.1</v>
      </c>
      <c r="D47" s="1103">
        <v>35.5</v>
      </c>
      <c r="E47" s="1103">
        <v>33.4</v>
      </c>
      <c r="F47" s="1103">
        <v>33.4</v>
      </c>
      <c r="G47" s="1104">
        <v>30.5</v>
      </c>
      <c r="H47" s="1425" t="s">
        <v>813</v>
      </c>
      <c r="I47" s="1424" t="s">
        <v>716</v>
      </c>
      <c r="J47" s="1007" t="s">
        <v>712</v>
      </c>
      <c r="K47" s="1424" t="s">
        <v>815</v>
      </c>
    </row>
    <row r="48" spans="1:11" ht="10.5" customHeight="1" thickBot="1">
      <c r="A48" s="427" t="s">
        <v>692</v>
      </c>
      <c r="B48" s="1103">
        <v>10.9</v>
      </c>
      <c r="C48" s="1103">
        <v>10.4</v>
      </c>
      <c r="D48" s="1103">
        <v>9.9</v>
      </c>
      <c r="E48" s="1103">
        <v>9.5</v>
      </c>
      <c r="F48" s="1103">
        <v>9.9</v>
      </c>
      <c r="G48" s="1104">
        <v>8.6999999999999993</v>
      </c>
      <c r="H48" s="1422" t="s">
        <v>810</v>
      </c>
      <c r="I48" s="1434" t="s">
        <v>809</v>
      </c>
      <c r="J48" s="1105" t="s">
        <v>721</v>
      </c>
      <c r="K48" s="1108" t="s">
        <v>723</v>
      </c>
    </row>
    <row r="49" spans="1:11" ht="10.5" customHeight="1">
      <c r="A49" s="427"/>
      <c r="B49" s="1103"/>
      <c r="C49" s="1103"/>
      <c r="D49" s="1103"/>
      <c r="E49" s="1103"/>
      <c r="F49" s="1103"/>
      <c r="G49" s="1103"/>
      <c r="H49" s="1106"/>
      <c r="I49" s="1106"/>
      <c r="J49" s="1433"/>
      <c r="K49" s="1432"/>
    </row>
    <row r="50" spans="1:11" ht="10.5" customHeight="1">
      <c r="A50" s="2052" t="s">
        <v>845</v>
      </c>
      <c r="B50" s="2052" t="s">
        <v>53</v>
      </c>
      <c r="C50" s="2052" t="s">
        <v>53</v>
      </c>
      <c r="D50" s="2052" t="s">
        <v>53</v>
      </c>
      <c r="E50" s="2052" t="s">
        <v>53</v>
      </c>
      <c r="F50" s="2052" t="s">
        <v>53</v>
      </c>
      <c r="G50" s="1312"/>
      <c r="H50" s="427"/>
      <c r="I50" s="427"/>
      <c r="J50" s="2063"/>
      <c r="K50" s="2063" t="s">
        <v>53</v>
      </c>
    </row>
    <row r="51" spans="1:11" ht="10.5" customHeight="1" thickBot="1">
      <c r="A51" s="1431" t="s">
        <v>633</v>
      </c>
      <c r="B51" s="1430" t="s">
        <v>1410</v>
      </c>
      <c r="C51" s="1430" t="s">
        <v>1214</v>
      </c>
      <c r="D51" s="1430" t="s">
        <v>1119</v>
      </c>
      <c r="E51" s="1430" t="s">
        <v>1063</v>
      </c>
      <c r="F51" s="1430" t="s">
        <v>982</v>
      </c>
      <c r="G51" s="1430" t="s">
        <v>930</v>
      </c>
      <c r="H51" s="1428" t="s">
        <v>1409</v>
      </c>
      <c r="I51" s="1429" t="s">
        <v>1408</v>
      </c>
      <c r="J51" s="1428" t="s">
        <v>1409</v>
      </c>
      <c r="K51" s="1428" t="s">
        <v>1408</v>
      </c>
    </row>
    <row r="52" spans="1:11" ht="10.5" customHeight="1">
      <c r="A52" s="422" t="s">
        <v>929</v>
      </c>
      <c r="B52" s="758">
        <v>47.4</v>
      </c>
      <c r="C52" s="758">
        <v>46</v>
      </c>
      <c r="D52" s="758">
        <v>46.4</v>
      </c>
      <c r="E52" s="758">
        <v>43.6</v>
      </c>
      <c r="F52" s="758">
        <v>43.3</v>
      </c>
      <c r="G52" s="953">
        <v>40.599999999999994</v>
      </c>
      <c r="H52" s="1427" t="s">
        <v>715</v>
      </c>
      <c r="I52" s="1426" t="s">
        <v>721</v>
      </c>
      <c r="J52" s="1001" t="s">
        <v>723</v>
      </c>
      <c r="K52" s="1426" t="s">
        <v>815</v>
      </c>
    </row>
    <row r="53" spans="1:11" ht="10.5" customHeight="1">
      <c r="A53" s="422" t="s">
        <v>928</v>
      </c>
      <c r="B53" s="758">
        <v>3.6</v>
      </c>
      <c r="C53" s="758">
        <v>3.4</v>
      </c>
      <c r="D53" s="758">
        <v>3.5</v>
      </c>
      <c r="E53" s="758">
        <v>3.3</v>
      </c>
      <c r="F53" s="758">
        <v>3.3</v>
      </c>
      <c r="G53" s="953">
        <v>3.2</v>
      </c>
      <c r="H53" s="1427" t="s">
        <v>715</v>
      </c>
      <c r="I53" s="1426" t="s">
        <v>723</v>
      </c>
      <c r="J53" s="1001" t="s">
        <v>721</v>
      </c>
      <c r="K53" s="1426" t="s">
        <v>721</v>
      </c>
    </row>
    <row r="54" spans="1:11" ht="10.5" customHeight="1">
      <c r="A54" s="427" t="s">
        <v>693</v>
      </c>
      <c r="B54" s="1103">
        <v>51</v>
      </c>
      <c r="C54" s="1103">
        <v>49.4</v>
      </c>
      <c r="D54" s="1103">
        <v>49.9</v>
      </c>
      <c r="E54" s="1103">
        <v>46.9</v>
      </c>
      <c r="F54" s="1103">
        <v>46.6</v>
      </c>
      <c r="G54" s="1104">
        <v>43.8</v>
      </c>
      <c r="H54" s="1425" t="s">
        <v>715</v>
      </c>
      <c r="I54" s="1424" t="s">
        <v>721</v>
      </c>
      <c r="J54" s="1007" t="s">
        <v>723</v>
      </c>
      <c r="K54" s="1424" t="s">
        <v>815</v>
      </c>
    </row>
    <row r="55" spans="1:11" ht="10.5" customHeight="1" thickBot="1">
      <c r="A55" s="427" t="s">
        <v>692</v>
      </c>
      <c r="B55" s="1103">
        <v>27.3</v>
      </c>
      <c r="C55" s="1103">
        <v>26</v>
      </c>
      <c r="D55" s="1103">
        <v>26.4</v>
      </c>
      <c r="E55" s="1103">
        <v>24.8</v>
      </c>
      <c r="F55" s="1103">
        <v>24.9</v>
      </c>
      <c r="G55" s="1423">
        <v>22.7</v>
      </c>
      <c r="H55" s="1422" t="s">
        <v>810</v>
      </c>
      <c r="I55" s="1109" t="s">
        <v>809</v>
      </c>
      <c r="J55" s="1422" t="s">
        <v>723</v>
      </c>
      <c r="K55" s="1108" t="s">
        <v>712</v>
      </c>
    </row>
    <row r="56" spans="1:11" ht="14.4">
      <c r="A56" s="422"/>
      <c r="B56" s="1123"/>
      <c r="C56" s="1123"/>
      <c r="D56" s="1123"/>
      <c r="E56" s="1123"/>
      <c r="F56" s="1123"/>
      <c r="G56" s="1123"/>
      <c r="H56" s="1121"/>
      <c r="I56" s="1421"/>
      <c r="J56" s="1121"/>
      <c r="K56" s="1421"/>
    </row>
  </sheetData>
  <mergeCells count="23">
    <mergeCell ref="A28:F28"/>
    <mergeCell ref="H28:I28"/>
    <mergeCell ref="J28:K28"/>
    <mergeCell ref="J11:K11"/>
    <mergeCell ref="A19:F19"/>
    <mergeCell ref="H19:I19"/>
    <mergeCell ref="J19:K19"/>
    <mergeCell ref="J20:K20"/>
    <mergeCell ref="A50:F50"/>
    <mergeCell ref="J50:K50"/>
    <mergeCell ref="A29:F29"/>
    <mergeCell ref="J29:K29"/>
    <mergeCell ref="A36:F36"/>
    <mergeCell ref="J36:K36"/>
    <mergeCell ref="A43:F43"/>
    <mergeCell ref="J43:K43"/>
    <mergeCell ref="A1:F1"/>
    <mergeCell ref="H1:I1"/>
    <mergeCell ref="J1:K1"/>
    <mergeCell ref="J2:K2"/>
    <mergeCell ref="A10:F10"/>
    <mergeCell ref="H10:I10"/>
    <mergeCell ref="J10:K10"/>
  </mergeCells>
  <pageMargins left="0.7" right="0.7" top="0.75" bottom="0.75" header="0.3" footer="0.3"/>
  <pageSetup paperSize="9" scale="80" orientation="portrait" r:id="rId1"/>
  <ignoredErrors>
    <ignoredError sqref="H4:K16 H17:K26 A27:K27 A17:G26 H31:K5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2A4F-FFB8-4579-82F2-1C43FEED84EF}">
  <sheetPr codeName="Sheet16">
    <tabColor theme="5" tint="0.39997558519241921"/>
  </sheetPr>
  <dimension ref="A1"/>
  <sheetViews>
    <sheetView view="pageBreakPreview" topLeftCell="A2" zoomScale="80" zoomScaleNormal="100" zoomScaleSheetLayoutView="80" workbookViewId="0">
      <selection activeCell="I31" sqref="I31"/>
    </sheetView>
  </sheetViews>
  <sheetFormatPr defaultColWidth="9.109375" defaultRowHeight="10.199999999999999"/>
  <cols>
    <col min="1" max="16384" width="9.109375" style="392"/>
  </cols>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A754-FEE5-4278-82B2-83916B28DF67}">
  <dimension ref="A1:K26"/>
  <sheetViews>
    <sheetView view="pageLayout" topLeftCell="A13" zoomScaleNormal="100" workbookViewId="0">
      <selection activeCell="I33" sqref="I33"/>
    </sheetView>
  </sheetViews>
  <sheetFormatPr defaultRowHeight="13.2"/>
  <cols>
    <col min="1" max="1" width="31.5546875" style="1100" customWidth="1"/>
    <col min="2" max="7" width="6.5546875" style="1100" customWidth="1"/>
    <col min="8" max="9" width="7.88671875" style="1100" customWidth="1"/>
    <col min="10" max="11" width="9.33203125" style="1100" customWidth="1"/>
    <col min="12" max="16384" width="8.88671875" style="1100"/>
  </cols>
  <sheetData>
    <row r="1" spans="1:11" ht="12.6" customHeight="1" thickBot="1">
      <c r="A1" s="2052" t="s">
        <v>1065</v>
      </c>
      <c r="B1" s="2052" t="s">
        <v>53</v>
      </c>
      <c r="C1" s="2052" t="s">
        <v>53</v>
      </c>
      <c r="D1" s="2052" t="s">
        <v>53</v>
      </c>
      <c r="E1" s="2052" t="s">
        <v>53</v>
      </c>
      <c r="F1" s="2052" t="s">
        <v>53</v>
      </c>
      <c r="G1" s="2052" t="s">
        <v>53</v>
      </c>
      <c r="H1" s="2053" t="s">
        <v>53</v>
      </c>
      <c r="I1" s="2053" t="s">
        <v>53</v>
      </c>
      <c r="J1" s="2053" t="s">
        <v>53</v>
      </c>
      <c r="K1" s="2053" t="s">
        <v>53</v>
      </c>
    </row>
    <row r="2" spans="1:11" ht="12.75" customHeight="1">
      <c r="A2" s="1110"/>
      <c r="B2" s="1110"/>
      <c r="C2" s="1110"/>
      <c r="D2" s="1110"/>
      <c r="E2" s="1110"/>
      <c r="F2" s="1110"/>
      <c r="G2" s="1111"/>
      <c r="H2" s="2065" t="s">
        <v>1412</v>
      </c>
      <c r="I2" s="2066" t="s">
        <v>53</v>
      </c>
      <c r="J2" s="2065" t="s">
        <v>1411</v>
      </c>
      <c r="K2" s="2066" t="s">
        <v>53</v>
      </c>
    </row>
    <row r="3" spans="1:11" ht="10.5" customHeight="1">
      <c r="A3" s="427"/>
      <c r="B3" s="427"/>
      <c r="C3" s="427"/>
      <c r="D3" s="427"/>
      <c r="E3" s="427"/>
      <c r="F3" s="427"/>
      <c r="G3" s="426"/>
      <c r="H3" s="1464"/>
      <c r="I3" s="1463"/>
      <c r="J3" s="2067"/>
      <c r="K3" s="2068" t="s">
        <v>53</v>
      </c>
    </row>
    <row r="4" spans="1:11" ht="10.5" customHeight="1" thickBot="1">
      <c r="A4" s="1454" t="s">
        <v>633</v>
      </c>
      <c r="B4" s="1453" t="s">
        <v>1410</v>
      </c>
      <c r="C4" s="1453" t="s">
        <v>1214</v>
      </c>
      <c r="D4" s="1453" t="s">
        <v>1119</v>
      </c>
      <c r="E4" s="1453" t="s">
        <v>1063</v>
      </c>
      <c r="F4" s="1453" t="s">
        <v>982</v>
      </c>
      <c r="G4" s="425" t="s">
        <v>930</v>
      </c>
      <c r="H4" s="1452" t="s">
        <v>1409</v>
      </c>
      <c r="I4" s="1451" t="s">
        <v>1408</v>
      </c>
      <c r="J4" s="1452" t="s">
        <v>1409</v>
      </c>
      <c r="K4" s="1451" t="s">
        <v>1408</v>
      </c>
    </row>
    <row r="5" spans="1:11" ht="10.5" customHeight="1">
      <c r="A5" s="423" t="s">
        <v>668</v>
      </c>
      <c r="B5" s="757">
        <v>406</v>
      </c>
      <c r="C5" s="757">
        <v>395</v>
      </c>
      <c r="D5" s="757">
        <v>383</v>
      </c>
      <c r="E5" s="757">
        <v>351</v>
      </c>
      <c r="F5" s="757">
        <v>339</v>
      </c>
      <c r="G5" s="756">
        <v>347</v>
      </c>
      <c r="H5" s="951" t="s">
        <v>1009</v>
      </c>
      <c r="I5" s="952" t="s">
        <v>721</v>
      </c>
      <c r="J5" s="951" t="s">
        <v>1062</v>
      </c>
      <c r="K5" s="952" t="s">
        <v>721</v>
      </c>
    </row>
    <row r="6" spans="1:11" ht="10.5" customHeight="1">
      <c r="A6" s="422" t="s">
        <v>667</v>
      </c>
      <c r="B6" s="754">
        <v>159</v>
      </c>
      <c r="C6" s="754">
        <v>166</v>
      </c>
      <c r="D6" s="754">
        <v>159</v>
      </c>
      <c r="E6" s="754">
        <v>135</v>
      </c>
      <c r="F6" s="754">
        <v>125</v>
      </c>
      <c r="G6" s="755">
        <v>150</v>
      </c>
      <c r="H6" s="1458" t="s">
        <v>1123</v>
      </c>
      <c r="I6" s="1457" t="s">
        <v>812</v>
      </c>
      <c r="J6" s="1458" t="s">
        <v>1070</v>
      </c>
      <c r="K6" s="1457" t="s">
        <v>812</v>
      </c>
    </row>
    <row r="7" spans="1:11" ht="10.5" customHeight="1">
      <c r="A7" s="422" t="s">
        <v>666</v>
      </c>
      <c r="B7" s="754">
        <v>74</v>
      </c>
      <c r="C7" s="754">
        <v>71</v>
      </c>
      <c r="D7" s="754">
        <v>65</v>
      </c>
      <c r="E7" s="754">
        <v>52</v>
      </c>
      <c r="F7" s="754">
        <v>72</v>
      </c>
      <c r="G7" s="755">
        <v>72</v>
      </c>
      <c r="H7" s="1458" t="s">
        <v>721</v>
      </c>
      <c r="I7" s="1457" t="s">
        <v>712</v>
      </c>
      <c r="J7" s="1458" t="s">
        <v>716</v>
      </c>
      <c r="K7" s="1457" t="s">
        <v>721</v>
      </c>
    </row>
    <row r="8" spans="1:11" ht="10.5" customHeight="1">
      <c r="A8" s="422" t="s">
        <v>665</v>
      </c>
      <c r="B8" s="754">
        <v>9</v>
      </c>
      <c r="C8" s="754">
        <v>9</v>
      </c>
      <c r="D8" s="754">
        <v>10</v>
      </c>
      <c r="E8" s="754">
        <v>5</v>
      </c>
      <c r="F8" s="754">
        <v>6</v>
      </c>
      <c r="G8" s="755">
        <v>5</v>
      </c>
      <c r="H8" s="1458"/>
      <c r="I8" s="1457"/>
      <c r="J8" s="1458"/>
      <c r="K8" s="1457"/>
    </row>
    <row r="9" spans="1:11" ht="10.5" customHeight="1">
      <c r="A9" s="746" t="s">
        <v>1215</v>
      </c>
      <c r="B9" s="753">
        <v>648</v>
      </c>
      <c r="C9" s="753">
        <v>641</v>
      </c>
      <c r="D9" s="753">
        <v>617</v>
      </c>
      <c r="E9" s="753">
        <v>543</v>
      </c>
      <c r="F9" s="753">
        <v>542</v>
      </c>
      <c r="G9" s="368">
        <v>574</v>
      </c>
      <c r="H9" s="1462" t="s">
        <v>1009</v>
      </c>
      <c r="I9" s="1461" t="s">
        <v>718</v>
      </c>
      <c r="J9" s="1462" t="s">
        <v>1062</v>
      </c>
      <c r="K9" s="1461" t="s">
        <v>718</v>
      </c>
    </row>
    <row r="10" spans="1:11" ht="10.5" customHeight="1">
      <c r="A10" s="746" t="s">
        <v>664</v>
      </c>
      <c r="B10" s="753">
        <v>-274</v>
      </c>
      <c r="C10" s="753">
        <v>-332</v>
      </c>
      <c r="D10" s="753">
        <v>-286</v>
      </c>
      <c r="E10" s="753">
        <v>-262</v>
      </c>
      <c r="F10" s="753">
        <v>-271</v>
      </c>
      <c r="G10" s="368">
        <v>-308</v>
      </c>
      <c r="H10" s="1462" t="s">
        <v>718</v>
      </c>
      <c r="I10" s="1461" t="s">
        <v>1404</v>
      </c>
      <c r="J10" s="1462" t="s">
        <v>717</v>
      </c>
      <c r="K10" s="1461" t="s">
        <v>1034</v>
      </c>
    </row>
    <row r="11" spans="1:11" ht="10.5" customHeight="1">
      <c r="A11" s="746" t="s">
        <v>663</v>
      </c>
      <c r="B11" s="753">
        <v>374</v>
      </c>
      <c r="C11" s="753">
        <v>309</v>
      </c>
      <c r="D11" s="753">
        <v>331</v>
      </c>
      <c r="E11" s="753">
        <v>281</v>
      </c>
      <c r="F11" s="753">
        <v>271</v>
      </c>
      <c r="G11" s="368">
        <v>266</v>
      </c>
      <c r="H11" s="1462" t="s">
        <v>1069</v>
      </c>
      <c r="I11" s="1461" t="s">
        <v>820</v>
      </c>
      <c r="J11" s="1462" t="s">
        <v>1398</v>
      </c>
      <c r="K11" s="1461" t="s">
        <v>820</v>
      </c>
    </row>
    <row r="12" spans="1:11" ht="10.5" customHeight="1">
      <c r="A12" s="422" t="s">
        <v>1121</v>
      </c>
      <c r="B12" s="749">
        <v>30</v>
      </c>
      <c r="C12" s="749">
        <v>-16</v>
      </c>
      <c r="D12" s="749">
        <v>-26</v>
      </c>
      <c r="E12" s="749">
        <v>8</v>
      </c>
      <c r="F12" s="749">
        <v>-236</v>
      </c>
      <c r="G12" s="748">
        <v>-62</v>
      </c>
      <c r="H12" s="1458"/>
      <c r="I12" s="1457"/>
      <c r="J12" s="1458"/>
      <c r="K12" s="1457"/>
    </row>
    <row r="13" spans="1:11" ht="10.5" customHeight="1">
      <c r="A13" s="746" t="s">
        <v>661</v>
      </c>
      <c r="B13" s="753">
        <v>404</v>
      </c>
      <c r="C13" s="753">
        <v>293</v>
      </c>
      <c r="D13" s="753">
        <v>305</v>
      </c>
      <c r="E13" s="753">
        <v>289</v>
      </c>
      <c r="F13" s="753">
        <v>35</v>
      </c>
      <c r="G13" s="368">
        <v>204</v>
      </c>
      <c r="H13" s="1462" t="s">
        <v>1222</v>
      </c>
      <c r="I13" s="1461" t="s">
        <v>1069</v>
      </c>
      <c r="J13" s="1462" t="s">
        <v>1222</v>
      </c>
      <c r="K13" s="1461" t="s">
        <v>1069</v>
      </c>
    </row>
    <row r="14" spans="1:11" ht="10.5" customHeight="1">
      <c r="A14" s="747"/>
      <c r="B14" s="752"/>
      <c r="C14" s="752"/>
      <c r="D14" s="752"/>
      <c r="E14" s="752"/>
      <c r="F14" s="752"/>
      <c r="G14" s="751"/>
      <c r="H14" s="1460"/>
      <c r="I14" s="1459"/>
      <c r="J14" s="1460"/>
      <c r="K14" s="1459"/>
    </row>
    <row r="15" spans="1:11" ht="10.5" customHeight="1">
      <c r="A15" s="422" t="s">
        <v>1120</v>
      </c>
      <c r="B15" s="749">
        <v>44</v>
      </c>
      <c r="C15" s="749">
        <v>45</v>
      </c>
      <c r="D15" s="749">
        <v>48</v>
      </c>
      <c r="E15" s="749">
        <v>51</v>
      </c>
      <c r="F15" s="749">
        <v>50</v>
      </c>
      <c r="G15" s="748">
        <v>49</v>
      </c>
      <c r="H15" s="1458"/>
      <c r="I15" s="1457"/>
      <c r="J15" s="1458"/>
      <c r="K15" s="1457"/>
    </row>
    <row r="16" spans="1:11" ht="10.5" customHeight="1">
      <c r="A16" s="422" t="s">
        <v>1127</v>
      </c>
      <c r="B16" s="749">
        <v>18</v>
      </c>
      <c r="C16" s="749">
        <v>15.258552041515244</v>
      </c>
      <c r="D16" s="749">
        <v>13.329413753605508</v>
      </c>
      <c r="E16" s="749">
        <v>13.055843823963068</v>
      </c>
      <c r="F16" s="749">
        <v>1.3797845566319482</v>
      </c>
      <c r="G16" s="748">
        <v>9.7341597062162233</v>
      </c>
      <c r="H16" s="1777"/>
      <c r="I16" s="1183"/>
      <c r="J16" s="1458"/>
      <c r="K16" s="1457"/>
    </row>
    <row r="17" spans="1:11" ht="10.5" customHeight="1">
      <c r="A17" s="422" t="s">
        <v>695</v>
      </c>
      <c r="B17" s="749">
        <v>6734</v>
      </c>
      <c r="C17" s="749">
        <v>6740</v>
      </c>
      <c r="D17" s="749">
        <v>6602</v>
      </c>
      <c r="E17" s="749">
        <v>6331</v>
      </c>
      <c r="F17" s="749">
        <v>6525</v>
      </c>
      <c r="G17" s="748">
        <v>7237</v>
      </c>
      <c r="H17" s="1001">
        <v>0.03</v>
      </c>
      <c r="I17" s="1183">
        <v>-8.9020771513353112E-4</v>
      </c>
      <c r="J17" s="1458"/>
      <c r="K17" s="1457"/>
    </row>
    <row r="18" spans="1:11" ht="10.5" customHeight="1">
      <c r="A18" s="750" t="s">
        <v>658</v>
      </c>
      <c r="B18" s="749">
        <v>44014</v>
      </c>
      <c r="C18" s="749">
        <v>43698</v>
      </c>
      <c r="D18" s="749">
        <v>43125</v>
      </c>
      <c r="E18" s="749">
        <v>40055</v>
      </c>
      <c r="F18" s="749">
        <v>41375</v>
      </c>
      <c r="G18" s="748">
        <v>41902</v>
      </c>
      <c r="H18" s="1001">
        <v>0.06</v>
      </c>
      <c r="I18" s="1183">
        <v>7.2314522403771342E-3</v>
      </c>
      <c r="J18" s="1458"/>
      <c r="K18" s="1457"/>
    </row>
    <row r="19" spans="1:11" ht="10.5" customHeight="1" thickBot="1">
      <c r="A19" s="422" t="s">
        <v>657</v>
      </c>
      <c r="B19" s="749">
        <v>4446</v>
      </c>
      <c r="C19" s="749">
        <v>4572</v>
      </c>
      <c r="D19" s="749">
        <v>4608</v>
      </c>
      <c r="E19" s="749">
        <v>4260</v>
      </c>
      <c r="F19" s="749">
        <v>4269</v>
      </c>
      <c r="G19" s="748">
        <v>4264</v>
      </c>
      <c r="H19" s="1775">
        <v>0.04</v>
      </c>
      <c r="I19" s="1776">
        <v>-2.7559055118110236E-2</v>
      </c>
      <c r="J19" s="1456"/>
      <c r="K19" s="1455"/>
    </row>
    <row r="20" spans="1:11" ht="10.5" customHeight="1" thickBot="1">
      <c r="A20" s="422"/>
      <c r="B20" s="422"/>
      <c r="C20" s="749"/>
      <c r="D20" s="749"/>
      <c r="E20" s="749"/>
      <c r="F20" s="749"/>
      <c r="G20" s="749"/>
      <c r="H20" s="1101"/>
      <c r="I20" s="1101"/>
      <c r="J20" s="1102"/>
      <c r="K20" s="1102"/>
    </row>
    <row r="21" spans="1:11" ht="15" customHeight="1">
      <c r="A21" s="2052" t="s">
        <v>860</v>
      </c>
      <c r="B21" s="2052" t="s">
        <v>53</v>
      </c>
      <c r="C21" s="2052" t="s">
        <v>53</v>
      </c>
      <c r="D21" s="2052" t="s">
        <v>53</v>
      </c>
      <c r="E21" s="1110"/>
      <c r="F21" s="1110"/>
      <c r="G21" s="1111"/>
      <c r="H21" s="2065" t="s">
        <v>1412</v>
      </c>
      <c r="I21" s="2066" t="s">
        <v>53</v>
      </c>
      <c r="J21" s="2065" t="s">
        <v>1411</v>
      </c>
      <c r="K21" s="2066" t="s">
        <v>53</v>
      </c>
    </row>
    <row r="22" spans="1:11" ht="10.5" customHeight="1" thickBot="1">
      <c r="A22" s="1454" t="s">
        <v>650</v>
      </c>
      <c r="B22" s="1453" t="s">
        <v>1410</v>
      </c>
      <c r="C22" s="1453" t="s">
        <v>1214</v>
      </c>
      <c r="D22" s="1453" t="s">
        <v>1119</v>
      </c>
      <c r="E22" s="1453" t="s">
        <v>1063</v>
      </c>
      <c r="F22" s="1453" t="s">
        <v>982</v>
      </c>
      <c r="G22" s="425" t="s">
        <v>930</v>
      </c>
      <c r="H22" s="1452" t="s">
        <v>1409</v>
      </c>
      <c r="I22" s="1451" t="s">
        <v>1408</v>
      </c>
      <c r="J22" s="1452" t="s">
        <v>1409</v>
      </c>
      <c r="K22" s="1451" t="s">
        <v>1408</v>
      </c>
    </row>
    <row r="23" spans="1:11" ht="10.5" customHeight="1">
      <c r="A23" s="759" t="s">
        <v>726</v>
      </c>
      <c r="B23" s="758">
        <v>95.2</v>
      </c>
      <c r="C23" s="758">
        <v>94</v>
      </c>
      <c r="D23" s="758">
        <v>92</v>
      </c>
      <c r="E23" s="758">
        <v>85.4</v>
      </c>
      <c r="F23" s="758">
        <v>85.8</v>
      </c>
      <c r="G23" s="953">
        <v>83.6</v>
      </c>
      <c r="H23" s="1450" t="s">
        <v>813</v>
      </c>
      <c r="I23" s="1449" t="s">
        <v>718</v>
      </c>
      <c r="J23" s="1450" t="s">
        <v>814</v>
      </c>
      <c r="K23" s="1449" t="s">
        <v>718</v>
      </c>
    </row>
    <row r="24" spans="1:11" ht="10.5" customHeight="1" thickBot="1">
      <c r="A24" s="759" t="s">
        <v>725</v>
      </c>
      <c r="B24" s="758">
        <v>52.8</v>
      </c>
      <c r="C24" s="758">
        <v>50.6</v>
      </c>
      <c r="D24" s="758">
        <v>50.3</v>
      </c>
      <c r="E24" s="758">
        <v>47.8</v>
      </c>
      <c r="F24" s="758">
        <v>47</v>
      </c>
      <c r="G24" s="953">
        <v>41.7</v>
      </c>
      <c r="H24" s="1448" t="s">
        <v>819</v>
      </c>
      <c r="I24" s="1447" t="s">
        <v>712</v>
      </c>
      <c r="J24" s="1448" t="s">
        <v>810</v>
      </c>
      <c r="K24" s="1447" t="s">
        <v>712</v>
      </c>
    </row>
    <row r="25" spans="1:11" ht="10.5" customHeight="1">
      <c r="A25" s="2064" t="s">
        <v>1254</v>
      </c>
      <c r="B25" s="2050" t="s">
        <v>53</v>
      </c>
      <c r="C25" s="2050" t="s">
        <v>53</v>
      </c>
      <c r="D25" s="2050" t="s">
        <v>53</v>
      </c>
      <c r="E25" s="2050" t="s">
        <v>53</v>
      </c>
      <c r="F25" s="2050" t="s">
        <v>53</v>
      </c>
      <c r="G25" s="2050" t="s">
        <v>53</v>
      </c>
      <c r="H25" s="2051" t="s">
        <v>53</v>
      </c>
      <c r="I25" s="2051" t="s">
        <v>53</v>
      </c>
      <c r="J25" s="2051" t="s">
        <v>53</v>
      </c>
      <c r="K25" s="2051" t="s">
        <v>53</v>
      </c>
    </row>
    <row r="26" spans="1:11" ht="10.5" customHeight="1">
      <c r="A26" s="2050"/>
      <c r="B26" s="2050" t="s">
        <v>53</v>
      </c>
      <c r="C26" s="2050" t="s">
        <v>53</v>
      </c>
      <c r="D26" s="2050" t="s">
        <v>53</v>
      </c>
      <c r="E26" s="2050" t="s">
        <v>53</v>
      </c>
      <c r="F26" s="2050" t="s">
        <v>53</v>
      </c>
      <c r="G26" s="2050" t="s">
        <v>53</v>
      </c>
      <c r="H26" s="2050" t="s">
        <v>53</v>
      </c>
      <c r="I26" s="2050" t="s">
        <v>53</v>
      </c>
      <c r="J26" s="2050" t="s">
        <v>53</v>
      </c>
      <c r="K26" s="2050" t="s">
        <v>53</v>
      </c>
    </row>
  </sheetData>
  <mergeCells count="9">
    <mergeCell ref="A25:K25"/>
    <mergeCell ref="A26:K26"/>
    <mergeCell ref="A1:K1"/>
    <mergeCell ref="H2:I2"/>
    <mergeCell ref="J2:K2"/>
    <mergeCell ref="J3:K3"/>
    <mergeCell ref="A21:D21"/>
    <mergeCell ref="H21:I21"/>
    <mergeCell ref="J21:K21"/>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H5:K15 H20:K24 J16:K1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79317-8B5A-41E1-9BA3-1FC32FD5D2DF}">
  <dimension ref="A1:K44"/>
  <sheetViews>
    <sheetView view="pageLayout" topLeftCell="A16" zoomScaleNormal="100" workbookViewId="0">
      <selection activeCell="I31" sqref="I31"/>
    </sheetView>
  </sheetViews>
  <sheetFormatPr defaultRowHeight="13.2"/>
  <cols>
    <col min="1" max="1" width="31.5546875" style="1100" customWidth="1"/>
    <col min="2" max="7" width="6.33203125" style="1100" customWidth="1"/>
    <col min="8" max="9" width="7.109375" style="1100" customWidth="1"/>
    <col min="10" max="11" width="9.109375" style="1100" customWidth="1"/>
    <col min="12" max="16384" width="8.88671875" style="1100"/>
  </cols>
  <sheetData>
    <row r="1" spans="1:11" ht="12.75" customHeight="1">
      <c r="A1" s="2052" t="s">
        <v>700</v>
      </c>
      <c r="B1" s="2052" t="s">
        <v>53</v>
      </c>
      <c r="C1" s="2052" t="s">
        <v>53</v>
      </c>
      <c r="D1" s="2052" t="s">
        <v>53</v>
      </c>
      <c r="E1" s="2052" t="s">
        <v>53</v>
      </c>
      <c r="F1" s="2052" t="s">
        <v>53</v>
      </c>
      <c r="G1" s="2069" t="s">
        <v>53</v>
      </c>
      <c r="H1" s="2065" t="s">
        <v>1412</v>
      </c>
      <c r="I1" s="2066" t="s">
        <v>53</v>
      </c>
      <c r="J1" s="2060" t="s">
        <v>1411</v>
      </c>
      <c r="K1" s="2066" t="s">
        <v>53</v>
      </c>
    </row>
    <row r="2" spans="1:11" ht="10.5" customHeight="1">
      <c r="A2" s="427"/>
      <c r="B2" s="427"/>
      <c r="C2" s="427"/>
      <c r="D2" s="427"/>
      <c r="E2" s="427"/>
      <c r="F2" s="427"/>
      <c r="G2" s="426"/>
      <c r="H2" s="1464"/>
      <c r="I2" s="1463"/>
      <c r="J2" s="2061"/>
      <c r="K2" s="2068" t="s">
        <v>53</v>
      </c>
    </row>
    <row r="3" spans="1:11" ht="10.5" customHeight="1" thickBot="1">
      <c r="A3" s="1454" t="s">
        <v>633</v>
      </c>
      <c r="B3" s="1453" t="s">
        <v>1410</v>
      </c>
      <c r="C3" s="1453" t="s">
        <v>1214</v>
      </c>
      <c r="D3" s="1453" t="s">
        <v>1119</v>
      </c>
      <c r="E3" s="1453" t="s">
        <v>1063</v>
      </c>
      <c r="F3" s="1453" t="s">
        <v>982</v>
      </c>
      <c r="G3" s="425" t="s">
        <v>930</v>
      </c>
      <c r="H3" s="1452" t="s">
        <v>1409</v>
      </c>
      <c r="I3" s="1451" t="s">
        <v>1408</v>
      </c>
      <c r="J3" s="424" t="s">
        <v>1409</v>
      </c>
      <c r="K3" s="1451" t="s">
        <v>1408</v>
      </c>
    </row>
    <row r="4" spans="1:11" ht="10.5" customHeight="1">
      <c r="A4" s="423" t="s">
        <v>699</v>
      </c>
      <c r="B4" s="763">
        <v>85</v>
      </c>
      <c r="C4" s="763">
        <v>85</v>
      </c>
      <c r="D4" s="763">
        <v>88</v>
      </c>
      <c r="E4" s="763">
        <v>84</v>
      </c>
      <c r="F4" s="763">
        <v>85</v>
      </c>
      <c r="G4" s="767">
        <v>89</v>
      </c>
      <c r="H4" s="951" t="s">
        <v>716</v>
      </c>
      <c r="I4" s="952" t="s">
        <v>716</v>
      </c>
      <c r="J4" s="951" t="s">
        <v>716</v>
      </c>
      <c r="K4" s="952" t="s">
        <v>716</v>
      </c>
    </row>
    <row r="5" spans="1:11" ht="10.5" customHeight="1">
      <c r="A5" s="422" t="s">
        <v>698</v>
      </c>
      <c r="B5" s="749">
        <v>105</v>
      </c>
      <c r="C5" s="749">
        <v>108</v>
      </c>
      <c r="D5" s="749">
        <v>93</v>
      </c>
      <c r="E5" s="749">
        <v>91</v>
      </c>
      <c r="F5" s="749">
        <v>92</v>
      </c>
      <c r="G5" s="748">
        <v>91</v>
      </c>
      <c r="H5" s="1458" t="s">
        <v>817</v>
      </c>
      <c r="I5" s="1457" t="s">
        <v>724</v>
      </c>
      <c r="J5" s="1001" t="s">
        <v>817</v>
      </c>
      <c r="K5" s="1457" t="s">
        <v>724</v>
      </c>
    </row>
    <row r="6" spans="1:11" ht="10.5" customHeight="1">
      <c r="A6" s="422" t="s">
        <v>697</v>
      </c>
      <c r="B6" s="749">
        <v>108</v>
      </c>
      <c r="C6" s="749">
        <v>102</v>
      </c>
      <c r="D6" s="749">
        <v>95</v>
      </c>
      <c r="E6" s="749">
        <v>77</v>
      </c>
      <c r="F6" s="749">
        <v>73</v>
      </c>
      <c r="G6" s="748">
        <v>80</v>
      </c>
      <c r="H6" s="1458" t="s">
        <v>1211</v>
      </c>
      <c r="I6" s="1457" t="s">
        <v>723</v>
      </c>
      <c r="J6" s="1001" t="s">
        <v>1223</v>
      </c>
      <c r="K6" s="1457" t="s">
        <v>712</v>
      </c>
    </row>
    <row r="7" spans="1:11" ht="10.5" customHeight="1">
      <c r="A7" s="422" t="s">
        <v>696</v>
      </c>
      <c r="B7" s="749">
        <v>101</v>
      </c>
      <c r="C7" s="749">
        <v>99</v>
      </c>
      <c r="D7" s="749">
        <v>99</v>
      </c>
      <c r="E7" s="749">
        <v>92</v>
      </c>
      <c r="F7" s="749">
        <v>84</v>
      </c>
      <c r="G7" s="748">
        <v>86</v>
      </c>
      <c r="H7" s="1458" t="s">
        <v>1009</v>
      </c>
      <c r="I7" s="1457" t="s">
        <v>815</v>
      </c>
      <c r="J7" s="1001" t="s">
        <v>817</v>
      </c>
      <c r="K7" s="1467" t="s">
        <v>721</v>
      </c>
    </row>
    <row r="8" spans="1:11" ht="10.5" customHeight="1" thickBot="1">
      <c r="A8" s="422" t="s">
        <v>234</v>
      </c>
      <c r="B8" s="749">
        <v>7</v>
      </c>
      <c r="C8" s="749">
        <v>1</v>
      </c>
      <c r="D8" s="749">
        <v>8</v>
      </c>
      <c r="E8" s="749">
        <v>7</v>
      </c>
      <c r="F8" s="749">
        <v>5</v>
      </c>
      <c r="G8" s="748">
        <v>1</v>
      </c>
      <c r="H8" s="1466"/>
      <c r="I8" s="1465"/>
      <c r="J8" s="1466"/>
      <c r="K8" s="1465"/>
    </row>
    <row r="9" spans="1:11" ht="12.75" customHeight="1" thickBot="1">
      <c r="A9" s="422"/>
      <c r="B9" s="422"/>
      <c r="C9" s="749"/>
      <c r="D9" s="749"/>
      <c r="E9" s="749"/>
      <c r="F9" s="749"/>
      <c r="G9" s="749"/>
      <c r="H9" s="1101"/>
      <c r="I9" s="1101"/>
      <c r="J9" s="1102"/>
      <c r="K9" s="1102"/>
    </row>
    <row r="10" spans="1:11" ht="12.75" customHeight="1">
      <c r="A10" s="2052" t="s">
        <v>1416</v>
      </c>
      <c r="B10" s="2052" t="s">
        <v>53</v>
      </c>
      <c r="C10" s="2052" t="s">
        <v>53</v>
      </c>
      <c r="D10" s="2052" t="s">
        <v>53</v>
      </c>
      <c r="E10" s="2052" t="s">
        <v>53</v>
      </c>
      <c r="F10" s="2052" t="s">
        <v>53</v>
      </c>
      <c r="G10" s="2069" t="s">
        <v>53</v>
      </c>
      <c r="H10" s="2065" t="s">
        <v>1412</v>
      </c>
      <c r="I10" s="2066" t="s">
        <v>53</v>
      </c>
      <c r="J10" s="2060" t="s">
        <v>1411</v>
      </c>
      <c r="K10" s="2066" t="s">
        <v>53</v>
      </c>
    </row>
    <row r="11" spans="1:11" ht="10.5" customHeight="1">
      <c r="A11" s="427"/>
      <c r="B11" s="427"/>
      <c r="C11" s="427"/>
      <c r="D11" s="427"/>
      <c r="E11" s="427"/>
      <c r="F11" s="427"/>
      <c r="G11" s="426"/>
      <c r="H11" s="1464"/>
      <c r="I11" s="1463"/>
      <c r="J11" s="2061"/>
      <c r="K11" s="2068" t="s">
        <v>53</v>
      </c>
    </row>
    <row r="12" spans="1:11" ht="10.5" customHeight="1" thickBot="1">
      <c r="A12" s="1454" t="s">
        <v>633</v>
      </c>
      <c r="B12" s="1453" t="s">
        <v>1410</v>
      </c>
      <c r="C12" s="1453" t="s">
        <v>1214</v>
      </c>
      <c r="D12" s="1453" t="s">
        <v>1119</v>
      </c>
      <c r="E12" s="1453" t="s">
        <v>1063</v>
      </c>
      <c r="F12" s="1453" t="s">
        <v>982</v>
      </c>
      <c r="G12" s="425" t="s">
        <v>930</v>
      </c>
      <c r="H12" s="1452" t="s">
        <v>1409</v>
      </c>
      <c r="I12" s="1451" t="s">
        <v>1408</v>
      </c>
      <c r="J12" s="424" t="s">
        <v>1409</v>
      </c>
      <c r="K12" s="1451" t="s">
        <v>1408</v>
      </c>
    </row>
    <row r="13" spans="1:11" ht="10.5" customHeight="1">
      <c r="A13" s="423" t="s">
        <v>699</v>
      </c>
      <c r="B13" s="763">
        <v>27</v>
      </c>
      <c r="C13" s="763">
        <v>32</v>
      </c>
      <c r="D13" s="763">
        <v>30</v>
      </c>
      <c r="E13" s="763">
        <v>24</v>
      </c>
      <c r="F13" s="763">
        <v>26</v>
      </c>
      <c r="G13" s="767">
        <v>31</v>
      </c>
      <c r="H13" s="951" t="s">
        <v>712</v>
      </c>
      <c r="I13" s="952" t="s">
        <v>1415</v>
      </c>
      <c r="J13" s="951" t="s">
        <v>712</v>
      </c>
      <c r="K13" s="952" t="s">
        <v>1415</v>
      </c>
    </row>
    <row r="14" spans="1:11" ht="10.5" customHeight="1">
      <c r="A14" s="422" t="s">
        <v>698</v>
      </c>
      <c r="B14" s="749">
        <v>54</v>
      </c>
      <c r="C14" s="749">
        <v>53</v>
      </c>
      <c r="D14" s="749">
        <v>52</v>
      </c>
      <c r="E14" s="749">
        <v>49</v>
      </c>
      <c r="F14" s="749">
        <v>47</v>
      </c>
      <c r="G14" s="748">
        <v>52</v>
      </c>
      <c r="H14" s="1458" t="s">
        <v>818</v>
      </c>
      <c r="I14" s="1457" t="s">
        <v>815</v>
      </c>
      <c r="J14" s="1001" t="s">
        <v>818</v>
      </c>
      <c r="K14" s="1457" t="s">
        <v>815</v>
      </c>
    </row>
    <row r="15" spans="1:11" ht="10.5" customHeight="1">
      <c r="A15" s="422" t="s">
        <v>697</v>
      </c>
      <c r="B15" s="749">
        <v>29</v>
      </c>
      <c r="C15" s="749">
        <v>31</v>
      </c>
      <c r="D15" s="749">
        <v>27</v>
      </c>
      <c r="E15" s="749">
        <v>23</v>
      </c>
      <c r="F15" s="749">
        <v>22</v>
      </c>
      <c r="G15" s="748">
        <v>25</v>
      </c>
      <c r="H15" s="1458" t="s">
        <v>1118</v>
      </c>
      <c r="I15" s="1457" t="s">
        <v>713</v>
      </c>
      <c r="J15" s="1001" t="s">
        <v>1070</v>
      </c>
      <c r="K15" s="1457" t="s">
        <v>816</v>
      </c>
    </row>
    <row r="16" spans="1:11" ht="10.5" customHeight="1">
      <c r="A16" s="422" t="s">
        <v>696</v>
      </c>
      <c r="B16" s="749">
        <v>62</v>
      </c>
      <c r="C16" s="749">
        <v>61</v>
      </c>
      <c r="D16" s="749">
        <v>63</v>
      </c>
      <c r="E16" s="749">
        <v>49</v>
      </c>
      <c r="F16" s="749">
        <v>42</v>
      </c>
      <c r="G16" s="748">
        <v>51</v>
      </c>
      <c r="H16" s="1458" t="s">
        <v>1211</v>
      </c>
      <c r="I16" s="1457" t="s">
        <v>815</v>
      </c>
      <c r="J16" s="1001" t="s">
        <v>1217</v>
      </c>
      <c r="K16" s="1467" t="s">
        <v>815</v>
      </c>
    </row>
    <row r="17" spans="1:11" ht="10.5" customHeight="1" thickBot="1">
      <c r="A17" s="422" t="s">
        <v>234</v>
      </c>
      <c r="B17" s="749">
        <v>-13</v>
      </c>
      <c r="C17" s="749">
        <v>-11</v>
      </c>
      <c r="D17" s="749">
        <v>-13</v>
      </c>
      <c r="E17" s="749">
        <v>-10</v>
      </c>
      <c r="F17" s="749">
        <v>-12</v>
      </c>
      <c r="G17" s="748">
        <v>-9</v>
      </c>
      <c r="H17" s="1466"/>
      <c r="I17" s="1465"/>
      <c r="J17" s="1466"/>
      <c r="K17" s="1465"/>
    </row>
    <row r="18" spans="1:11" ht="12.75" customHeight="1" thickBot="1">
      <c r="A18" s="422"/>
      <c r="B18" s="422"/>
      <c r="C18" s="749"/>
      <c r="D18" s="749"/>
      <c r="E18" s="749"/>
      <c r="F18" s="749"/>
      <c r="G18" s="749"/>
      <c r="H18" s="1101"/>
      <c r="I18" s="1101"/>
      <c r="J18" s="1102"/>
      <c r="K18" s="1102"/>
    </row>
    <row r="19" spans="1:11" ht="12.75" customHeight="1">
      <c r="A19" s="2052" t="s">
        <v>1124</v>
      </c>
      <c r="B19" s="2052" t="s">
        <v>53</v>
      </c>
      <c r="C19" s="2052" t="s">
        <v>53</v>
      </c>
      <c r="D19" s="2052" t="s">
        <v>53</v>
      </c>
      <c r="E19" s="2052" t="s">
        <v>53</v>
      </c>
      <c r="F19" s="2052" t="s">
        <v>53</v>
      </c>
      <c r="G19" s="2069" t="s">
        <v>53</v>
      </c>
      <c r="H19" s="2065" t="s">
        <v>1412</v>
      </c>
      <c r="I19" s="2066" t="s">
        <v>53</v>
      </c>
      <c r="J19" s="2060" t="s">
        <v>1411</v>
      </c>
      <c r="K19" s="2066" t="s">
        <v>53</v>
      </c>
    </row>
    <row r="20" spans="1:11" ht="10.5" customHeight="1">
      <c r="A20" s="427"/>
      <c r="B20" s="427"/>
      <c r="C20" s="427"/>
      <c r="D20" s="427"/>
      <c r="E20" s="427"/>
      <c r="F20" s="427"/>
      <c r="G20" s="426"/>
      <c r="H20" s="1464"/>
      <c r="I20" s="1463"/>
      <c r="J20" s="2061"/>
      <c r="K20" s="2068" t="s">
        <v>53</v>
      </c>
    </row>
    <row r="21" spans="1:11" ht="10.5" customHeight="1" thickBot="1">
      <c r="A21" s="1454" t="s">
        <v>633</v>
      </c>
      <c r="B21" s="1453" t="s">
        <v>1410</v>
      </c>
      <c r="C21" s="1453" t="s">
        <v>1214</v>
      </c>
      <c r="D21" s="1453" t="s">
        <v>1119</v>
      </c>
      <c r="E21" s="1453" t="s">
        <v>1063</v>
      </c>
      <c r="F21" s="1453" t="s">
        <v>982</v>
      </c>
      <c r="G21" s="425" t="s">
        <v>930</v>
      </c>
      <c r="H21" s="1452" t="s">
        <v>1409</v>
      </c>
      <c r="I21" s="1451" t="s">
        <v>1408</v>
      </c>
      <c r="J21" s="424" t="s">
        <v>1409</v>
      </c>
      <c r="K21" s="1451" t="s">
        <v>1408</v>
      </c>
    </row>
    <row r="22" spans="1:11" ht="10.5" customHeight="1">
      <c r="A22" s="423" t="s">
        <v>699</v>
      </c>
      <c r="B22" s="763">
        <v>25</v>
      </c>
      <c r="C22" s="763">
        <v>1</v>
      </c>
      <c r="D22" s="763">
        <v>1</v>
      </c>
      <c r="E22" s="763">
        <v>2</v>
      </c>
      <c r="F22" s="763">
        <v>-35</v>
      </c>
      <c r="G22" s="767">
        <v>4</v>
      </c>
      <c r="H22" s="951"/>
      <c r="I22" s="952"/>
      <c r="J22" s="951"/>
      <c r="K22" s="952"/>
    </row>
    <row r="23" spans="1:11" ht="10.5" customHeight="1">
      <c r="A23" s="422" t="s">
        <v>698</v>
      </c>
      <c r="B23" s="749">
        <v>-7</v>
      </c>
      <c r="C23" s="749">
        <v>-11</v>
      </c>
      <c r="D23" s="749">
        <v>-8</v>
      </c>
      <c r="E23" s="749">
        <v>-4</v>
      </c>
      <c r="F23" s="749">
        <v>-87</v>
      </c>
      <c r="G23" s="748">
        <v>-45</v>
      </c>
      <c r="H23" s="1458"/>
      <c r="I23" s="1457"/>
      <c r="J23" s="1001"/>
      <c r="K23" s="1457"/>
    </row>
    <row r="24" spans="1:11" ht="10.5" customHeight="1">
      <c r="A24" s="422" t="s">
        <v>697</v>
      </c>
      <c r="B24" s="749">
        <v>12</v>
      </c>
      <c r="C24" s="749" t="s">
        <v>225</v>
      </c>
      <c r="D24" s="749">
        <v>-12</v>
      </c>
      <c r="E24" s="749">
        <v>7</v>
      </c>
      <c r="F24" s="749">
        <v>-67</v>
      </c>
      <c r="G24" s="748">
        <v>-11</v>
      </c>
      <c r="H24" s="1458"/>
      <c r="I24" s="1457"/>
      <c r="J24" s="1001"/>
      <c r="K24" s="1457"/>
    </row>
    <row r="25" spans="1:11" ht="10.5" customHeight="1">
      <c r="A25" s="422" t="s">
        <v>696</v>
      </c>
      <c r="B25" s="749">
        <v>1</v>
      </c>
      <c r="C25" s="749">
        <v>-7</v>
      </c>
      <c r="D25" s="749">
        <v>-5</v>
      </c>
      <c r="E25" s="749">
        <v>2</v>
      </c>
      <c r="F25" s="749">
        <v>-54</v>
      </c>
      <c r="G25" s="748">
        <v>-11</v>
      </c>
      <c r="H25" s="1458"/>
      <c r="I25" s="1457"/>
      <c r="J25" s="1001"/>
      <c r="K25" s="1467"/>
    </row>
    <row r="26" spans="1:11" ht="10.5" customHeight="1" thickBot="1">
      <c r="A26" s="422" t="s">
        <v>234</v>
      </c>
      <c r="B26" s="749">
        <v>-1</v>
      </c>
      <c r="C26" s="749">
        <v>1</v>
      </c>
      <c r="D26" s="749">
        <v>-2</v>
      </c>
      <c r="E26" s="749">
        <v>1</v>
      </c>
      <c r="F26" s="749">
        <v>7</v>
      </c>
      <c r="G26" s="748">
        <v>1</v>
      </c>
      <c r="H26" s="1466"/>
      <c r="I26" s="1465"/>
      <c r="J26" s="1466"/>
      <c r="K26" s="1465"/>
    </row>
    <row r="27" spans="1:11" ht="10.5" customHeight="1" thickBot="1">
      <c r="A27" s="422"/>
      <c r="B27" s="749"/>
      <c r="C27" s="749"/>
      <c r="D27" s="749"/>
      <c r="E27" s="749"/>
      <c r="F27" s="749"/>
      <c r="G27" s="749"/>
      <c r="H27" s="428"/>
      <c r="I27" s="428"/>
      <c r="J27" s="428"/>
      <c r="K27" s="428"/>
    </row>
    <row r="28" spans="1:11" ht="15" customHeight="1">
      <c r="A28" s="2052" t="s">
        <v>877</v>
      </c>
      <c r="B28" s="2052" t="s">
        <v>53</v>
      </c>
      <c r="C28" s="2052" t="s">
        <v>53</v>
      </c>
      <c r="D28" s="2052" t="s">
        <v>53</v>
      </c>
      <c r="E28" s="2052" t="s">
        <v>53</v>
      </c>
      <c r="F28" s="2052" t="s">
        <v>53</v>
      </c>
      <c r="G28" s="2069" t="s">
        <v>53</v>
      </c>
      <c r="H28" s="2065" t="s">
        <v>1412</v>
      </c>
      <c r="I28" s="2066" t="s">
        <v>53</v>
      </c>
      <c r="J28" s="2060" t="s">
        <v>1411</v>
      </c>
      <c r="K28" s="2066" t="s">
        <v>53</v>
      </c>
    </row>
    <row r="29" spans="1:11" ht="10.5" customHeight="1">
      <c r="A29" s="427"/>
      <c r="B29" s="427"/>
      <c r="C29" s="427"/>
      <c r="D29" s="427"/>
      <c r="E29" s="427"/>
      <c r="F29" s="427"/>
      <c r="G29" s="426"/>
      <c r="H29" s="1464"/>
      <c r="I29" s="1463"/>
      <c r="J29" s="2061"/>
      <c r="K29" s="2068" t="s">
        <v>53</v>
      </c>
    </row>
    <row r="30" spans="1:11" ht="10.5" customHeight="1" thickBot="1">
      <c r="A30" s="1454" t="s">
        <v>650</v>
      </c>
      <c r="B30" s="1453" t="s">
        <v>1410</v>
      </c>
      <c r="C30" s="1453" t="s">
        <v>1214</v>
      </c>
      <c r="D30" s="1453" t="s">
        <v>1119</v>
      </c>
      <c r="E30" s="1453" t="s">
        <v>1063</v>
      </c>
      <c r="F30" s="1453" t="s">
        <v>982</v>
      </c>
      <c r="G30" s="425" t="s">
        <v>930</v>
      </c>
      <c r="H30" s="1452" t="s">
        <v>1409</v>
      </c>
      <c r="I30" s="1451" t="s">
        <v>1408</v>
      </c>
      <c r="J30" s="424" t="s">
        <v>1409</v>
      </c>
      <c r="K30" s="1451" t="s">
        <v>1408</v>
      </c>
    </row>
    <row r="31" spans="1:11" ht="10.5" customHeight="1">
      <c r="A31" s="423" t="s">
        <v>699</v>
      </c>
      <c r="B31" s="760">
        <v>26.1</v>
      </c>
      <c r="C31" s="760">
        <v>26.5</v>
      </c>
      <c r="D31" s="760">
        <v>26</v>
      </c>
      <c r="E31" s="760">
        <v>25</v>
      </c>
      <c r="F31" s="760">
        <v>25.3</v>
      </c>
      <c r="G31" s="1002">
        <v>25.7</v>
      </c>
      <c r="H31" s="1003" t="s">
        <v>721</v>
      </c>
      <c r="I31" s="952" t="s">
        <v>717</v>
      </c>
      <c r="J31" s="951" t="s">
        <v>721</v>
      </c>
      <c r="K31" s="952" t="s">
        <v>722</v>
      </c>
    </row>
    <row r="32" spans="1:11" ht="10.5" customHeight="1">
      <c r="A32" s="422" t="s">
        <v>698</v>
      </c>
      <c r="B32" s="758">
        <v>19.8</v>
      </c>
      <c r="C32" s="758">
        <v>19.7</v>
      </c>
      <c r="D32" s="758">
        <v>19.600000000000001</v>
      </c>
      <c r="E32" s="758">
        <v>19.8</v>
      </c>
      <c r="F32" s="758">
        <v>19.899999999999999</v>
      </c>
      <c r="G32" s="953">
        <v>19.7</v>
      </c>
      <c r="H32" s="1458" t="s">
        <v>722</v>
      </c>
      <c r="I32" s="1457" t="s">
        <v>718</v>
      </c>
      <c r="J32" s="1001" t="s">
        <v>722</v>
      </c>
      <c r="K32" s="1457" t="s">
        <v>718</v>
      </c>
    </row>
    <row r="33" spans="1:11" ht="10.5" customHeight="1">
      <c r="A33" s="422" t="s">
        <v>697</v>
      </c>
      <c r="B33" s="758">
        <v>22.6</v>
      </c>
      <c r="C33" s="758">
        <v>22.5</v>
      </c>
      <c r="D33" s="758">
        <v>20.9</v>
      </c>
      <c r="E33" s="758">
        <v>17.3</v>
      </c>
      <c r="F33" s="758">
        <v>17.3</v>
      </c>
      <c r="G33" s="953">
        <v>16</v>
      </c>
      <c r="H33" s="1458" t="s">
        <v>1066</v>
      </c>
      <c r="I33" s="1457" t="s">
        <v>716</v>
      </c>
      <c r="J33" s="1001" t="s">
        <v>1070</v>
      </c>
      <c r="K33" s="1457" t="s">
        <v>815</v>
      </c>
    </row>
    <row r="34" spans="1:11" ht="10.5" customHeight="1">
      <c r="A34" s="422" t="s">
        <v>696</v>
      </c>
      <c r="B34" s="758">
        <v>26.7</v>
      </c>
      <c r="C34" s="758">
        <v>25.3</v>
      </c>
      <c r="D34" s="758">
        <v>25.4</v>
      </c>
      <c r="E34" s="758">
        <v>23.3</v>
      </c>
      <c r="F34" s="758">
        <v>23.3</v>
      </c>
      <c r="G34" s="953">
        <v>22.1</v>
      </c>
      <c r="H34" s="1458" t="s">
        <v>818</v>
      </c>
      <c r="I34" s="1457" t="s">
        <v>723</v>
      </c>
      <c r="J34" s="1001" t="s">
        <v>813</v>
      </c>
      <c r="K34" s="1467" t="s">
        <v>712</v>
      </c>
    </row>
    <row r="35" spans="1:11" ht="10.5" customHeight="1" thickBot="1">
      <c r="A35" s="422" t="s">
        <v>234</v>
      </c>
      <c r="B35" s="758">
        <v>0</v>
      </c>
      <c r="C35" s="758">
        <v>0</v>
      </c>
      <c r="D35" s="758">
        <v>0.1</v>
      </c>
      <c r="E35" s="758">
        <v>0</v>
      </c>
      <c r="F35" s="758">
        <v>0</v>
      </c>
      <c r="G35" s="953">
        <v>0.1</v>
      </c>
      <c r="H35" s="1466"/>
      <c r="I35" s="1465"/>
      <c r="J35" s="1466"/>
      <c r="K35" s="1465"/>
    </row>
    <row r="36" spans="1:11" ht="10.5" customHeight="1" thickBot="1">
      <c r="A36" s="422"/>
      <c r="B36" s="749"/>
      <c r="C36" s="749"/>
      <c r="D36" s="749"/>
      <c r="E36" s="749"/>
      <c r="F36" s="749"/>
      <c r="G36" s="749"/>
      <c r="H36" s="428"/>
      <c r="I36" s="428"/>
      <c r="J36" s="428"/>
      <c r="K36" s="428"/>
    </row>
    <row r="37" spans="1:11" ht="15" customHeight="1">
      <c r="A37" s="2052" t="s">
        <v>876</v>
      </c>
      <c r="B37" s="2052" t="s">
        <v>53</v>
      </c>
      <c r="C37" s="2052" t="s">
        <v>53</v>
      </c>
      <c r="D37" s="2052" t="s">
        <v>53</v>
      </c>
      <c r="E37" s="2052" t="s">
        <v>53</v>
      </c>
      <c r="F37" s="2052" t="s">
        <v>53</v>
      </c>
      <c r="G37" s="2069" t="s">
        <v>53</v>
      </c>
      <c r="H37" s="2065" t="s">
        <v>1412</v>
      </c>
      <c r="I37" s="2066" t="s">
        <v>53</v>
      </c>
      <c r="J37" s="2060" t="s">
        <v>1411</v>
      </c>
      <c r="K37" s="2066" t="s">
        <v>53</v>
      </c>
    </row>
    <row r="38" spans="1:11" ht="10.5" customHeight="1">
      <c r="A38" s="427"/>
      <c r="B38" s="427"/>
      <c r="C38" s="427"/>
      <c r="D38" s="427"/>
      <c r="E38" s="427"/>
      <c r="F38" s="427"/>
      <c r="G38" s="426"/>
      <c r="H38" s="1464"/>
      <c r="I38" s="1463"/>
      <c r="J38" s="2061"/>
      <c r="K38" s="2068" t="s">
        <v>53</v>
      </c>
    </row>
    <row r="39" spans="1:11" ht="10.5" customHeight="1" thickBot="1">
      <c r="A39" s="1454" t="s">
        <v>650</v>
      </c>
      <c r="B39" s="1453" t="s">
        <v>1410</v>
      </c>
      <c r="C39" s="1453" t="s">
        <v>1214</v>
      </c>
      <c r="D39" s="1453" t="s">
        <v>1119</v>
      </c>
      <c r="E39" s="1453" t="s">
        <v>1063</v>
      </c>
      <c r="F39" s="1453" t="s">
        <v>982</v>
      </c>
      <c r="G39" s="425" t="s">
        <v>930</v>
      </c>
      <c r="H39" s="1452" t="s">
        <v>1409</v>
      </c>
      <c r="I39" s="1451" t="s">
        <v>1408</v>
      </c>
      <c r="J39" s="424" t="s">
        <v>1409</v>
      </c>
      <c r="K39" s="1451" t="s">
        <v>1408</v>
      </c>
    </row>
    <row r="40" spans="1:11" ht="9.75" customHeight="1">
      <c r="A40" s="423" t="s">
        <v>699</v>
      </c>
      <c r="B40" s="760">
        <v>9.5</v>
      </c>
      <c r="C40" s="760">
        <v>9.1</v>
      </c>
      <c r="D40" s="760">
        <v>9.5</v>
      </c>
      <c r="E40" s="760">
        <v>9.6</v>
      </c>
      <c r="F40" s="760">
        <v>9.4</v>
      </c>
      <c r="G40" s="1002">
        <v>8.4</v>
      </c>
      <c r="H40" s="1003" t="s">
        <v>718</v>
      </c>
      <c r="I40" s="952" t="s">
        <v>712</v>
      </c>
      <c r="J40" s="951" t="s">
        <v>716</v>
      </c>
      <c r="K40" s="952" t="s">
        <v>712</v>
      </c>
    </row>
    <row r="41" spans="1:11" ht="10.5" customHeight="1">
      <c r="A41" s="422" t="s">
        <v>698</v>
      </c>
      <c r="B41" s="758">
        <v>14.7</v>
      </c>
      <c r="C41" s="758">
        <v>14.4</v>
      </c>
      <c r="D41" s="758">
        <v>14.5</v>
      </c>
      <c r="E41" s="758">
        <v>14.6</v>
      </c>
      <c r="F41" s="758">
        <v>14.6</v>
      </c>
      <c r="G41" s="953">
        <v>13.5</v>
      </c>
      <c r="H41" s="1458" t="s">
        <v>718</v>
      </c>
      <c r="I41" s="1457" t="s">
        <v>815</v>
      </c>
      <c r="J41" s="1001" t="s">
        <v>718</v>
      </c>
      <c r="K41" s="1457" t="s">
        <v>815</v>
      </c>
    </row>
    <row r="42" spans="1:11" ht="10.5" customHeight="1">
      <c r="A42" s="422" t="s">
        <v>697</v>
      </c>
      <c r="B42" s="758">
        <v>9.9</v>
      </c>
      <c r="C42" s="758">
        <v>9.6999999999999993</v>
      </c>
      <c r="D42" s="758">
        <v>8.9</v>
      </c>
      <c r="E42" s="758">
        <v>8.1</v>
      </c>
      <c r="F42" s="758">
        <v>8.1999999999999993</v>
      </c>
      <c r="G42" s="953">
        <v>7.2</v>
      </c>
      <c r="H42" s="1458" t="s">
        <v>820</v>
      </c>
      <c r="I42" s="1457" t="s">
        <v>815</v>
      </c>
      <c r="J42" s="1001" t="s">
        <v>714</v>
      </c>
      <c r="K42" s="1457" t="s">
        <v>721</v>
      </c>
    </row>
    <row r="43" spans="1:11" ht="10.5" customHeight="1">
      <c r="A43" s="422" t="s">
        <v>696</v>
      </c>
      <c r="B43" s="758">
        <v>18.7</v>
      </c>
      <c r="C43" s="758">
        <v>17.399999999999999</v>
      </c>
      <c r="D43" s="758">
        <v>17.399999999999999</v>
      </c>
      <c r="E43" s="758">
        <v>15.4</v>
      </c>
      <c r="F43" s="758">
        <v>14.8</v>
      </c>
      <c r="G43" s="953">
        <v>12.5</v>
      </c>
      <c r="H43" s="1458" t="s">
        <v>1117</v>
      </c>
      <c r="I43" s="1457" t="s">
        <v>811</v>
      </c>
      <c r="J43" s="1001" t="s">
        <v>1070</v>
      </c>
      <c r="K43" s="1467" t="s">
        <v>723</v>
      </c>
    </row>
    <row r="44" spans="1:11" ht="10.5" customHeight="1" thickBot="1">
      <c r="A44" s="422" t="s">
        <v>234</v>
      </c>
      <c r="B44" s="758">
        <v>0</v>
      </c>
      <c r="C44" s="758">
        <v>0</v>
      </c>
      <c r="D44" s="758">
        <v>0</v>
      </c>
      <c r="E44" s="758">
        <v>0.1</v>
      </c>
      <c r="F44" s="758">
        <v>0</v>
      </c>
      <c r="G44" s="953">
        <v>0.1</v>
      </c>
      <c r="H44" s="1466"/>
      <c r="I44" s="1465"/>
      <c r="J44" s="1466"/>
      <c r="K44" s="1465"/>
    </row>
  </sheetData>
  <mergeCells count="20">
    <mergeCell ref="J11:K11"/>
    <mergeCell ref="A19:G19"/>
    <mergeCell ref="H19:I19"/>
    <mergeCell ref="J19:K19"/>
    <mergeCell ref="J20:K20"/>
    <mergeCell ref="J38:K38"/>
    <mergeCell ref="A28:G28"/>
    <mergeCell ref="H28:I28"/>
    <mergeCell ref="J28:K28"/>
    <mergeCell ref="J29:K29"/>
    <mergeCell ref="A37:G37"/>
    <mergeCell ref="H37:I37"/>
    <mergeCell ref="J37:K37"/>
    <mergeCell ref="A1:G1"/>
    <mergeCell ref="H1:I1"/>
    <mergeCell ref="J1:K1"/>
    <mergeCell ref="J2:K2"/>
    <mergeCell ref="A10:G10"/>
    <mergeCell ref="H10:I10"/>
    <mergeCell ref="J10:K10"/>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H4:K44 C2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B0E18-6999-4F59-AEBF-91E2DE6D3656}">
  <dimension ref="A1:G38"/>
  <sheetViews>
    <sheetView view="pageLayout" topLeftCell="A7" zoomScaleNormal="100" workbookViewId="0">
      <selection activeCell="B12" sqref="B12"/>
    </sheetView>
  </sheetViews>
  <sheetFormatPr defaultRowHeight="13.2"/>
  <cols>
    <col min="1" max="1" width="31.5546875" style="1100" customWidth="1"/>
    <col min="2" max="7" width="7.5546875" style="1100" customWidth="1"/>
    <col min="8" max="16384" width="8.88671875" style="1100"/>
  </cols>
  <sheetData>
    <row r="1" spans="1:7" ht="12.75" customHeight="1">
      <c r="A1" s="2052" t="s">
        <v>1067</v>
      </c>
      <c r="B1" s="2052" t="s">
        <v>53</v>
      </c>
      <c r="C1" s="2052" t="s">
        <v>53</v>
      </c>
      <c r="D1" s="2052" t="s">
        <v>53</v>
      </c>
      <c r="E1" s="2052" t="s">
        <v>53</v>
      </c>
      <c r="F1" s="2052" t="s">
        <v>53</v>
      </c>
      <c r="G1" s="2052" t="s">
        <v>53</v>
      </c>
    </row>
    <row r="2" spans="1:7" ht="12.75" customHeight="1">
      <c r="A2" s="2070" t="s">
        <v>1422</v>
      </c>
      <c r="B2" s="2070" t="s">
        <v>53</v>
      </c>
      <c r="C2" s="2070" t="s">
        <v>53</v>
      </c>
      <c r="D2" s="2070" t="s">
        <v>53</v>
      </c>
      <c r="E2" s="2070" t="s">
        <v>53</v>
      </c>
      <c r="F2" s="2070" t="s">
        <v>53</v>
      </c>
      <c r="G2" s="2070" t="s">
        <v>53</v>
      </c>
    </row>
    <row r="3" spans="1:7" ht="12.75" customHeight="1">
      <c r="A3" s="2070" t="s">
        <v>1421</v>
      </c>
      <c r="B3" s="2070" t="s">
        <v>53</v>
      </c>
      <c r="C3" s="2070" t="s">
        <v>53</v>
      </c>
      <c r="D3" s="2070" t="s">
        <v>53</v>
      </c>
      <c r="E3" s="2070" t="s">
        <v>53</v>
      </c>
      <c r="F3" s="2070" t="s">
        <v>53</v>
      </c>
      <c r="G3" s="2070" t="s">
        <v>53</v>
      </c>
    </row>
    <row r="4" spans="1:7" ht="10.5" customHeight="1">
      <c r="A4" s="427"/>
      <c r="B4" s="427"/>
      <c r="C4" s="427"/>
      <c r="D4" s="427"/>
      <c r="E4" s="427"/>
      <c r="F4" s="427"/>
      <c r="G4" s="427"/>
    </row>
    <row r="5" spans="1:7" ht="10.5" customHeight="1" thickBot="1">
      <c r="A5" s="1174" t="s">
        <v>633</v>
      </c>
      <c r="B5" s="1173" t="s">
        <v>1410</v>
      </c>
      <c r="C5" s="1173" t="s">
        <v>1214</v>
      </c>
      <c r="D5" s="1173" t="s">
        <v>1119</v>
      </c>
      <c r="E5" s="1173" t="s">
        <v>1063</v>
      </c>
      <c r="F5" s="1173" t="s">
        <v>982</v>
      </c>
      <c r="G5" s="1173" t="s">
        <v>930</v>
      </c>
    </row>
    <row r="6" spans="1:7" ht="10.5" customHeight="1">
      <c r="A6" s="423" t="s">
        <v>668</v>
      </c>
      <c r="B6" s="763">
        <v>135.28</v>
      </c>
      <c r="C6" s="763">
        <v>130.16</v>
      </c>
      <c r="D6" s="763">
        <v>130.19999999999999</v>
      </c>
      <c r="E6" s="763">
        <v>103.96</v>
      </c>
      <c r="F6" s="763">
        <v>103.32</v>
      </c>
      <c r="G6" s="763">
        <v>102.81</v>
      </c>
    </row>
    <row r="7" spans="1:7" ht="10.5" customHeight="1">
      <c r="A7" s="422" t="s">
        <v>667</v>
      </c>
      <c r="B7" s="749">
        <v>24.75</v>
      </c>
      <c r="C7" s="749">
        <v>25.46</v>
      </c>
      <c r="D7" s="749">
        <v>24.39</v>
      </c>
      <c r="E7" s="749">
        <v>24.87</v>
      </c>
      <c r="F7" s="749">
        <v>24.87</v>
      </c>
      <c r="G7" s="749">
        <v>27.1</v>
      </c>
    </row>
    <row r="8" spans="1:7" ht="10.5" customHeight="1">
      <c r="A8" s="422" t="s">
        <v>666</v>
      </c>
      <c r="B8" s="749" t="s">
        <v>225</v>
      </c>
      <c r="C8" s="749" t="s">
        <v>225</v>
      </c>
      <c r="D8" s="749" t="s">
        <v>225</v>
      </c>
      <c r="E8" s="749" t="s">
        <v>225</v>
      </c>
      <c r="F8" s="749" t="s">
        <v>225</v>
      </c>
      <c r="G8" s="749" t="s">
        <v>225</v>
      </c>
    </row>
    <row r="9" spans="1:7" ht="10.5" customHeight="1" thickBot="1">
      <c r="A9" s="1472" t="s">
        <v>665</v>
      </c>
      <c r="B9" s="1480">
        <v>13.13</v>
      </c>
      <c r="C9" s="1480">
        <v>11.32</v>
      </c>
      <c r="D9" s="1480">
        <v>11.98</v>
      </c>
      <c r="E9" s="1480">
        <v>5.33</v>
      </c>
      <c r="F9" s="1480">
        <v>5.07</v>
      </c>
      <c r="G9" s="1480">
        <v>5.99</v>
      </c>
    </row>
    <row r="10" spans="1:7" ht="10.5" customHeight="1">
      <c r="A10" s="367" t="s">
        <v>1218</v>
      </c>
      <c r="B10" s="788">
        <v>173.16</v>
      </c>
      <c r="C10" s="788">
        <v>166.95</v>
      </c>
      <c r="D10" s="788">
        <v>166.57</v>
      </c>
      <c r="E10" s="788">
        <v>134.16</v>
      </c>
      <c r="F10" s="788">
        <v>133.26</v>
      </c>
      <c r="G10" s="788">
        <v>135.9</v>
      </c>
    </row>
    <row r="11" spans="1:7" ht="10.5" customHeight="1">
      <c r="A11" s="422" t="s">
        <v>1121</v>
      </c>
      <c r="B11" s="749">
        <v>-20</v>
      </c>
      <c r="C11" s="749">
        <v>-18.149999999999999</v>
      </c>
      <c r="D11" s="749">
        <v>-38.1</v>
      </c>
      <c r="E11" s="749">
        <v>-14.26</v>
      </c>
      <c r="F11" s="749">
        <v>-111.67</v>
      </c>
      <c r="G11" s="749">
        <v>2.23</v>
      </c>
    </row>
    <row r="12" spans="1:7" ht="10.5" customHeight="1">
      <c r="A12" s="747"/>
      <c r="B12" s="747"/>
      <c r="C12" s="752"/>
      <c r="D12" s="752"/>
      <c r="E12" s="752"/>
      <c r="F12" s="752"/>
      <c r="G12" s="752"/>
    </row>
    <row r="13" spans="1:7" ht="10.5" customHeight="1">
      <c r="A13" s="422" t="s">
        <v>695</v>
      </c>
      <c r="B13" s="749">
        <v>1866.43</v>
      </c>
      <c r="C13" s="749">
        <v>2032.87</v>
      </c>
      <c r="D13" s="749">
        <v>2172.34</v>
      </c>
      <c r="E13" s="749">
        <v>1809.55</v>
      </c>
      <c r="F13" s="749">
        <v>1726.98</v>
      </c>
      <c r="G13" s="749">
        <v>1724.04</v>
      </c>
    </row>
    <row r="14" spans="1:7" ht="10.5" customHeight="1">
      <c r="A14" s="750" t="s">
        <v>658</v>
      </c>
      <c r="B14" s="749">
        <v>13046.36</v>
      </c>
      <c r="C14" s="749">
        <v>13335.56</v>
      </c>
      <c r="D14" s="749">
        <v>14548.78</v>
      </c>
      <c r="E14" s="749">
        <v>11868.32</v>
      </c>
      <c r="F14" s="749">
        <v>11831.95</v>
      </c>
      <c r="G14" s="749">
        <v>11554.68</v>
      </c>
    </row>
    <row r="15" spans="1:7" ht="10.5" customHeight="1">
      <c r="A15" s="422" t="s">
        <v>657</v>
      </c>
      <c r="B15" s="749">
        <v>1397.37</v>
      </c>
      <c r="C15" s="749">
        <v>1418.06</v>
      </c>
      <c r="D15" s="749">
        <v>1429.98</v>
      </c>
      <c r="E15" s="749">
        <v>1053.8699999999999</v>
      </c>
      <c r="F15" s="749">
        <v>1096.1099999999999</v>
      </c>
      <c r="G15" s="749">
        <v>1075.1400000000001</v>
      </c>
    </row>
    <row r="16" spans="1:7" ht="12.75" customHeight="1">
      <c r="A16" s="422"/>
      <c r="B16" s="422"/>
      <c r="C16" s="749"/>
      <c r="D16" s="749"/>
      <c r="E16" s="749"/>
      <c r="F16" s="749"/>
      <c r="G16" s="749"/>
    </row>
    <row r="17" spans="1:7" ht="10.5" customHeight="1">
      <c r="A17" s="422"/>
      <c r="B17" s="422"/>
      <c r="C17" s="749"/>
      <c r="D17" s="749"/>
      <c r="E17" s="749"/>
      <c r="F17" s="749"/>
      <c r="G17" s="749"/>
    </row>
    <row r="18" spans="1:7" ht="15" customHeight="1">
      <c r="A18" s="2052" t="s">
        <v>1420</v>
      </c>
      <c r="B18" s="2052" t="s">
        <v>53</v>
      </c>
      <c r="C18" s="2052" t="s">
        <v>53</v>
      </c>
      <c r="D18" s="2052" t="s">
        <v>53</v>
      </c>
      <c r="E18" s="1110"/>
      <c r="F18" s="1110"/>
      <c r="G18" s="1110"/>
    </row>
    <row r="19" spans="1:7" ht="7.5" customHeight="1">
      <c r="A19" s="1312"/>
      <c r="B19" s="1312"/>
      <c r="C19" s="1312"/>
      <c r="D19" s="1312"/>
      <c r="E19" s="1110"/>
      <c r="F19" s="1110"/>
      <c r="G19" s="1110"/>
    </row>
    <row r="20" spans="1:7" ht="10.5" customHeight="1" thickBot="1">
      <c r="A20" s="1174" t="s">
        <v>650</v>
      </c>
      <c r="B20" s="1173" t="s">
        <v>1410</v>
      </c>
      <c r="C20" s="1173" t="s">
        <v>1214</v>
      </c>
      <c r="D20" s="1173" t="s">
        <v>1119</v>
      </c>
      <c r="E20" s="1173" t="s">
        <v>1063</v>
      </c>
      <c r="F20" s="1173" t="s">
        <v>982</v>
      </c>
      <c r="G20" s="1173" t="s">
        <v>930</v>
      </c>
    </row>
    <row r="21" spans="1:7" ht="10.5" customHeight="1">
      <c r="A21" s="1112" t="s">
        <v>709</v>
      </c>
      <c r="B21" s="1004">
        <v>16.239999999999998</v>
      </c>
      <c r="C21" s="1004">
        <v>16.11</v>
      </c>
      <c r="D21" s="1004">
        <v>15.85</v>
      </c>
      <c r="E21" s="1004">
        <v>11.86</v>
      </c>
      <c r="F21" s="1004">
        <v>11.82</v>
      </c>
      <c r="G21" s="1004">
        <v>11.33</v>
      </c>
    </row>
    <row r="22" spans="1:7" ht="10.5" customHeight="1">
      <c r="A22" s="1117" t="s">
        <v>708</v>
      </c>
      <c r="B22" s="954">
        <v>3.38</v>
      </c>
      <c r="C22" s="1005">
        <v>3.08</v>
      </c>
      <c r="D22" s="955">
        <v>2.88</v>
      </c>
      <c r="E22" s="955">
        <v>2.56</v>
      </c>
      <c r="F22" s="955">
        <v>2.81</v>
      </c>
      <c r="G22" s="955">
        <v>2.78</v>
      </c>
    </row>
    <row r="23" spans="1:7" ht="10.5" customHeight="1" thickBot="1">
      <c r="A23" s="1472" t="s">
        <v>707</v>
      </c>
      <c r="B23" s="1479">
        <v>2.0499999999999998</v>
      </c>
      <c r="C23" s="1478">
        <v>2.0299999999999998</v>
      </c>
      <c r="D23" s="1477">
        <v>2.13</v>
      </c>
      <c r="E23" s="1477">
        <v>2.17</v>
      </c>
      <c r="F23" s="1477">
        <v>2.2000000000000002</v>
      </c>
      <c r="G23" s="1477">
        <v>2.27</v>
      </c>
    </row>
    <row r="24" spans="1:7" ht="10.5" customHeight="1">
      <c r="A24" s="367" t="s">
        <v>701</v>
      </c>
      <c r="B24" s="789">
        <v>21.67</v>
      </c>
      <c r="C24" s="1476">
        <v>21.23</v>
      </c>
      <c r="D24" s="1475">
        <v>20.86</v>
      </c>
      <c r="E24" s="1475">
        <v>16.59</v>
      </c>
      <c r="F24" s="1475">
        <v>16.829999999999998</v>
      </c>
      <c r="G24" s="1475">
        <v>16.38</v>
      </c>
    </row>
    <row r="25" spans="1:7" ht="10.5" customHeight="1">
      <c r="A25" s="747"/>
      <c r="B25" s="752"/>
      <c r="C25" s="1103"/>
      <c r="D25" s="1103"/>
      <c r="E25" s="1103"/>
      <c r="F25" s="1103"/>
      <c r="G25" s="1103"/>
    </row>
    <row r="26" spans="1:7" ht="10.5" customHeight="1">
      <c r="A26" s="747"/>
      <c r="B26" s="752"/>
      <c r="C26" s="1103"/>
      <c r="D26" s="1103"/>
      <c r="E26" s="1103"/>
      <c r="F26" s="1103"/>
      <c r="G26" s="1103"/>
    </row>
    <row r="27" spans="1:7" ht="12" customHeight="1">
      <c r="A27" s="2052" t="s">
        <v>1419</v>
      </c>
      <c r="B27" s="2052" t="s">
        <v>53</v>
      </c>
      <c r="C27" s="2052" t="s">
        <v>53</v>
      </c>
      <c r="D27" s="2052" t="s">
        <v>53</v>
      </c>
      <c r="E27" s="1103"/>
      <c r="F27" s="1103"/>
      <c r="G27" s="1103"/>
    </row>
    <row r="28" spans="1:7" ht="12" customHeight="1">
      <c r="A28" s="1312"/>
      <c r="B28" s="1312"/>
      <c r="C28" s="1312"/>
      <c r="D28" s="1312"/>
      <c r="E28" s="1103"/>
      <c r="F28" s="1103"/>
      <c r="G28" s="1103"/>
    </row>
    <row r="29" spans="1:7" ht="10.5" customHeight="1" thickBot="1">
      <c r="A29" s="1174" t="s">
        <v>633</v>
      </c>
      <c r="B29" s="1173" t="s">
        <v>1410</v>
      </c>
      <c r="C29" s="1173" t="s">
        <v>1214</v>
      </c>
      <c r="D29" s="1173" t="s">
        <v>1119</v>
      </c>
      <c r="E29" s="1173" t="s">
        <v>1063</v>
      </c>
      <c r="F29" s="1173" t="s">
        <v>982</v>
      </c>
      <c r="G29" s="1173" t="s">
        <v>930</v>
      </c>
    </row>
    <row r="30" spans="1:7" ht="10.5" customHeight="1">
      <c r="A30" s="1112" t="s">
        <v>1418</v>
      </c>
      <c r="B30" s="1474"/>
      <c r="C30" s="1474"/>
      <c r="D30" s="1474"/>
      <c r="E30" s="1474"/>
      <c r="F30" s="1474"/>
      <c r="G30" s="1474"/>
    </row>
    <row r="31" spans="1:7" ht="10.5" customHeight="1">
      <c r="A31" s="1117" t="s">
        <v>706</v>
      </c>
      <c r="B31" s="1473">
        <v>946.55</v>
      </c>
      <c r="C31" s="1473">
        <v>895.4</v>
      </c>
      <c r="D31" s="1473">
        <v>764.93</v>
      </c>
      <c r="E31" s="1473">
        <v>311.82</v>
      </c>
      <c r="F31" s="1473">
        <v>330.99</v>
      </c>
      <c r="G31" s="1473">
        <v>272.83</v>
      </c>
    </row>
    <row r="32" spans="1:7" ht="10.5" customHeight="1">
      <c r="A32" s="1117" t="s">
        <v>705</v>
      </c>
      <c r="B32" s="1473">
        <v>847.05</v>
      </c>
      <c r="C32" s="1473">
        <v>734.5</v>
      </c>
      <c r="D32" s="1473">
        <v>562.94000000000005</v>
      </c>
      <c r="E32" s="1473">
        <v>705.07</v>
      </c>
      <c r="F32" s="1473">
        <v>603.07000000000005</v>
      </c>
      <c r="G32" s="1473">
        <v>522.71</v>
      </c>
    </row>
    <row r="33" spans="1:7" ht="10.5" customHeight="1">
      <c r="A33" s="1117" t="s">
        <v>704</v>
      </c>
      <c r="B33" s="1473">
        <v>412.99</v>
      </c>
      <c r="C33" s="1473">
        <v>344.9</v>
      </c>
      <c r="D33" s="1473">
        <v>397.34</v>
      </c>
      <c r="E33" s="1473">
        <v>402.73</v>
      </c>
      <c r="F33" s="1473">
        <v>360.2</v>
      </c>
      <c r="G33" s="1473">
        <v>425.23</v>
      </c>
    </row>
    <row r="34" spans="1:7" ht="10.5" customHeight="1">
      <c r="A34" s="1117" t="s">
        <v>1417</v>
      </c>
      <c r="B34" s="1473"/>
      <c r="C34" s="1473"/>
      <c r="D34" s="1473"/>
      <c r="E34" s="1473"/>
      <c r="F34" s="1473"/>
      <c r="G34" s="1473"/>
    </row>
    <row r="35" spans="1:7" ht="10.5" customHeight="1">
      <c r="A35" s="1117" t="s">
        <v>703</v>
      </c>
      <c r="B35" s="1473">
        <v>144.65</v>
      </c>
      <c r="C35" s="1473">
        <v>101.21</v>
      </c>
      <c r="D35" s="1473">
        <v>536.37</v>
      </c>
      <c r="E35" s="1473">
        <v>360.31</v>
      </c>
      <c r="F35" s="1473">
        <v>642.82000000000005</v>
      </c>
      <c r="G35" s="1473">
        <v>787.63</v>
      </c>
    </row>
    <row r="36" spans="1:7" ht="10.5" customHeight="1" thickBot="1">
      <c r="A36" s="1472" t="s">
        <v>702</v>
      </c>
      <c r="B36" s="1471">
        <v>458.99</v>
      </c>
      <c r="C36" s="1470">
        <v>382.38</v>
      </c>
      <c r="D36" s="1469">
        <v>437.98</v>
      </c>
      <c r="E36" s="1469">
        <v>423.05</v>
      </c>
      <c r="F36" s="1469">
        <v>380.52</v>
      </c>
      <c r="G36" s="1469">
        <v>513.36</v>
      </c>
    </row>
    <row r="37" spans="1:7" ht="10.5" customHeight="1">
      <c r="A37" s="367" t="s">
        <v>701</v>
      </c>
      <c r="B37" s="788">
        <v>2810.24</v>
      </c>
      <c r="C37" s="1468">
        <v>2458.4</v>
      </c>
      <c r="D37" s="1468">
        <v>2699.55</v>
      </c>
      <c r="E37" s="1468">
        <v>2202.9699999999998</v>
      </c>
      <c r="F37" s="1468">
        <v>2317.6</v>
      </c>
      <c r="G37" s="1468">
        <v>2521.77</v>
      </c>
    </row>
    <row r="38" spans="1:7" ht="10.5" customHeight="1">
      <c r="A38" s="2050"/>
      <c r="B38" s="2050" t="s">
        <v>53</v>
      </c>
      <c r="C38" s="2050" t="s">
        <v>53</v>
      </c>
      <c r="D38" s="2050" t="s">
        <v>53</v>
      </c>
      <c r="E38" s="2050" t="s">
        <v>53</v>
      </c>
      <c r="F38" s="2050" t="s">
        <v>53</v>
      </c>
      <c r="G38" s="2050" t="s">
        <v>53</v>
      </c>
    </row>
  </sheetData>
  <mergeCells count="6">
    <mergeCell ref="A38:G38"/>
    <mergeCell ref="A1:G1"/>
    <mergeCell ref="A2:G2"/>
    <mergeCell ref="A3:G3"/>
    <mergeCell ref="A18:D18"/>
    <mergeCell ref="A27:D27"/>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B8:G10 B12:G14 C11:G11"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41FED-E1BE-434C-8D9C-B00E764DDD1C}">
  <sheetPr codeName="Sheet20">
    <tabColor theme="5" tint="0.39997558519241921"/>
  </sheetPr>
  <dimension ref="F3:G3"/>
  <sheetViews>
    <sheetView view="pageBreakPreview" topLeftCell="G40" zoomScale="80" zoomScaleNormal="100" zoomScaleSheetLayoutView="80" zoomScalePageLayoutView="80" workbookViewId="0">
      <selection activeCell="I31" sqref="I31"/>
    </sheetView>
  </sheetViews>
  <sheetFormatPr defaultColWidth="9.109375" defaultRowHeight="14.4"/>
  <cols>
    <col min="1" max="4" width="9.109375" style="1"/>
    <col min="5" max="5" width="3.5546875" style="1" customWidth="1"/>
    <col min="6" max="16384" width="9.109375" style="1"/>
  </cols>
  <sheetData>
    <row r="3" spans="6:7" ht="35.4">
      <c r="F3" s="31"/>
      <c r="G3" s="31"/>
    </row>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A5EAF-6924-49F3-975D-A901CA185635}">
  <dimension ref="A1:I75"/>
  <sheetViews>
    <sheetView view="pageLayout" topLeftCell="A55" zoomScaleNormal="100" workbookViewId="0">
      <selection activeCell="A80" sqref="A80"/>
    </sheetView>
  </sheetViews>
  <sheetFormatPr defaultRowHeight="13.2"/>
  <cols>
    <col min="1" max="1" width="31.5546875" style="1100" customWidth="1"/>
    <col min="2" max="7" width="6.109375" style="1100" customWidth="1"/>
    <col min="8" max="9" width="7.88671875" style="1100" customWidth="1"/>
    <col min="10" max="16384" width="8.88671875" style="1100"/>
  </cols>
  <sheetData>
    <row r="1" spans="1:9" ht="12.75" customHeight="1">
      <c r="A1" s="2052" t="s">
        <v>1068</v>
      </c>
      <c r="B1" s="2052" t="s">
        <v>53</v>
      </c>
      <c r="C1" s="2052" t="s">
        <v>53</v>
      </c>
      <c r="D1" s="2052" t="s">
        <v>53</v>
      </c>
      <c r="E1" s="1110"/>
      <c r="F1" s="1110"/>
      <c r="G1" s="1111"/>
      <c r="H1" s="2071" t="s">
        <v>1412</v>
      </c>
      <c r="I1" s="2072" t="s">
        <v>53</v>
      </c>
    </row>
    <row r="2" spans="1:9" ht="10.5" customHeight="1">
      <c r="A2" s="427"/>
      <c r="B2" s="427"/>
      <c r="C2" s="427"/>
      <c r="D2" s="427"/>
      <c r="E2" s="427"/>
      <c r="F2" s="427"/>
      <c r="G2" s="426"/>
      <c r="H2" s="1499"/>
      <c r="I2" s="1498"/>
    </row>
    <row r="3" spans="1:9" ht="10.5" customHeight="1" thickBot="1">
      <c r="A3" s="1488" t="s">
        <v>633</v>
      </c>
      <c r="B3" s="1487" t="s">
        <v>1410</v>
      </c>
      <c r="C3" s="1487" t="s">
        <v>1214</v>
      </c>
      <c r="D3" s="1487" t="s">
        <v>1119</v>
      </c>
      <c r="E3" s="1487" t="s">
        <v>1063</v>
      </c>
      <c r="F3" s="1487" t="s">
        <v>982</v>
      </c>
      <c r="G3" s="425" t="s">
        <v>930</v>
      </c>
      <c r="H3" s="1486" t="s">
        <v>1409</v>
      </c>
      <c r="I3" s="1485" t="s">
        <v>1408</v>
      </c>
    </row>
    <row r="4" spans="1:9" ht="10.5" customHeight="1">
      <c r="A4" s="423" t="s">
        <v>668</v>
      </c>
      <c r="B4" s="763">
        <v>229</v>
      </c>
      <c r="C4" s="763">
        <v>240</v>
      </c>
      <c r="D4" s="763">
        <v>228</v>
      </c>
      <c r="E4" s="763">
        <v>226</v>
      </c>
      <c r="F4" s="763">
        <v>214</v>
      </c>
      <c r="G4" s="767">
        <v>221</v>
      </c>
      <c r="H4" s="951" t="s">
        <v>811</v>
      </c>
      <c r="I4" s="952" t="s">
        <v>719</v>
      </c>
    </row>
    <row r="5" spans="1:9" ht="10.5" customHeight="1">
      <c r="A5" s="422" t="s">
        <v>667</v>
      </c>
      <c r="B5" s="749">
        <v>163</v>
      </c>
      <c r="C5" s="749">
        <v>137</v>
      </c>
      <c r="D5" s="749">
        <v>116</v>
      </c>
      <c r="E5" s="749">
        <v>118</v>
      </c>
      <c r="F5" s="749">
        <v>101</v>
      </c>
      <c r="G5" s="748">
        <v>124</v>
      </c>
      <c r="H5" s="1484" t="s">
        <v>1426</v>
      </c>
      <c r="I5" s="1483" t="s">
        <v>849</v>
      </c>
    </row>
    <row r="6" spans="1:9" ht="10.5" customHeight="1">
      <c r="A6" s="422" t="s">
        <v>666</v>
      </c>
      <c r="B6" s="749">
        <v>112</v>
      </c>
      <c r="C6" s="749">
        <v>245</v>
      </c>
      <c r="D6" s="749">
        <v>101</v>
      </c>
      <c r="E6" s="749">
        <v>132</v>
      </c>
      <c r="F6" s="749">
        <v>150</v>
      </c>
      <c r="G6" s="748">
        <v>62</v>
      </c>
      <c r="H6" s="1484" t="s">
        <v>1129</v>
      </c>
      <c r="I6" s="1483" t="s">
        <v>1425</v>
      </c>
    </row>
    <row r="7" spans="1:9" ht="10.5" customHeight="1">
      <c r="A7" s="422" t="s">
        <v>665</v>
      </c>
      <c r="B7" s="749">
        <v>1</v>
      </c>
      <c r="C7" s="749" t="s">
        <v>225</v>
      </c>
      <c r="D7" s="749" t="s">
        <v>225</v>
      </c>
      <c r="E7" s="749" t="s">
        <v>225</v>
      </c>
      <c r="F7" s="749" t="s">
        <v>225</v>
      </c>
      <c r="G7" s="748" t="s">
        <v>225</v>
      </c>
      <c r="H7" s="1484"/>
      <c r="I7" s="1483"/>
    </row>
    <row r="8" spans="1:9" ht="10.5" customHeight="1">
      <c r="A8" s="746" t="s">
        <v>1215</v>
      </c>
      <c r="B8" s="753">
        <v>505</v>
      </c>
      <c r="C8" s="753">
        <v>622</v>
      </c>
      <c r="D8" s="753">
        <v>445</v>
      </c>
      <c r="E8" s="753">
        <v>476</v>
      </c>
      <c r="F8" s="753">
        <v>465</v>
      </c>
      <c r="G8" s="368">
        <v>407</v>
      </c>
      <c r="H8" s="1497" t="s">
        <v>715</v>
      </c>
      <c r="I8" s="1496" t="s">
        <v>1394</v>
      </c>
    </row>
    <row r="9" spans="1:9" ht="10.5" customHeight="1">
      <c r="A9" s="746" t="s">
        <v>664</v>
      </c>
      <c r="B9" s="753">
        <v>-185</v>
      </c>
      <c r="C9" s="753">
        <v>-285</v>
      </c>
      <c r="D9" s="753">
        <v>-193</v>
      </c>
      <c r="E9" s="753">
        <v>-180</v>
      </c>
      <c r="F9" s="753">
        <v>-192</v>
      </c>
      <c r="G9" s="368">
        <v>-267</v>
      </c>
      <c r="H9" s="1497" t="s">
        <v>812</v>
      </c>
      <c r="I9" s="1496" t="s">
        <v>1403</v>
      </c>
    </row>
    <row r="10" spans="1:9" ht="10.5" customHeight="1">
      <c r="A10" s="746" t="s">
        <v>663</v>
      </c>
      <c r="B10" s="753">
        <v>320</v>
      </c>
      <c r="C10" s="753">
        <v>337</v>
      </c>
      <c r="D10" s="753">
        <v>252</v>
      </c>
      <c r="E10" s="753">
        <v>296</v>
      </c>
      <c r="F10" s="753">
        <v>273</v>
      </c>
      <c r="G10" s="368">
        <v>140</v>
      </c>
      <c r="H10" s="1497" t="s">
        <v>984</v>
      </c>
      <c r="I10" s="1496" t="s">
        <v>719</v>
      </c>
    </row>
    <row r="11" spans="1:9" ht="10.5" customHeight="1">
      <c r="A11" s="422" t="s">
        <v>1121</v>
      </c>
      <c r="B11" s="749">
        <v>13</v>
      </c>
      <c r="C11" s="749">
        <v>-27</v>
      </c>
      <c r="D11" s="749">
        <v>1</v>
      </c>
      <c r="E11" s="749">
        <v>10</v>
      </c>
      <c r="F11" s="749">
        <v>-228</v>
      </c>
      <c r="G11" s="748">
        <v>-52</v>
      </c>
      <c r="H11" s="1484"/>
      <c r="I11" s="1483"/>
    </row>
    <row r="12" spans="1:9" ht="10.5" customHeight="1">
      <c r="A12" s="746" t="s">
        <v>661</v>
      </c>
      <c r="B12" s="753">
        <v>333</v>
      </c>
      <c r="C12" s="753">
        <v>310</v>
      </c>
      <c r="D12" s="753">
        <v>253</v>
      </c>
      <c r="E12" s="753">
        <v>306</v>
      </c>
      <c r="F12" s="753">
        <v>45</v>
      </c>
      <c r="G12" s="368">
        <v>88</v>
      </c>
      <c r="H12" s="1497" t="s">
        <v>1222</v>
      </c>
      <c r="I12" s="1496" t="s">
        <v>811</v>
      </c>
    </row>
    <row r="13" spans="1:9" ht="10.5" customHeight="1">
      <c r="A13" s="747"/>
      <c r="B13" s="747"/>
      <c r="C13" s="752"/>
      <c r="D13" s="752"/>
      <c r="E13" s="752"/>
      <c r="F13" s="752"/>
      <c r="G13" s="751"/>
      <c r="H13" s="1495"/>
      <c r="I13" s="1494"/>
    </row>
    <row r="14" spans="1:9" ht="10.5" customHeight="1">
      <c r="A14" s="422" t="s">
        <v>1120</v>
      </c>
      <c r="B14" s="749">
        <v>41</v>
      </c>
      <c r="C14" s="749">
        <v>34</v>
      </c>
      <c r="D14" s="749">
        <v>48</v>
      </c>
      <c r="E14" s="749">
        <v>42</v>
      </c>
      <c r="F14" s="749">
        <v>44</v>
      </c>
      <c r="G14" s="748">
        <v>52</v>
      </c>
      <c r="H14" s="1484"/>
      <c r="I14" s="1483"/>
    </row>
    <row r="15" spans="1:9" ht="10.5" customHeight="1">
      <c r="A15" s="422" t="s">
        <v>1127</v>
      </c>
      <c r="B15" s="749">
        <v>16</v>
      </c>
      <c r="C15" s="749">
        <v>19.399999999999999</v>
      </c>
      <c r="D15" s="749">
        <v>10.9</v>
      </c>
      <c r="E15" s="749">
        <v>12.7</v>
      </c>
      <c r="F15" s="749">
        <v>1.4</v>
      </c>
      <c r="G15" s="748">
        <v>6</v>
      </c>
      <c r="H15" s="1484"/>
      <c r="I15" s="1778"/>
    </row>
    <row r="16" spans="1:9" ht="10.5" customHeight="1">
      <c r="A16" s="422" t="s">
        <v>695</v>
      </c>
      <c r="B16" s="749">
        <v>5802</v>
      </c>
      <c r="C16" s="749">
        <v>6102</v>
      </c>
      <c r="D16" s="749">
        <v>6093</v>
      </c>
      <c r="E16" s="749">
        <v>6619</v>
      </c>
      <c r="F16" s="749">
        <v>7020</v>
      </c>
      <c r="G16" s="748">
        <v>7624</v>
      </c>
      <c r="H16" s="1001">
        <v>-0.1735042735042735</v>
      </c>
      <c r="I16" s="1779">
        <v>-0.05</v>
      </c>
    </row>
    <row r="17" spans="1:9" ht="10.5" customHeight="1">
      <c r="A17" s="750" t="s">
        <v>658</v>
      </c>
      <c r="B17" s="749">
        <v>40518</v>
      </c>
      <c r="C17" s="749">
        <v>42095</v>
      </c>
      <c r="D17" s="749">
        <v>42280</v>
      </c>
      <c r="E17" s="749">
        <v>45027</v>
      </c>
      <c r="F17" s="749">
        <v>47863</v>
      </c>
      <c r="G17" s="748">
        <v>46897</v>
      </c>
      <c r="H17" s="1001">
        <v>-0.15345883041180033</v>
      </c>
      <c r="I17" s="1779">
        <v>-0.04</v>
      </c>
    </row>
    <row r="18" spans="1:9" ht="10.5" customHeight="1" thickBot="1">
      <c r="A18" s="422" t="s">
        <v>657</v>
      </c>
      <c r="B18" s="749">
        <v>1330</v>
      </c>
      <c r="C18" s="749">
        <v>1398</v>
      </c>
      <c r="D18" s="749">
        <v>1467</v>
      </c>
      <c r="E18" s="749">
        <v>1624</v>
      </c>
      <c r="F18" s="749">
        <v>1649</v>
      </c>
      <c r="G18" s="748">
        <v>1704</v>
      </c>
      <c r="H18" s="1775">
        <v>-0.19345057610673136</v>
      </c>
      <c r="I18" s="1780">
        <v>-0.05</v>
      </c>
    </row>
    <row r="19" spans="1:9" ht="12.75" customHeight="1">
      <c r="A19" s="1493" t="s">
        <v>1254</v>
      </c>
      <c r="B19" s="422"/>
      <c r="C19" s="749"/>
      <c r="D19" s="749"/>
      <c r="E19" s="749"/>
      <c r="F19" s="749"/>
      <c r="G19" s="749"/>
      <c r="H19" s="1118"/>
      <c r="I19" s="1118"/>
    </row>
    <row r="20" spans="1:9" ht="10.5" customHeight="1" thickBot="1">
      <c r="A20" s="422"/>
      <c r="B20" s="422"/>
      <c r="C20" s="749"/>
      <c r="D20" s="749"/>
      <c r="E20" s="749"/>
      <c r="F20" s="749"/>
      <c r="G20" s="749"/>
      <c r="H20" s="1119"/>
      <c r="I20" s="1119"/>
    </row>
    <row r="21" spans="1:9" ht="15" customHeight="1">
      <c r="A21" s="1110" t="s">
        <v>1221</v>
      </c>
      <c r="B21" s="1110"/>
      <c r="C21" s="1110"/>
      <c r="D21" s="1110"/>
      <c r="E21" s="1110"/>
      <c r="F21" s="1110"/>
      <c r="G21" s="1111"/>
      <c r="H21" s="2071" t="s">
        <v>1412</v>
      </c>
      <c r="I21" s="2072" t="s">
        <v>53</v>
      </c>
    </row>
    <row r="22" spans="1:9" ht="10.5" customHeight="1" thickBot="1">
      <c r="A22" s="1488" t="s">
        <v>650</v>
      </c>
      <c r="B22" s="1487" t="s">
        <v>1410</v>
      </c>
      <c r="C22" s="1487" t="s">
        <v>1214</v>
      </c>
      <c r="D22" s="1487" t="s">
        <v>1119</v>
      </c>
      <c r="E22" s="1487" t="s">
        <v>1063</v>
      </c>
      <c r="F22" s="1487" t="s">
        <v>982</v>
      </c>
      <c r="G22" s="425" t="s">
        <v>930</v>
      </c>
      <c r="H22" s="1486" t="s">
        <v>1409</v>
      </c>
      <c r="I22" s="1485" t="s">
        <v>1408</v>
      </c>
    </row>
    <row r="23" spans="1:9" ht="10.5" customHeight="1">
      <c r="A23" s="761" t="s">
        <v>726</v>
      </c>
      <c r="B23" s="760">
        <v>43.5</v>
      </c>
      <c r="C23" s="760">
        <v>45</v>
      </c>
      <c r="D23" s="760">
        <v>46.1</v>
      </c>
      <c r="E23" s="760">
        <v>46.9</v>
      </c>
      <c r="F23" s="760">
        <v>48.9</v>
      </c>
      <c r="G23" s="1002">
        <v>50.4</v>
      </c>
      <c r="H23" s="951" t="s">
        <v>710</v>
      </c>
      <c r="I23" s="952" t="s">
        <v>724</v>
      </c>
    </row>
    <row r="24" spans="1:9" ht="10.5" customHeight="1" thickBot="1">
      <c r="A24" s="759" t="s">
        <v>725</v>
      </c>
      <c r="B24" s="758">
        <v>48.4</v>
      </c>
      <c r="C24" s="758">
        <v>43.4</v>
      </c>
      <c r="D24" s="758">
        <v>39.9</v>
      </c>
      <c r="E24" s="758">
        <v>43.7</v>
      </c>
      <c r="F24" s="758">
        <v>42.3</v>
      </c>
      <c r="G24" s="953">
        <v>40.700000000000003</v>
      </c>
      <c r="H24" s="1492" t="s">
        <v>817</v>
      </c>
      <c r="I24" s="1481" t="s">
        <v>819</v>
      </c>
    </row>
    <row r="25" spans="1:9" ht="10.5" customHeight="1">
      <c r="A25" s="759"/>
      <c r="B25" s="749"/>
      <c r="C25" s="758"/>
      <c r="D25" s="758"/>
      <c r="E25" s="758"/>
      <c r="F25" s="758"/>
      <c r="G25" s="758"/>
      <c r="H25" s="1120"/>
      <c r="I25" s="1120"/>
    </row>
    <row r="26" spans="1:9" ht="10.5" customHeight="1" thickBot="1">
      <c r="A26" s="764"/>
      <c r="B26" s="764"/>
      <c r="C26" s="764"/>
      <c r="D26" s="764"/>
      <c r="E26" s="764"/>
      <c r="F26" s="764"/>
      <c r="G26" s="764"/>
      <c r="H26" s="765"/>
      <c r="I26" s="765"/>
    </row>
    <row r="27" spans="1:9" ht="15" customHeight="1">
      <c r="A27" s="2052" t="s">
        <v>861</v>
      </c>
      <c r="B27" s="2052" t="s">
        <v>53</v>
      </c>
      <c r="C27" s="2052" t="s">
        <v>53</v>
      </c>
      <c r="D27" s="2052" t="s">
        <v>53</v>
      </c>
      <c r="E27" s="2052" t="s">
        <v>53</v>
      </c>
      <c r="F27" s="1110"/>
      <c r="G27" s="1111"/>
      <c r="H27" s="2071" t="s">
        <v>1412</v>
      </c>
      <c r="I27" s="2072" t="s">
        <v>53</v>
      </c>
    </row>
    <row r="28" spans="1:9" ht="7.5" customHeight="1">
      <c r="A28" s="1312"/>
      <c r="B28" s="1312"/>
      <c r="C28" s="1312"/>
      <c r="D28" s="1110"/>
      <c r="E28" s="1110"/>
      <c r="F28" s="1110"/>
      <c r="G28" s="1111"/>
      <c r="H28" s="1489"/>
      <c r="I28" s="1483"/>
    </row>
    <row r="29" spans="1:9" ht="10.5" customHeight="1" thickBot="1">
      <c r="A29" s="1488" t="s">
        <v>633</v>
      </c>
      <c r="B29" s="1487" t="s">
        <v>1410</v>
      </c>
      <c r="C29" s="1487" t="s">
        <v>1214</v>
      </c>
      <c r="D29" s="1487" t="s">
        <v>1119</v>
      </c>
      <c r="E29" s="1487" t="s">
        <v>1063</v>
      </c>
      <c r="F29" s="1487" t="s">
        <v>982</v>
      </c>
      <c r="G29" s="425" t="s">
        <v>930</v>
      </c>
      <c r="H29" s="1486" t="s">
        <v>1409</v>
      </c>
      <c r="I29" s="1485" t="s">
        <v>1408</v>
      </c>
    </row>
    <row r="30" spans="1:9" ht="10.5" customHeight="1">
      <c r="A30" s="761" t="s">
        <v>656</v>
      </c>
      <c r="B30" s="763">
        <v>35</v>
      </c>
      <c r="C30" s="763">
        <v>36</v>
      </c>
      <c r="D30" s="763">
        <v>38</v>
      </c>
      <c r="E30" s="763">
        <v>37</v>
      </c>
      <c r="F30" s="763">
        <v>38</v>
      </c>
      <c r="G30" s="767">
        <v>36</v>
      </c>
      <c r="H30" s="951" t="s">
        <v>931</v>
      </c>
      <c r="I30" s="952" t="s">
        <v>724</v>
      </c>
    </row>
    <row r="31" spans="1:9" ht="10.5" customHeight="1">
      <c r="A31" s="759" t="s">
        <v>653</v>
      </c>
      <c r="B31" s="749">
        <v>41</v>
      </c>
      <c r="C31" s="749">
        <v>50</v>
      </c>
      <c r="D31" s="749">
        <v>39</v>
      </c>
      <c r="E31" s="749">
        <v>40</v>
      </c>
      <c r="F31" s="749">
        <v>35</v>
      </c>
      <c r="G31" s="748">
        <v>33</v>
      </c>
      <c r="H31" s="1484" t="s">
        <v>984</v>
      </c>
      <c r="I31" s="1483" t="s">
        <v>1034</v>
      </c>
    </row>
    <row r="32" spans="1:9" ht="10.5" customHeight="1">
      <c r="A32" s="759" t="s">
        <v>652</v>
      </c>
      <c r="B32" s="749">
        <v>72</v>
      </c>
      <c r="C32" s="749">
        <v>73</v>
      </c>
      <c r="D32" s="749">
        <v>74</v>
      </c>
      <c r="E32" s="749">
        <v>73</v>
      </c>
      <c r="F32" s="749">
        <v>73</v>
      </c>
      <c r="G32" s="748">
        <v>78</v>
      </c>
      <c r="H32" s="1484" t="s">
        <v>722</v>
      </c>
      <c r="I32" s="1483" t="s">
        <v>722</v>
      </c>
    </row>
    <row r="33" spans="1:9" ht="10.5" customHeight="1">
      <c r="A33" s="759" t="s">
        <v>651</v>
      </c>
      <c r="B33" s="749">
        <v>74</v>
      </c>
      <c r="C33" s="749">
        <v>71</v>
      </c>
      <c r="D33" s="749">
        <v>69</v>
      </c>
      <c r="E33" s="749">
        <v>64</v>
      </c>
      <c r="F33" s="749">
        <v>55</v>
      </c>
      <c r="G33" s="748">
        <v>58</v>
      </c>
      <c r="H33" s="1484" t="s">
        <v>932</v>
      </c>
      <c r="I33" s="1483" t="s">
        <v>712</v>
      </c>
    </row>
    <row r="34" spans="1:9" ht="10.5" customHeight="1" thickBot="1">
      <c r="A34" s="759" t="s">
        <v>234</v>
      </c>
      <c r="B34" s="749">
        <v>7</v>
      </c>
      <c r="C34" s="749">
        <v>10</v>
      </c>
      <c r="D34" s="749">
        <v>8</v>
      </c>
      <c r="E34" s="749">
        <v>12</v>
      </c>
      <c r="F34" s="749">
        <v>13</v>
      </c>
      <c r="G34" s="748">
        <v>16</v>
      </c>
      <c r="H34" s="1482"/>
      <c r="I34" s="1481"/>
    </row>
    <row r="35" spans="1:9" ht="9.75" customHeight="1">
      <c r="A35" s="422"/>
      <c r="B35" s="1490"/>
      <c r="C35" s="1491"/>
      <c r="D35" s="1491"/>
      <c r="E35" s="1490"/>
      <c r="F35" s="1490"/>
      <c r="G35" s="1490"/>
      <c r="H35" s="1121"/>
      <c r="I35" s="1121"/>
    </row>
    <row r="36" spans="1:9" ht="9.75" customHeight="1" thickBot="1">
      <c r="A36" s="747"/>
      <c r="B36" s="752"/>
      <c r="C36" s="752"/>
      <c r="D36" s="752"/>
      <c r="E36" s="752"/>
      <c r="F36" s="752"/>
      <c r="G36" s="752"/>
      <c r="H36" s="1122"/>
      <c r="I36" s="1122"/>
    </row>
    <row r="37" spans="1:9" ht="15" customHeight="1">
      <c r="A37" s="2052" t="s">
        <v>1424</v>
      </c>
      <c r="B37" s="2052" t="s">
        <v>53</v>
      </c>
      <c r="C37" s="2052" t="s">
        <v>53</v>
      </c>
      <c r="D37" s="2052" t="s">
        <v>53</v>
      </c>
      <c r="E37" s="2052" t="s">
        <v>53</v>
      </c>
      <c r="F37" s="2052" t="s">
        <v>53</v>
      </c>
      <c r="G37" s="2069" t="s">
        <v>53</v>
      </c>
      <c r="H37" s="2071" t="s">
        <v>1412</v>
      </c>
      <c r="I37" s="2072" t="s">
        <v>53</v>
      </c>
    </row>
    <row r="38" spans="1:9" ht="9" customHeight="1">
      <c r="A38" s="1312"/>
      <c r="B38" s="1312"/>
      <c r="C38" s="1312"/>
      <c r="D38" s="1110"/>
      <c r="E38" s="1110"/>
      <c r="F38" s="1110"/>
      <c r="G38" s="1111"/>
      <c r="H38" s="1489"/>
      <c r="I38" s="1483"/>
    </row>
    <row r="39" spans="1:9" ht="15.75" customHeight="1" thickBot="1">
      <c r="A39" s="1488" t="s">
        <v>633</v>
      </c>
      <c r="B39" s="1487" t="s">
        <v>1410</v>
      </c>
      <c r="C39" s="1487" t="s">
        <v>1214</v>
      </c>
      <c r="D39" s="1487" t="s">
        <v>1119</v>
      </c>
      <c r="E39" s="1487" t="s">
        <v>1063</v>
      </c>
      <c r="F39" s="1487" t="s">
        <v>982</v>
      </c>
      <c r="G39" s="425" t="s">
        <v>930</v>
      </c>
      <c r="H39" s="1486" t="s">
        <v>1409</v>
      </c>
      <c r="I39" s="1485" t="s">
        <v>1408</v>
      </c>
    </row>
    <row r="40" spans="1:9" ht="10.5" customHeight="1">
      <c r="A40" s="761" t="s">
        <v>656</v>
      </c>
      <c r="B40" s="763">
        <v>51</v>
      </c>
      <c r="C40" s="763">
        <v>35</v>
      </c>
      <c r="D40" s="763">
        <v>31</v>
      </c>
      <c r="E40" s="763">
        <v>30</v>
      </c>
      <c r="F40" s="763">
        <v>25</v>
      </c>
      <c r="G40" s="767">
        <v>30</v>
      </c>
      <c r="H40" s="951">
        <v>1.04</v>
      </c>
      <c r="I40" s="952">
        <v>0.46</v>
      </c>
    </row>
    <row r="41" spans="1:9" ht="10.5" customHeight="1">
      <c r="A41" s="759" t="s">
        <v>653</v>
      </c>
      <c r="B41" s="749">
        <v>43</v>
      </c>
      <c r="C41" s="749">
        <v>33</v>
      </c>
      <c r="D41" s="749">
        <v>27</v>
      </c>
      <c r="E41" s="749">
        <v>34</v>
      </c>
      <c r="F41" s="749">
        <v>22</v>
      </c>
      <c r="G41" s="748">
        <v>33</v>
      </c>
      <c r="H41" s="1484">
        <v>0.95</v>
      </c>
      <c r="I41" s="1483">
        <v>0.3</v>
      </c>
    </row>
    <row r="42" spans="1:9" ht="10.5" customHeight="1">
      <c r="A42" s="759" t="s">
        <v>652</v>
      </c>
      <c r="B42" s="749">
        <v>31</v>
      </c>
      <c r="C42" s="749">
        <v>35</v>
      </c>
      <c r="D42" s="749">
        <v>27</v>
      </c>
      <c r="E42" s="749">
        <v>29</v>
      </c>
      <c r="F42" s="749">
        <v>25</v>
      </c>
      <c r="G42" s="748">
        <v>30</v>
      </c>
      <c r="H42" s="1484">
        <v>0.24</v>
      </c>
      <c r="I42" s="1483">
        <v>-0.11</v>
      </c>
    </row>
    <row r="43" spans="1:9" ht="10.5" customHeight="1">
      <c r="A43" s="759" t="s">
        <v>651</v>
      </c>
      <c r="B43" s="749">
        <v>48</v>
      </c>
      <c r="C43" s="749">
        <v>40</v>
      </c>
      <c r="D43" s="749">
        <v>47</v>
      </c>
      <c r="E43" s="749">
        <v>37</v>
      </c>
      <c r="F43" s="749">
        <v>31</v>
      </c>
      <c r="G43" s="748">
        <v>48</v>
      </c>
      <c r="H43" s="1484">
        <v>0.55000000000000004</v>
      </c>
      <c r="I43" s="1483">
        <v>0.2</v>
      </c>
    </row>
    <row r="44" spans="1:9" ht="10.5" customHeight="1" thickBot="1">
      <c r="A44" s="759" t="s">
        <v>234</v>
      </c>
      <c r="B44" s="749">
        <v>-10</v>
      </c>
      <c r="C44" s="749">
        <v>-6</v>
      </c>
      <c r="D44" s="749">
        <v>-16</v>
      </c>
      <c r="E44" s="749">
        <v>-12</v>
      </c>
      <c r="F44" s="749">
        <v>-2</v>
      </c>
      <c r="G44" s="748">
        <v>-17</v>
      </c>
      <c r="H44" s="1482"/>
      <c r="I44" s="1481"/>
    </row>
    <row r="45" spans="1:9" ht="9.75" customHeight="1" thickBot="1">
      <c r="A45" s="1123"/>
      <c r="B45" s="1123"/>
      <c r="C45" s="1123"/>
      <c r="D45" s="1123"/>
      <c r="E45" s="1123"/>
      <c r="F45" s="1123"/>
      <c r="G45" s="1123"/>
      <c r="H45" s="1121"/>
      <c r="I45" s="1121"/>
    </row>
    <row r="46" spans="1:9" ht="15" customHeight="1">
      <c r="A46" s="2052" t="s">
        <v>1126</v>
      </c>
      <c r="B46" s="2052" t="s">
        <v>53</v>
      </c>
      <c r="C46" s="2052" t="s">
        <v>53</v>
      </c>
      <c r="D46" s="2052" t="s">
        <v>53</v>
      </c>
      <c r="E46" s="2052" t="s">
        <v>53</v>
      </c>
      <c r="F46" s="2052" t="s">
        <v>53</v>
      </c>
      <c r="G46" s="2069" t="s">
        <v>53</v>
      </c>
      <c r="H46" s="2071" t="s">
        <v>1412</v>
      </c>
      <c r="I46" s="2072" t="s">
        <v>53</v>
      </c>
    </row>
    <row r="47" spans="1:9" ht="9" customHeight="1">
      <c r="A47" s="1312"/>
      <c r="B47" s="1312"/>
      <c r="C47" s="1312"/>
      <c r="D47" s="1110"/>
      <c r="E47" s="1110"/>
      <c r="F47" s="1110"/>
      <c r="G47" s="1111"/>
      <c r="H47" s="1489"/>
      <c r="I47" s="1483"/>
    </row>
    <row r="48" spans="1:9" ht="15.75" customHeight="1" thickBot="1">
      <c r="A48" s="1488" t="s">
        <v>633</v>
      </c>
      <c r="B48" s="1487" t="s">
        <v>1410</v>
      </c>
      <c r="C48" s="1487" t="s">
        <v>1214</v>
      </c>
      <c r="D48" s="1487" t="s">
        <v>1119</v>
      </c>
      <c r="E48" s="1487" t="s">
        <v>1063</v>
      </c>
      <c r="F48" s="1487" t="s">
        <v>982</v>
      </c>
      <c r="G48" s="425" t="s">
        <v>930</v>
      </c>
      <c r="H48" s="1486" t="s">
        <v>1409</v>
      </c>
      <c r="I48" s="1485" t="s">
        <v>1408</v>
      </c>
    </row>
    <row r="49" spans="1:9" ht="10.5" customHeight="1">
      <c r="A49" s="761" t="s">
        <v>656</v>
      </c>
      <c r="B49" s="763">
        <v>3</v>
      </c>
      <c r="C49" s="763">
        <v>11</v>
      </c>
      <c r="D49" s="763">
        <v>2</v>
      </c>
      <c r="E49" s="763">
        <v>5</v>
      </c>
      <c r="F49" s="763">
        <v>-30</v>
      </c>
      <c r="G49" s="767">
        <v>4</v>
      </c>
      <c r="H49" s="951"/>
      <c r="I49" s="952"/>
    </row>
    <row r="50" spans="1:9" ht="10.5" customHeight="1">
      <c r="A50" s="759" t="s">
        <v>653</v>
      </c>
      <c r="B50" s="749">
        <v>-2</v>
      </c>
      <c r="C50" s="749">
        <v>0</v>
      </c>
      <c r="D50" s="749">
        <v>1</v>
      </c>
      <c r="E50" s="749">
        <v>5</v>
      </c>
      <c r="F50" s="749">
        <v>-26</v>
      </c>
      <c r="G50" s="748">
        <v>-4</v>
      </c>
      <c r="H50" s="1484"/>
      <c r="I50" s="1483"/>
    </row>
    <row r="51" spans="1:9" ht="10.5" customHeight="1">
      <c r="A51" s="759" t="s">
        <v>652</v>
      </c>
      <c r="B51" s="749">
        <v>2</v>
      </c>
      <c r="C51" s="749">
        <v>-35</v>
      </c>
      <c r="D51" s="749">
        <v>-1</v>
      </c>
      <c r="E51" s="749">
        <v>-35</v>
      </c>
      <c r="F51" s="749">
        <v>-108</v>
      </c>
      <c r="G51" s="748">
        <v>-58</v>
      </c>
      <c r="H51" s="1484"/>
      <c r="I51" s="1483"/>
    </row>
    <row r="52" spans="1:9" ht="10.5" customHeight="1">
      <c r="A52" s="759" t="s">
        <v>651</v>
      </c>
      <c r="B52" s="749">
        <v>7</v>
      </c>
      <c r="C52" s="749">
        <v>-2</v>
      </c>
      <c r="D52" s="749">
        <v>-8</v>
      </c>
      <c r="E52" s="749">
        <v>38</v>
      </c>
      <c r="F52" s="749">
        <v>-65</v>
      </c>
      <c r="G52" s="748">
        <v>2</v>
      </c>
      <c r="H52" s="1484"/>
      <c r="I52" s="1483"/>
    </row>
    <row r="53" spans="1:9" ht="10.5" customHeight="1" thickBot="1">
      <c r="A53" s="759" t="s">
        <v>234</v>
      </c>
      <c r="B53" s="749">
        <v>3</v>
      </c>
      <c r="C53" s="749">
        <v>-1</v>
      </c>
      <c r="D53" s="749">
        <v>7</v>
      </c>
      <c r="E53" s="749">
        <v>-3</v>
      </c>
      <c r="F53" s="749">
        <v>1</v>
      </c>
      <c r="G53" s="748">
        <v>4</v>
      </c>
      <c r="H53" s="1482"/>
      <c r="I53" s="1481"/>
    </row>
    <row r="54" spans="1:9" ht="9.75" customHeight="1">
      <c r="A54" s="1123"/>
      <c r="B54" s="1123"/>
      <c r="C54" s="1123"/>
      <c r="D54" s="1123"/>
      <c r="E54" s="1123"/>
      <c r="F54" s="1123"/>
      <c r="G54" s="1123"/>
      <c r="H54" s="1121"/>
      <c r="I54" s="1121"/>
    </row>
    <row r="55" spans="1:9" ht="9.75" customHeight="1" thickBot="1">
      <c r="A55" s="1123"/>
      <c r="B55" s="1123"/>
      <c r="C55" s="1123"/>
      <c r="D55" s="1123"/>
      <c r="E55" s="1123"/>
      <c r="F55" s="1123"/>
      <c r="G55" s="1123"/>
      <c r="H55" s="1122"/>
      <c r="I55" s="1122"/>
    </row>
    <row r="56" spans="1:9" ht="15" customHeight="1">
      <c r="A56" s="2052" t="s">
        <v>1423</v>
      </c>
      <c r="B56" s="2052" t="s">
        <v>53</v>
      </c>
      <c r="C56" s="2052" t="s">
        <v>53</v>
      </c>
      <c r="D56" s="1110"/>
      <c r="E56" s="1110"/>
      <c r="F56" s="1110"/>
      <c r="G56" s="1111"/>
      <c r="H56" s="2071" t="s">
        <v>1412</v>
      </c>
      <c r="I56" s="2072" t="s">
        <v>53</v>
      </c>
    </row>
    <row r="57" spans="1:9" ht="10.5" customHeight="1">
      <c r="A57" s="1312"/>
      <c r="B57" s="1312"/>
      <c r="C57" s="1312"/>
      <c r="D57" s="1110"/>
      <c r="E57" s="1110"/>
      <c r="F57" s="1110"/>
      <c r="G57" s="1111"/>
      <c r="H57" s="1489"/>
      <c r="I57" s="1483"/>
    </row>
    <row r="58" spans="1:9" ht="15.75" customHeight="1" thickBot="1">
      <c r="A58" s="1488" t="s">
        <v>650</v>
      </c>
      <c r="B58" s="1487" t="s">
        <v>1410</v>
      </c>
      <c r="C58" s="1487" t="s">
        <v>1214</v>
      </c>
      <c r="D58" s="1487" t="s">
        <v>1119</v>
      </c>
      <c r="E58" s="1487" t="s">
        <v>1063</v>
      </c>
      <c r="F58" s="1487" t="s">
        <v>982</v>
      </c>
      <c r="G58" s="425" t="s">
        <v>930</v>
      </c>
      <c r="H58" s="1486" t="s">
        <v>1409</v>
      </c>
      <c r="I58" s="1485" t="s">
        <v>1408</v>
      </c>
    </row>
    <row r="59" spans="1:9" ht="10.5" customHeight="1">
      <c r="A59" s="761" t="s">
        <v>656</v>
      </c>
      <c r="B59" s="760">
        <v>7.4</v>
      </c>
      <c r="C59" s="760">
        <v>7.5</v>
      </c>
      <c r="D59" s="760">
        <v>8.3000000000000007</v>
      </c>
      <c r="E59" s="760">
        <v>8.6999999999999993</v>
      </c>
      <c r="F59" s="760">
        <v>8.9</v>
      </c>
      <c r="G59" s="1002">
        <v>10</v>
      </c>
      <c r="H59" s="951">
        <v>-0.17</v>
      </c>
      <c r="I59" s="952">
        <v>-0.01</v>
      </c>
    </row>
    <row r="60" spans="1:9" ht="10.5" customHeight="1">
      <c r="A60" s="759" t="s">
        <v>653</v>
      </c>
      <c r="B60" s="758">
        <v>7.8</v>
      </c>
      <c r="C60" s="758">
        <v>8.4</v>
      </c>
      <c r="D60" s="758">
        <v>8.6999999999999993</v>
      </c>
      <c r="E60" s="758">
        <v>9.3000000000000007</v>
      </c>
      <c r="F60" s="758">
        <v>9.5</v>
      </c>
      <c r="G60" s="953">
        <v>8.9</v>
      </c>
      <c r="H60" s="1484">
        <v>-0.18</v>
      </c>
      <c r="I60" s="1483">
        <v>-7.0000000000000007E-2</v>
      </c>
    </row>
    <row r="61" spans="1:9" ht="10.5" customHeight="1">
      <c r="A61" s="759" t="s">
        <v>652</v>
      </c>
      <c r="B61" s="758">
        <v>12.1</v>
      </c>
      <c r="C61" s="758">
        <v>13</v>
      </c>
      <c r="D61" s="758">
        <v>12.8</v>
      </c>
      <c r="E61" s="758">
        <v>12.9</v>
      </c>
      <c r="F61" s="758">
        <v>13.6</v>
      </c>
      <c r="G61" s="953">
        <v>14.4</v>
      </c>
      <c r="H61" s="1484">
        <v>-0.11</v>
      </c>
      <c r="I61" s="1483">
        <v>-7.0000000000000007E-2</v>
      </c>
    </row>
    <row r="62" spans="1:9" ht="10.5" customHeight="1">
      <c r="A62" s="759" t="s">
        <v>651</v>
      </c>
      <c r="B62" s="758">
        <v>14.7</v>
      </c>
      <c r="C62" s="758">
        <v>14.7</v>
      </c>
      <c r="D62" s="758">
        <v>14.3</v>
      </c>
      <c r="E62" s="758">
        <v>13.5</v>
      </c>
      <c r="F62" s="758">
        <v>14.2</v>
      </c>
      <c r="G62" s="953">
        <v>14</v>
      </c>
      <c r="H62" s="1484">
        <v>0.04</v>
      </c>
      <c r="I62" s="1483">
        <v>0</v>
      </c>
    </row>
    <row r="63" spans="1:9" ht="10.5" customHeight="1" thickBot="1">
      <c r="A63" s="759" t="s">
        <v>234</v>
      </c>
      <c r="B63" s="758">
        <v>1.5</v>
      </c>
      <c r="C63" s="758">
        <v>1.4</v>
      </c>
      <c r="D63" s="758">
        <v>2</v>
      </c>
      <c r="E63" s="758">
        <v>2.5</v>
      </c>
      <c r="F63" s="758">
        <v>2.7</v>
      </c>
      <c r="G63" s="953">
        <v>3.1</v>
      </c>
      <c r="H63" s="1482"/>
      <c r="I63" s="1481"/>
    </row>
    <row r="64" spans="1:9" ht="9.75" customHeight="1">
      <c r="A64" s="2073" t="s">
        <v>1630</v>
      </c>
      <c r="B64" s="2074" t="s">
        <v>53</v>
      </c>
      <c r="C64" s="2074" t="s">
        <v>53</v>
      </c>
      <c r="D64" s="2074" t="s">
        <v>53</v>
      </c>
      <c r="E64" s="1123"/>
      <c r="F64" s="1123"/>
      <c r="G64" s="1123"/>
      <c r="H64" s="1121"/>
      <c r="I64" s="1121"/>
    </row>
    <row r="65" spans="1:9" ht="12" customHeight="1"/>
    <row r="66" spans="1:9" ht="9.75" customHeight="1" thickBot="1"/>
    <row r="67" spans="1:9" ht="15" customHeight="1">
      <c r="A67" s="2052" t="s">
        <v>1219</v>
      </c>
      <c r="B67" s="2052" t="s">
        <v>53</v>
      </c>
      <c r="C67" s="2052" t="s">
        <v>53</v>
      </c>
      <c r="D67" s="1110"/>
      <c r="E67" s="1110"/>
      <c r="F67" s="1110"/>
      <c r="G67" s="1111"/>
      <c r="H67" s="2071" t="s">
        <v>1412</v>
      </c>
      <c r="I67" s="2072" t="s">
        <v>53</v>
      </c>
    </row>
    <row r="68" spans="1:9" ht="10.5" customHeight="1">
      <c r="A68" s="1312"/>
      <c r="B68" s="1312"/>
      <c r="C68" s="1312"/>
      <c r="D68" s="1110"/>
      <c r="E68" s="1110"/>
      <c r="F68" s="1110"/>
      <c r="G68" s="1111"/>
      <c r="H68" s="1489"/>
      <c r="I68" s="1483"/>
    </row>
    <row r="69" spans="1:9" ht="15.75" customHeight="1" thickBot="1">
      <c r="A69" s="1488" t="s">
        <v>650</v>
      </c>
      <c r="B69" s="1487" t="s">
        <v>1410</v>
      </c>
      <c r="C69" s="1487" t="s">
        <v>1214</v>
      </c>
      <c r="D69" s="1487" t="s">
        <v>1119</v>
      </c>
      <c r="E69" s="1487" t="s">
        <v>1063</v>
      </c>
      <c r="F69" s="1487" t="s">
        <v>982</v>
      </c>
      <c r="G69" s="425" t="s">
        <v>930</v>
      </c>
      <c r="H69" s="1486" t="s">
        <v>1409</v>
      </c>
      <c r="I69" s="1485" t="s">
        <v>1408</v>
      </c>
    </row>
    <row r="70" spans="1:9" ht="10.5" customHeight="1">
      <c r="A70" s="761" t="s">
        <v>656</v>
      </c>
      <c r="B70" s="760">
        <v>9.4</v>
      </c>
      <c r="C70" s="760">
        <v>7.1</v>
      </c>
      <c r="D70" s="760">
        <v>7.2</v>
      </c>
      <c r="E70" s="760">
        <v>10</v>
      </c>
      <c r="F70" s="760">
        <v>10.1</v>
      </c>
      <c r="G70" s="1002">
        <v>7.5</v>
      </c>
      <c r="H70" s="951">
        <v>-7.0000000000000007E-2</v>
      </c>
      <c r="I70" s="952">
        <v>0.32</v>
      </c>
    </row>
    <row r="71" spans="1:9" ht="10.5" customHeight="1">
      <c r="A71" s="759" t="s">
        <v>653</v>
      </c>
      <c r="B71" s="758">
        <v>13.4</v>
      </c>
      <c r="C71" s="758">
        <v>12.5</v>
      </c>
      <c r="D71" s="758">
        <v>12.3</v>
      </c>
      <c r="E71" s="758">
        <v>11.9</v>
      </c>
      <c r="F71" s="758">
        <v>11.6</v>
      </c>
      <c r="G71" s="953">
        <v>11.6</v>
      </c>
      <c r="H71" s="1484">
        <v>0.16</v>
      </c>
      <c r="I71" s="1483">
        <v>7.0000000000000007E-2</v>
      </c>
    </row>
    <row r="72" spans="1:9" ht="10.5" customHeight="1">
      <c r="A72" s="759" t="s">
        <v>652</v>
      </c>
      <c r="B72" s="758">
        <v>10.199999999999999</v>
      </c>
      <c r="C72" s="758">
        <v>8.6999999999999993</v>
      </c>
      <c r="D72" s="758">
        <v>8.1</v>
      </c>
      <c r="E72" s="758">
        <v>8.4</v>
      </c>
      <c r="F72" s="758">
        <v>8</v>
      </c>
      <c r="G72" s="953">
        <v>9.1999999999999993</v>
      </c>
      <c r="H72" s="1484">
        <v>0.28000000000000003</v>
      </c>
      <c r="I72" s="1483">
        <v>0.17</v>
      </c>
    </row>
    <row r="73" spans="1:9" ht="10.5" customHeight="1">
      <c r="A73" s="759" t="s">
        <v>651</v>
      </c>
      <c r="B73" s="758">
        <v>15.3</v>
      </c>
      <c r="C73" s="758">
        <v>14.8</v>
      </c>
      <c r="D73" s="758">
        <v>12.3</v>
      </c>
      <c r="E73" s="758">
        <v>13.3</v>
      </c>
      <c r="F73" s="758">
        <v>12</v>
      </c>
      <c r="G73" s="953">
        <v>11</v>
      </c>
      <c r="H73" s="1484">
        <v>0.28000000000000003</v>
      </c>
      <c r="I73" s="1483">
        <v>0.03</v>
      </c>
    </row>
    <row r="74" spans="1:9" ht="10.5" customHeight="1" thickBot="1">
      <c r="A74" s="759" t="s">
        <v>234</v>
      </c>
      <c r="B74" s="758">
        <v>0.1</v>
      </c>
      <c r="C74" s="758">
        <v>0.3</v>
      </c>
      <c r="D74" s="758">
        <v>0</v>
      </c>
      <c r="E74" s="758">
        <v>0.1</v>
      </c>
      <c r="F74" s="758">
        <v>0.6</v>
      </c>
      <c r="G74" s="953">
        <v>1.4</v>
      </c>
      <c r="H74" s="1482"/>
      <c r="I74" s="1481"/>
    </row>
    <row r="75" spans="1:9" ht="9.75" customHeight="1">
      <c r="A75" s="2073" t="s">
        <v>1630</v>
      </c>
      <c r="B75" s="2074" t="s">
        <v>53</v>
      </c>
      <c r="C75" s="2074" t="s">
        <v>53</v>
      </c>
      <c r="D75" s="2074" t="s">
        <v>53</v>
      </c>
      <c r="E75" s="1123"/>
      <c r="F75" s="1123"/>
      <c r="G75" s="1123"/>
      <c r="H75" s="1121"/>
      <c r="I75" s="1121"/>
    </row>
  </sheetData>
  <mergeCells count="15">
    <mergeCell ref="A75:D75"/>
    <mergeCell ref="A64:D64"/>
    <mergeCell ref="A46:G46"/>
    <mergeCell ref="H46:I46"/>
    <mergeCell ref="A67:C67"/>
    <mergeCell ref="H67:I67"/>
    <mergeCell ref="A37:G37"/>
    <mergeCell ref="H37:I37"/>
    <mergeCell ref="A56:C56"/>
    <mergeCell ref="H56:I56"/>
    <mergeCell ref="A1:D1"/>
    <mergeCell ref="H1:I1"/>
    <mergeCell ref="H21:I21"/>
    <mergeCell ref="A27:E27"/>
    <mergeCell ref="H27:I27"/>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C7:I15 H4:I6 H23:I34 C19:I19 C16:G1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CBE0-47C6-421A-97C6-00BD6182CDF1}">
  <sheetPr codeName="Sheet18">
    <tabColor theme="5" tint="0.39997558519241921"/>
  </sheetPr>
  <dimension ref="F3"/>
  <sheetViews>
    <sheetView view="pageBreakPreview" topLeftCell="A36" zoomScale="60" zoomScaleNormal="100" zoomScalePageLayoutView="80" workbookViewId="0">
      <selection activeCell="I31" sqref="I31"/>
    </sheetView>
  </sheetViews>
  <sheetFormatPr defaultColWidth="9.109375" defaultRowHeight="14.4"/>
  <cols>
    <col min="1" max="4" width="9.109375" style="1"/>
    <col min="5" max="5" width="3.5546875" style="1" customWidth="1"/>
    <col min="6" max="16384" width="9.109375" style="1"/>
  </cols>
  <sheetData>
    <row r="3" spans="6:6" ht="35.4">
      <c r="F3" s="31"/>
    </row>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0DC4E-F65C-4824-82F8-E1F97E6A082E}">
  <dimension ref="A1:K42"/>
  <sheetViews>
    <sheetView view="pageLayout" topLeftCell="A28" zoomScaleNormal="100" workbookViewId="0">
      <selection activeCell="F15" sqref="F15"/>
    </sheetView>
  </sheetViews>
  <sheetFormatPr defaultRowHeight="13.2"/>
  <cols>
    <col min="1" max="1" width="35.21875" style="1100" customWidth="1"/>
    <col min="2" max="7" width="6.6640625" style="1100" customWidth="1"/>
    <col min="8" max="9" width="7.44140625" style="1100" customWidth="1"/>
    <col min="10" max="11" width="9.88671875" style="1100" customWidth="1"/>
    <col min="12" max="16384" width="8.88671875" style="1100"/>
  </cols>
  <sheetData>
    <row r="1" spans="1:11" ht="12.75" customHeight="1">
      <c r="A1" s="2052" t="s">
        <v>1071</v>
      </c>
      <c r="B1" s="2052" t="s">
        <v>53</v>
      </c>
      <c r="C1" s="2052" t="s">
        <v>53</v>
      </c>
      <c r="D1" s="2052" t="s">
        <v>53</v>
      </c>
      <c r="E1" s="2052" t="s">
        <v>53</v>
      </c>
      <c r="F1" s="2052" t="s">
        <v>53</v>
      </c>
      <c r="G1" s="2069" t="s">
        <v>53</v>
      </c>
      <c r="H1" s="2075" t="s">
        <v>1412</v>
      </c>
      <c r="I1" s="2076" t="s">
        <v>53</v>
      </c>
      <c r="J1" s="2060" t="s">
        <v>1411</v>
      </c>
      <c r="K1" s="2076" t="s">
        <v>53</v>
      </c>
    </row>
    <row r="2" spans="1:11" ht="10.5" customHeight="1">
      <c r="A2" s="427"/>
      <c r="B2" s="427"/>
      <c r="C2" s="427"/>
      <c r="D2" s="427"/>
      <c r="E2" s="427"/>
      <c r="F2" s="427"/>
      <c r="G2" s="426"/>
      <c r="H2" s="1523"/>
      <c r="I2" s="1522"/>
      <c r="J2" s="2061"/>
      <c r="K2" s="2077" t="s">
        <v>53</v>
      </c>
    </row>
    <row r="3" spans="1:11" ht="10.5" customHeight="1" thickBot="1">
      <c r="A3" s="1512" t="s">
        <v>633</v>
      </c>
      <c r="B3" s="1511" t="s">
        <v>1410</v>
      </c>
      <c r="C3" s="1511" t="s">
        <v>1214</v>
      </c>
      <c r="D3" s="1511" t="s">
        <v>1119</v>
      </c>
      <c r="E3" s="1511" t="s">
        <v>1063</v>
      </c>
      <c r="F3" s="1511" t="s">
        <v>982</v>
      </c>
      <c r="G3" s="425" t="s">
        <v>930</v>
      </c>
      <c r="H3" s="1510" t="s">
        <v>1409</v>
      </c>
      <c r="I3" s="1509" t="s">
        <v>1408</v>
      </c>
      <c r="J3" s="424" t="s">
        <v>1409</v>
      </c>
      <c r="K3" s="1509" t="s">
        <v>1408</v>
      </c>
    </row>
    <row r="4" spans="1:11" ht="10.5" customHeight="1">
      <c r="A4" s="423" t="s">
        <v>668</v>
      </c>
      <c r="B4" s="763">
        <v>19</v>
      </c>
      <c r="C4" s="763">
        <v>19</v>
      </c>
      <c r="D4" s="763">
        <v>16</v>
      </c>
      <c r="E4" s="763">
        <v>16</v>
      </c>
      <c r="F4" s="763">
        <v>17</v>
      </c>
      <c r="G4" s="767">
        <v>18</v>
      </c>
      <c r="H4" s="951" t="s">
        <v>819</v>
      </c>
      <c r="I4" s="952" t="s">
        <v>716</v>
      </c>
      <c r="J4" s="951" t="s">
        <v>819</v>
      </c>
      <c r="K4" s="952" t="s">
        <v>716</v>
      </c>
    </row>
    <row r="5" spans="1:11" ht="10.5" customHeight="1">
      <c r="A5" s="422" t="s">
        <v>667</v>
      </c>
      <c r="B5" s="749">
        <v>244</v>
      </c>
      <c r="C5" s="749">
        <v>235</v>
      </c>
      <c r="D5" s="749">
        <v>228</v>
      </c>
      <c r="E5" s="749">
        <v>204</v>
      </c>
      <c r="F5" s="749">
        <v>186</v>
      </c>
      <c r="G5" s="748">
        <v>200</v>
      </c>
      <c r="H5" s="1515" t="s">
        <v>1066</v>
      </c>
      <c r="I5" s="1505" t="s">
        <v>712</v>
      </c>
      <c r="J5" s="1001" t="s">
        <v>1216</v>
      </c>
      <c r="K5" s="1505" t="s">
        <v>721</v>
      </c>
    </row>
    <row r="6" spans="1:11" ht="10.5" customHeight="1">
      <c r="A6" s="422" t="s">
        <v>666</v>
      </c>
      <c r="B6" s="749">
        <v>29</v>
      </c>
      <c r="C6" s="749">
        <v>38</v>
      </c>
      <c r="D6" s="749">
        <v>16</v>
      </c>
      <c r="E6" s="749">
        <v>24</v>
      </c>
      <c r="F6" s="749">
        <v>27</v>
      </c>
      <c r="G6" s="748">
        <v>35</v>
      </c>
      <c r="H6" s="1515" t="s">
        <v>811</v>
      </c>
      <c r="I6" s="1505" t="s">
        <v>1402</v>
      </c>
      <c r="J6" s="1001" t="s">
        <v>712</v>
      </c>
      <c r="K6" s="1505" t="s">
        <v>1430</v>
      </c>
    </row>
    <row r="7" spans="1:11" ht="10.5" customHeight="1">
      <c r="A7" s="422" t="s">
        <v>665</v>
      </c>
      <c r="B7" s="749" t="s">
        <v>225</v>
      </c>
      <c r="C7" s="749" t="s">
        <v>225</v>
      </c>
      <c r="D7" s="749">
        <v>3</v>
      </c>
      <c r="E7" s="749">
        <v>3</v>
      </c>
      <c r="F7" s="749">
        <v>-2</v>
      </c>
      <c r="G7" s="748">
        <v>6</v>
      </c>
      <c r="H7" s="1515"/>
      <c r="I7" s="1505"/>
      <c r="J7" s="1001"/>
      <c r="K7" s="1521"/>
    </row>
    <row r="8" spans="1:11" ht="10.5" customHeight="1">
      <c r="A8" s="746" t="s">
        <v>1215</v>
      </c>
      <c r="B8" s="753">
        <v>292</v>
      </c>
      <c r="C8" s="753">
        <v>292</v>
      </c>
      <c r="D8" s="753">
        <v>263</v>
      </c>
      <c r="E8" s="753">
        <v>247</v>
      </c>
      <c r="F8" s="753">
        <v>228</v>
      </c>
      <c r="G8" s="368">
        <v>259</v>
      </c>
      <c r="H8" s="1520" t="s">
        <v>1059</v>
      </c>
      <c r="I8" s="1519" t="s">
        <v>716</v>
      </c>
      <c r="J8" s="1006" t="s">
        <v>1123</v>
      </c>
      <c r="K8" s="1519" t="s">
        <v>716</v>
      </c>
    </row>
    <row r="9" spans="1:11" ht="10.5" customHeight="1">
      <c r="A9" s="746" t="s">
        <v>664</v>
      </c>
      <c r="B9" s="753">
        <v>-119</v>
      </c>
      <c r="C9" s="753">
        <v>-126</v>
      </c>
      <c r="D9" s="753">
        <v>-136</v>
      </c>
      <c r="E9" s="753">
        <v>-126</v>
      </c>
      <c r="F9" s="753">
        <v>-129</v>
      </c>
      <c r="G9" s="368">
        <v>-130</v>
      </c>
      <c r="H9" s="1520" t="s">
        <v>931</v>
      </c>
      <c r="I9" s="1519" t="s">
        <v>713</v>
      </c>
      <c r="J9" s="1006" t="s">
        <v>711</v>
      </c>
      <c r="K9" s="1519" t="s">
        <v>713</v>
      </c>
    </row>
    <row r="10" spans="1:11" ht="10.5" customHeight="1">
      <c r="A10" s="746" t="s">
        <v>663</v>
      </c>
      <c r="B10" s="753">
        <v>173</v>
      </c>
      <c r="C10" s="753">
        <v>166</v>
      </c>
      <c r="D10" s="753">
        <v>127</v>
      </c>
      <c r="E10" s="753">
        <v>121</v>
      </c>
      <c r="F10" s="753">
        <v>99</v>
      </c>
      <c r="G10" s="368">
        <v>129</v>
      </c>
      <c r="H10" s="1520" t="s">
        <v>1210</v>
      </c>
      <c r="I10" s="1519" t="s">
        <v>712</v>
      </c>
      <c r="J10" s="1006" t="s">
        <v>1210</v>
      </c>
      <c r="K10" s="1519" t="s">
        <v>809</v>
      </c>
    </row>
    <row r="11" spans="1:11" ht="10.5" customHeight="1">
      <c r="A11" s="422" t="s">
        <v>1121</v>
      </c>
      <c r="B11" s="749">
        <v>3</v>
      </c>
      <c r="C11" s="749">
        <v>-3</v>
      </c>
      <c r="D11" s="749">
        <v>2</v>
      </c>
      <c r="E11" s="749">
        <v>-3</v>
      </c>
      <c r="F11" s="749">
        <v>-2</v>
      </c>
      <c r="G11" s="748" t="s">
        <v>225</v>
      </c>
      <c r="H11" s="1515"/>
      <c r="I11" s="1505"/>
      <c r="J11" s="1007"/>
      <c r="K11" s="1505"/>
    </row>
    <row r="12" spans="1:11" ht="10.5" customHeight="1">
      <c r="A12" s="746" t="s">
        <v>661</v>
      </c>
      <c r="B12" s="753">
        <v>176</v>
      </c>
      <c r="C12" s="753">
        <v>163</v>
      </c>
      <c r="D12" s="753">
        <v>129</v>
      </c>
      <c r="E12" s="753">
        <v>118</v>
      </c>
      <c r="F12" s="753">
        <v>97</v>
      </c>
      <c r="G12" s="368">
        <v>129</v>
      </c>
      <c r="H12" s="1520" t="s">
        <v>1429</v>
      </c>
      <c r="I12" s="1519" t="s">
        <v>814</v>
      </c>
      <c r="J12" s="1006" t="s">
        <v>1429</v>
      </c>
      <c r="K12" s="1519" t="s">
        <v>715</v>
      </c>
    </row>
    <row r="13" spans="1:11" ht="10.5" customHeight="1">
      <c r="A13" s="747"/>
      <c r="B13" s="747"/>
      <c r="C13" s="752"/>
      <c r="D13" s="752"/>
      <c r="E13" s="752"/>
      <c r="F13" s="752"/>
      <c r="G13" s="751"/>
      <c r="H13" s="1518"/>
      <c r="I13" s="1517"/>
      <c r="J13" s="1008"/>
      <c r="K13" s="1517"/>
    </row>
    <row r="14" spans="1:11" ht="10.5" customHeight="1">
      <c r="A14" s="422" t="s">
        <v>1120</v>
      </c>
      <c r="B14" s="749">
        <v>41.438356164383563</v>
      </c>
      <c r="C14" s="749">
        <v>42</v>
      </c>
      <c r="D14" s="749">
        <v>51.99619771863118</v>
      </c>
      <c r="E14" s="749">
        <v>51.315789473684212</v>
      </c>
      <c r="F14" s="749">
        <v>56.907894736842103</v>
      </c>
      <c r="G14" s="748">
        <v>49.324324324324323</v>
      </c>
      <c r="H14" s="1515"/>
      <c r="I14" s="1505"/>
      <c r="J14" s="1001"/>
      <c r="K14" s="1505"/>
    </row>
    <row r="15" spans="1:11" ht="10.5" customHeight="1">
      <c r="A15" s="422" t="s">
        <v>1127</v>
      </c>
      <c r="B15" s="749">
        <v>31</v>
      </c>
      <c r="C15" s="749">
        <v>33</v>
      </c>
      <c r="D15" s="749">
        <v>29.122956314353253</v>
      </c>
      <c r="E15" s="749">
        <v>26.965234015799172</v>
      </c>
      <c r="F15" s="749">
        <v>24</v>
      </c>
      <c r="G15" s="748">
        <v>28.000726353668021</v>
      </c>
      <c r="H15" s="1515"/>
      <c r="I15" s="1505"/>
      <c r="J15" s="1009"/>
      <c r="K15" s="1516"/>
    </row>
    <row r="16" spans="1:11" ht="10.5" customHeight="1">
      <c r="A16" s="422" t="s">
        <v>695</v>
      </c>
      <c r="B16" s="749">
        <v>1731</v>
      </c>
      <c r="C16" s="749">
        <v>1639</v>
      </c>
      <c r="D16" s="749">
        <v>1445</v>
      </c>
      <c r="E16" s="749">
        <v>1301</v>
      </c>
      <c r="F16" s="749">
        <v>1249</v>
      </c>
      <c r="G16" s="748">
        <v>1168</v>
      </c>
      <c r="H16" s="1001">
        <v>0.39</v>
      </c>
      <c r="I16" s="1183">
        <v>5.6131787675411833E-2</v>
      </c>
      <c r="J16" s="1001"/>
      <c r="K16" s="1505"/>
    </row>
    <row r="17" spans="1:11" ht="10.5" customHeight="1">
      <c r="A17" s="750" t="s">
        <v>658</v>
      </c>
      <c r="B17" s="749">
        <v>8552</v>
      </c>
      <c r="C17" s="749">
        <v>8294</v>
      </c>
      <c r="D17" s="749">
        <v>7401</v>
      </c>
      <c r="E17" s="749">
        <v>5625</v>
      </c>
      <c r="F17" s="749">
        <v>5587</v>
      </c>
      <c r="G17" s="748">
        <v>5450</v>
      </c>
      <c r="H17" s="1001">
        <v>0.53</v>
      </c>
      <c r="I17" s="1183">
        <v>3.1106824210272485E-2</v>
      </c>
      <c r="J17" s="1001"/>
      <c r="K17" s="1505"/>
    </row>
    <row r="18" spans="1:11" ht="10.5" customHeight="1" thickBot="1">
      <c r="A18" s="422" t="s">
        <v>657</v>
      </c>
      <c r="B18" s="749">
        <v>2744</v>
      </c>
      <c r="C18" s="749">
        <v>2718</v>
      </c>
      <c r="D18" s="749">
        <v>2741</v>
      </c>
      <c r="E18" s="749">
        <v>2737</v>
      </c>
      <c r="F18" s="749">
        <v>2735</v>
      </c>
      <c r="G18" s="748">
        <v>2764</v>
      </c>
      <c r="H18" s="1775">
        <v>0</v>
      </c>
      <c r="I18" s="1782">
        <v>9.5658572479764541E-3</v>
      </c>
      <c r="J18" s="1010"/>
      <c r="K18" s="1514"/>
    </row>
    <row r="19" spans="1:11" ht="10.5" customHeight="1">
      <c r="A19" s="1513" t="s">
        <v>1255</v>
      </c>
      <c r="B19" s="749"/>
      <c r="C19" s="749"/>
      <c r="D19" s="749"/>
      <c r="E19" s="749"/>
      <c r="F19" s="749"/>
      <c r="G19" s="749"/>
      <c r="H19" s="1118"/>
      <c r="I19" s="1118"/>
      <c r="J19" s="1184"/>
      <c r="K19" s="1184"/>
    </row>
    <row r="20" spans="1:11" ht="9.75" customHeight="1">
      <c r="A20" s="422"/>
      <c r="B20" s="422"/>
      <c r="C20" s="749"/>
      <c r="D20" s="749"/>
      <c r="E20" s="749"/>
      <c r="F20" s="749"/>
      <c r="G20" s="749"/>
      <c r="H20" s="1183"/>
      <c r="I20" s="1183"/>
      <c r="J20" s="1182"/>
      <c r="K20" s="1182"/>
    </row>
    <row r="21" spans="1:11" ht="10.5" customHeight="1" thickBot="1">
      <c r="A21" s="422"/>
      <c r="B21" s="422"/>
      <c r="C21" s="749"/>
      <c r="D21" s="749"/>
      <c r="E21" s="749"/>
      <c r="F21" s="749"/>
      <c r="G21" s="749"/>
      <c r="H21" s="1119"/>
      <c r="I21" s="1119"/>
      <c r="J21" s="1181"/>
      <c r="K21" s="1181"/>
    </row>
    <row r="22" spans="1:11" ht="15" customHeight="1">
      <c r="A22" s="2052" t="s">
        <v>732</v>
      </c>
      <c r="B22" s="2052" t="s">
        <v>53</v>
      </c>
      <c r="C22" s="2052" t="s">
        <v>53</v>
      </c>
      <c r="D22" s="2052" t="s">
        <v>53</v>
      </c>
      <c r="E22" s="1110"/>
      <c r="F22" s="1110"/>
      <c r="G22" s="1111"/>
      <c r="H22" s="2075" t="s">
        <v>1412</v>
      </c>
      <c r="I22" s="2076" t="s">
        <v>53</v>
      </c>
      <c r="J22" s="2075" t="s">
        <v>1411</v>
      </c>
      <c r="K22" s="2076" t="s">
        <v>53</v>
      </c>
    </row>
    <row r="23" spans="1:11" ht="10.5" customHeight="1" thickBot="1">
      <c r="A23" s="1512" t="s">
        <v>650</v>
      </c>
      <c r="B23" s="1511" t="s">
        <v>1410</v>
      </c>
      <c r="C23" s="1511" t="s">
        <v>1214</v>
      </c>
      <c r="D23" s="1511" t="s">
        <v>1119</v>
      </c>
      <c r="E23" s="1511" t="s">
        <v>1063</v>
      </c>
      <c r="F23" s="1511" t="s">
        <v>982</v>
      </c>
      <c r="G23" s="425" t="s">
        <v>930</v>
      </c>
      <c r="H23" s="1510" t="s">
        <v>1409</v>
      </c>
      <c r="I23" s="1509" t="s">
        <v>1408</v>
      </c>
      <c r="J23" s="1510" t="s">
        <v>1409</v>
      </c>
      <c r="K23" s="1509" t="s">
        <v>1408</v>
      </c>
    </row>
    <row r="24" spans="1:11" ht="10.5" customHeight="1">
      <c r="A24" s="1508" t="s">
        <v>1428</v>
      </c>
      <c r="B24" s="1507">
        <v>387.4</v>
      </c>
      <c r="C24" s="1507">
        <v>371.7</v>
      </c>
      <c r="D24" s="1507">
        <v>353.8</v>
      </c>
      <c r="E24" s="1507">
        <v>326.2</v>
      </c>
      <c r="F24" s="1507">
        <v>311.39999999999998</v>
      </c>
      <c r="G24" s="1506">
        <v>280.39999999999998</v>
      </c>
      <c r="H24" s="951">
        <v>0.24</v>
      </c>
      <c r="I24" s="952">
        <v>0.04</v>
      </c>
      <c r="J24" s="951"/>
      <c r="K24" s="952"/>
    </row>
    <row r="25" spans="1:11" ht="10.5" customHeight="1">
      <c r="A25" s="1117" t="s">
        <v>1427</v>
      </c>
      <c r="B25" s="956">
        <v>10.6</v>
      </c>
      <c r="C25" s="956">
        <v>10.1</v>
      </c>
      <c r="D25" s="956">
        <v>9.6</v>
      </c>
      <c r="E25" s="956">
        <v>9</v>
      </c>
      <c r="F25" s="956">
        <v>8.8000000000000007</v>
      </c>
      <c r="G25" s="1213">
        <v>8.5</v>
      </c>
      <c r="H25" s="1183" t="s">
        <v>1009</v>
      </c>
      <c r="I25" s="1505" t="s">
        <v>809</v>
      </c>
      <c r="J25" s="1183" t="s">
        <v>985</v>
      </c>
      <c r="K25" s="1505" t="s">
        <v>809</v>
      </c>
    </row>
    <row r="26" spans="1:11" ht="10.5" customHeight="1" thickBot="1">
      <c r="A26" s="1117" t="s">
        <v>725</v>
      </c>
      <c r="B26" s="956">
        <v>11</v>
      </c>
      <c r="C26" s="1005">
        <v>10.5</v>
      </c>
      <c r="D26" s="955">
        <v>10.7</v>
      </c>
      <c r="E26" s="955">
        <v>10.9</v>
      </c>
      <c r="F26" s="955">
        <v>11.1</v>
      </c>
      <c r="G26" s="957">
        <v>10.6</v>
      </c>
      <c r="H26" s="1504" t="s">
        <v>722</v>
      </c>
      <c r="I26" s="1503" t="s">
        <v>809</v>
      </c>
      <c r="J26" s="1504" t="s">
        <v>724</v>
      </c>
      <c r="K26" s="1503" t="s">
        <v>809</v>
      </c>
    </row>
    <row r="27" spans="1:11" ht="10.5" customHeight="1">
      <c r="A27" s="2050"/>
      <c r="B27" s="2050" t="s">
        <v>53</v>
      </c>
      <c r="C27" s="2050" t="s">
        <v>53</v>
      </c>
      <c r="D27" s="2050" t="s">
        <v>53</v>
      </c>
      <c r="E27" s="2050" t="s">
        <v>53</v>
      </c>
      <c r="F27" s="2050" t="s">
        <v>53</v>
      </c>
      <c r="G27" s="2050" t="s">
        <v>53</v>
      </c>
      <c r="H27" s="2051" t="s">
        <v>53</v>
      </c>
      <c r="I27" s="2051" t="s">
        <v>53</v>
      </c>
      <c r="J27" s="2051" t="s">
        <v>53</v>
      </c>
      <c r="K27" s="2051" t="s">
        <v>53</v>
      </c>
    </row>
    <row r="28" spans="1:11" ht="10.5" customHeight="1">
      <c r="A28" s="1123"/>
      <c r="B28" s="1123"/>
      <c r="C28" s="1123"/>
      <c r="D28" s="1123"/>
      <c r="E28" s="1123"/>
      <c r="F28" s="1123"/>
      <c r="G28" s="1123"/>
      <c r="H28" s="1123"/>
      <c r="I28" s="1123"/>
      <c r="J28" s="1123"/>
      <c r="K28" s="1123"/>
    </row>
    <row r="29" spans="1:11" ht="15" customHeight="1">
      <c r="A29" s="2052" t="s">
        <v>731</v>
      </c>
      <c r="B29" s="2052" t="s">
        <v>53</v>
      </c>
      <c r="C29" s="2052" t="s">
        <v>53</v>
      </c>
      <c r="D29" s="2052" t="s">
        <v>53</v>
      </c>
      <c r="E29" s="1123"/>
      <c r="F29" s="1123"/>
      <c r="G29" s="1123"/>
      <c r="H29" s="1123"/>
      <c r="I29" s="1123"/>
      <c r="J29" s="1123"/>
      <c r="K29" s="1123"/>
    </row>
    <row r="30" spans="1:11" ht="15" customHeight="1">
      <c r="A30" s="390" t="s">
        <v>1410</v>
      </c>
      <c r="B30" s="1123"/>
      <c r="C30" s="389"/>
      <c r="D30" s="389"/>
      <c r="E30" s="389"/>
      <c r="F30" s="389"/>
      <c r="G30" s="389"/>
      <c r="H30" s="1123"/>
      <c r="I30" s="1123"/>
      <c r="J30" s="1123"/>
      <c r="K30" s="1123"/>
    </row>
    <row r="31" spans="1:11" ht="22.5" customHeight="1" thickBot="1">
      <c r="A31" s="389" t="s">
        <v>112</v>
      </c>
      <c r="B31" s="766"/>
      <c r="C31" s="1502" t="s">
        <v>730</v>
      </c>
      <c r="D31" s="1502" t="s">
        <v>933</v>
      </c>
      <c r="E31" s="1180" t="s">
        <v>645</v>
      </c>
      <c r="F31" s="766"/>
      <c r="G31" s="1179"/>
      <c r="H31" s="1123"/>
      <c r="I31" s="1123"/>
      <c r="J31" s="1123"/>
      <c r="K31" s="1123"/>
    </row>
    <row r="32" spans="1:11" ht="10.199999999999999" customHeight="1">
      <c r="A32" s="388" t="s">
        <v>668</v>
      </c>
      <c r="B32" s="1178"/>
      <c r="C32" s="1178">
        <v>-1</v>
      </c>
      <c r="D32" s="1178">
        <v>21</v>
      </c>
      <c r="E32" s="1178">
        <v>-1</v>
      </c>
      <c r="F32" s="1176"/>
      <c r="G32" s="1176"/>
      <c r="H32" s="1123"/>
      <c r="I32" s="1123"/>
      <c r="J32" s="1123"/>
      <c r="K32" s="1123"/>
    </row>
    <row r="33" spans="1:11" ht="10.199999999999999" customHeight="1">
      <c r="A33" s="387" t="s">
        <v>667</v>
      </c>
      <c r="B33" s="1176"/>
      <c r="C33" s="1176">
        <v>122</v>
      </c>
      <c r="D33" s="1176">
        <v>122</v>
      </c>
      <c r="E33" s="1176" t="s">
        <v>225</v>
      </c>
      <c r="F33" s="1176"/>
      <c r="G33" s="1176"/>
      <c r="H33" s="1123"/>
      <c r="I33" s="1123"/>
      <c r="J33" s="1123"/>
      <c r="K33" s="1123"/>
    </row>
    <row r="34" spans="1:11" ht="10.199999999999999" customHeight="1">
      <c r="A34" s="387" t="s">
        <v>666</v>
      </c>
      <c r="B34" s="1176"/>
      <c r="C34" s="1176">
        <v>-4</v>
      </c>
      <c r="D34" s="1176">
        <v>33</v>
      </c>
      <c r="E34" s="1176" t="s">
        <v>225</v>
      </c>
      <c r="F34" s="1176"/>
      <c r="G34" s="1176"/>
      <c r="H34" s="1123"/>
      <c r="I34" s="1123"/>
      <c r="J34" s="1123"/>
      <c r="K34" s="1123"/>
    </row>
    <row r="35" spans="1:11" ht="10.199999999999999" customHeight="1">
      <c r="A35" s="387" t="s">
        <v>665</v>
      </c>
      <c r="B35" s="1176"/>
      <c r="C35" s="1176">
        <v>1</v>
      </c>
      <c r="D35" s="1176" t="s">
        <v>225</v>
      </c>
      <c r="E35" s="1176">
        <v>-1</v>
      </c>
      <c r="F35" s="1176"/>
      <c r="G35" s="1176"/>
      <c r="H35" s="1123"/>
      <c r="I35" s="1123"/>
      <c r="J35" s="1123"/>
      <c r="K35" s="1123"/>
    </row>
    <row r="36" spans="1:11" ht="10.199999999999999" customHeight="1">
      <c r="A36" s="1501" t="s">
        <v>729</v>
      </c>
      <c r="B36" s="1500"/>
      <c r="C36" s="1500">
        <v>118</v>
      </c>
      <c r="D36" s="1500">
        <v>176</v>
      </c>
      <c r="E36" s="1500">
        <v>-2</v>
      </c>
      <c r="F36" s="1176"/>
      <c r="G36" s="1177"/>
      <c r="H36" s="1123"/>
      <c r="I36" s="1123"/>
      <c r="J36" s="1123"/>
      <c r="K36" s="1123"/>
    </row>
    <row r="37" spans="1:11" ht="10.199999999999999" customHeight="1">
      <c r="A37" s="1501" t="s">
        <v>728</v>
      </c>
      <c r="B37" s="1500"/>
      <c r="C37" s="1500">
        <v>-41</v>
      </c>
      <c r="D37" s="1500">
        <v>-76</v>
      </c>
      <c r="E37" s="1500">
        <v>-2</v>
      </c>
      <c r="F37" s="1176"/>
      <c r="G37" s="1177"/>
      <c r="H37" s="1123"/>
      <c r="I37" s="1123"/>
      <c r="J37" s="1123"/>
      <c r="K37" s="1123"/>
    </row>
    <row r="38" spans="1:11" ht="10.199999999999999" customHeight="1">
      <c r="A38" s="1501" t="s">
        <v>663</v>
      </c>
      <c r="B38" s="1500"/>
      <c r="C38" s="1500">
        <v>77</v>
      </c>
      <c r="D38" s="1500">
        <v>100</v>
      </c>
      <c r="E38" s="1500">
        <v>-4</v>
      </c>
      <c r="F38" s="1176"/>
      <c r="G38" s="1177"/>
      <c r="H38" s="1123"/>
      <c r="I38" s="1123"/>
      <c r="J38" s="1123"/>
      <c r="K38" s="1123"/>
    </row>
    <row r="39" spans="1:11" ht="10.199999999999999" customHeight="1">
      <c r="A39" s="387" t="s">
        <v>662</v>
      </c>
      <c r="B39" s="1176"/>
      <c r="C39" s="1176" t="s">
        <v>225</v>
      </c>
      <c r="D39" s="1176">
        <v>3</v>
      </c>
      <c r="E39" s="1176" t="s">
        <v>225</v>
      </c>
      <c r="F39" s="1176"/>
      <c r="G39" s="1176"/>
      <c r="H39" s="1123"/>
      <c r="I39" s="1123"/>
      <c r="J39" s="1123"/>
      <c r="K39" s="1123"/>
    </row>
    <row r="40" spans="1:11" ht="10.199999999999999" customHeight="1">
      <c r="A40" s="1501" t="s">
        <v>661</v>
      </c>
      <c r="B40" s="1500"/>
      <c r="C40" s="1500">
        <v>77</v>
      </c>
      <c r="D40" s="1500">
        <v>103</v>
      </c>
      <c r="E40" s="1500">
        <v>-4</v>
      </c>
      <c r="F40" s="1176"/>
      <c r="G40" s="1177"/>
      <c r="H40" s="1123"/>
      <c r="I40" s="1123"/>
      <c r="J40" s="1123"/>
      <c r="K40" s="1123"/>
    </row>
    <row r="41" spans="1:11" ht="10.199999999999999" customHeight="1">
      <c r="A41" s="387" t="s">
        <v>727</v>
      </c>
      <c r="B41" s="1175"/>
      <c r="C41" s="1175">
        <v>905</v>
      </c>
      <c r="D41" s="1176">
        <v>1798</v>
      </c>
      <c r="E41" s="1175">
        <v>41</v>
      </c>
      <c r="F41" s="1176"/>
      <c r="G41" s="1175"/>
      <c r="H41" s="1123"/>
      <c r="I41" s="1123"/>
      <c r="J41" s="1123"/>
      <c r="K41" s="1123"/>
    </row>
    <row r="42" spans="1:11" ht="15" customHeight="1">
      <c r="A42" s="1123"/>
      <c r="B42" s="1123"/>
      <c r="C42" s="1123"/>
      <c r="D42" s="1123"/>
      <c r="E42" s="1123"/>
      <c r="F42" s="1123"/>
      <c r="G42" s="1123"/>
      <c r="H42" s="1123"/>
      <c r="I42" s="1123"/>
      <c r="J42" s="1123"/>
      <c r="K42" s="1123"/>
    </row>
  </sheetData>
  <mergeCells count="9">
    <mergeCell ref="A27:K27"/>
    <mergeCell ref="A29:D29"/>
    <mergeCell ref="A1:G1"/>
    <mergeCell ref="H1:I1"/>
    <mergeCell ref="J1:K1"/>
    <mergeCell ref="J2:K2"/>
    <mergeCell ref="A22:D22"/>
    <mergeCell ref="H22:I22"/>
    <mergeCell ref="J22:K22"/>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H4:K15 B7:G12 E33:E42 D35:D43 C39 H19:K26"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EEDE5-D065-470A-AC16-F401B5D25866}">
  <dimension ref="A1:I28"/>
  <sheetViews>
    <sheetView view="pageLayout" topLeftCell="A7" zoomScaleNormal="100" workbookViewId="0">
      <selection activeCell="H17" sqref="H17"/>
    </sheetView>
  </sheetViews>
  <sheetFormatPr defaultRowHeight="13.2"/>
  <cols>
    <col min="1" max="1" width="42" style="1100" customWidth="1"/>
    <col min="2" max="7" width="7.5546875" style="1100" customWidth="1"/>
    <col min="8" max="9" width="7.88671875" style="1100" customWidth="1"/>
    <col min="10" max="16384" width="8.88671875" style="1100"/>
  </cols>
  <sheetData>
    <row r="1" spans="1:9" ht="12.6" customHeight="1" thickBot="1">
      <c r="A1" s="2052" t="s">
        <v>1072</v>
      </c>
      <c r="B1" s="2052" t="s">
        <v>53</v>
      </c>
      <c r="C1" s="2052" t="s">
        <v>53</v>
      </c>
      <c r="D1" s="2052" t="s">
        <v>53</v>
      </c>
      <c r="E1" s="2052" t="s">
        <v>53</v>
      </c>
      <c r="F1" s="2052" t="s">
        <v>53</v>
      </c>
      <c r="G1" s="2052" t="s">
        <v>53</v>
      </c>
      <c r="H1" s="2053" t="s">
        <v>53</v>
      </c>
      <c r="I1" s="1186"/>
    </row>
    <row r="2" spans="1:9" ht="12.75" customHeight="1">
      <c r="A2" s="1110"/>
      <c r="B2" s="1110"/>
      <c r="C2" s="1110"/>
      <c r="D2" s="1110"/>
      <c r="E2" s="1110"/>
      <c r="F2" s="1110"/>
      <c r="G2" s="1111"/>
      <c r="H2" s="2078" t="s">
        <v>1412</v>
      </c>
      <c r="I2" s="2079" t="s">
        <v>53</v>
      </c>
    </row>
    <row r="3" spans="1:9" ht="10.5" customHeight="1">
      <c r="A3" s="427"/>
      <c r="B3" s="427"/>
      <c r="C3" s="427"/>
      <c r="D3" s="427"/>
      <c r="E3" s="427"/>
      <c r="F3" s="427"/>
      <c r="G3" s="426"/>
      <c r="H3" s="1537"/>
      <c r="I3" s="1536"/>
    </row>
    <row r="4" spans="1:9" ht="10.5" customHeight="1" thickBot="1">
      <c r="A4" s="1535" t="s">
        <v>633</v>
      </c>
      <c r="B4" s="1534" t="s">
        <v>1410</v>
      </c>
      <c r="C4" s="1534" t="s">
        <v>1214</v>
      </c>
      <c r="D4" s="1534" t="s">
        <v>1119</v>
      </c>
      <c r="E4" s="1534" t="s">
        <v>1063</v>
      </c>
      <c r="F4" s="1534" t="s">
        <v>982</v>
      </c>
      <c r="G4" s="425" t="s">
        <v>930</v>
      </c>
      <c r="H4" s="1533" t="s">
        <v>1409</v>
      </c>
      <c r="I4" s="1532" t="s">
        <v>1408</v>
      </c>
    </row>
    <row r="5" spans="1:9" ht="10.5" customHeight="1">
      <c r="A5" s="423" t="s">
        <v>668</v>
      </c>
      <c r="B5" s="763">
        <v>-1</v>
      </c>
      <c r="C5" s="763">
        <v>-1</v>
      </c>
      <c r="D5" s="763">
        <v>-1</v>
      </c>
      <c r="E5" s="763">
        <v>-1</v>
      </c>
      <c r="F5" s="763" t="s">
        <v>225</v>
      </c>
      <c r="G5" s="767" t="s">
        <v>225</v>
      </c>
      <c r="H5" s="951"/>
      <c r="I5" s="952"/>
    </row>
    <row r="6" spans="1:9" ht="10.5" customHeight="1">
      <c r="A6" s="422" t="s">
        <v>667</v>
      </c>
      <c r="B6" s="749">
        <v>122</v>
      </c>
      <c r="C6" s="749">
        <v>120</v>
      </c>
      <c r="D6" s="749">
        <v>116</v>
      </c>
      <c r="E6" s="749">
        <v>101</v>
      </c>
      <c r="F6" s="749">
        <v>92</v>
      </c>
      <c r="G6" s="748">
        <v>101</v>
      </c>
      <c r="H6" s="1525" t="s">
        <v>1398</v>
      </c>
      <c r="I6" s="1524" t="s">
        <v>815</v>
      </c>
    </row>
    <row r="7" spans="1:9" ht="10.5" customHeight="1">
      <c r="A7" s="422" t="s">
        <v>666</v>
      </c>
      <c r="B7" s="749">
        <v>-4</v>
      </c>
      <c r="C7" s="749">
        <v>2</v>
      </c>
      <c r="D7" s="749">
        <v>-4</v>
      </c>
      <c r="E7" s="749">
        <v>-1</v>
      </c>
      <c r="F7" s="749">
        <v>-1</v>
      </c>
      <c r="G7" s="748">
        <v>1</v>
      </c>
      <c r="H7" s="1525"/>
      <c r="I7" s="1524"/>
    </row>
    <row r="8" spans="1:9" ht="10.5" customHeight="1">
      <c r="A8" s="422" t="s">
        <v>665</v>
      </c>
      <c r="B8" s="749">
        <v>1</v>
      </c>
      <c r="C8" s="749" t="s">
        <v>225</v>
      </c>
      <c r="D8" s="749">
        <v>2</v>
      </c>
      <c r="E8" s="749">
        <v>1</v>
      </c>
      <c r="F8" s="749">
        <v>-2</v>
      </c>
      <c r="G8" s="748">
        <v>1</v>
      </c>
      <c r="H8" s="1525"/>
      <c r="I8" s="1524"/>
    </row>
    <row r="9" spans="1:9" ht="10.5" customHeight="1">
      <c r="A9" s="746" t="s">
        <v>1215</v>
      </c>
      <c r="B9" s="753">
        <v>118</v>
      </c>
      <c r="C9" s="753">
        <v>121</v>
      </c>
      <c r="D9" s="753">
        <v>113</v>
      </c>
      <c r="E9" s="753">
        <v>100</v>
      </c>
      <c r="F9" s="753">
        <v>89</v>
      </c>
      <c r="G9" s="368">
        <v>103</v>
      </c>
      <c r="H9" s="1531" t="s">
        <v>1398</v>
      </c>
      <c r="I9" s="1530" t="s">
        <v>717</v>
      </c>
    </row>
    <row r="10" spans="1:9" ht="10.5" customHeight="1">
      <c r="A10" s="746" t="s">
        <v>664</v>
      </c>
      <c r="B10" s="753">
        <v>-41</v>
      </c>
      <c r="C10" s="753">
        <v>-42</v>
      </c>
      <c r="D10" s="753">
        <v>-45</v>
      </c>
      <c r="E10" s="753">
        <v>-41</v>
      </c>
      <c r="F10" s="753">
        <v>-40</v>
      </c>
      <c r="G10" s="368">
        <v>-40</v>
      </c>
      <c r="H10" s="1531" t="s">
        <v>721</v>
      </c>
      <c r="I10" s="1530" t="s">
        <v>717</v>
      </c>
    </row>
    <row r="11" spans="1:9" ht="10.5" customHeight="1">
      <c r="A11" s="746" t="s">
        <v>663</v>
      </c>
      <c r="B11" s="753">
        <v>77</v>
      </c>
      <c r="C11" s="753">
        <v>79</v>
      </c>
      <c r="D11" s="753">
        <v>68</v>
      </c>
      <c r="E11" s="753">
        <v>59</v>
      </c>
      <c r="F11" s="753">
        <v>49</v>
      </c>
      <c r="G11" s="368">
        <v>63</v>
      </c>
      <c r="H11" s="1531" t="s">
        <v>1435</v>
      </c>
      <c r="I11" s="1530" t="s">
        <v>724</v>
      </c>
    </row>
    <row r="12" spans="1:9" ht="10.5" customHeight="1">
      <c r="A12" s="422" t="s">
        <v>1121</v>
      </c>
      <c r="B12" s="749" t="s">
        <v>225</v>
      </c>
      <c r="C12" s="749" t="s">
        <v>225</v>
      </c>
      <c r="D12" s="749" t="s">
        <v>225</v>
      </c>
      <c r="E12" s="749" t="s">
        <v>225</v>
      </c>
      <c r="F12" s="749" t="s">
        <v>225</v>
      </c>
      <c r="G12" s="748" t="s">
        <v>225</v>
      </c>
      <c r="H12" s="1525"/>
      <c r="I12" s="1524"/>
    </row>
    <row r="13" spans="1:9" ht="10.5" customHeight="1">
      <c r="A13" s="746" t="s">
        <v>661</v>
      </c>
      <c r="B13" s="753">
        <v>77</v>
      </c>
      <c r="C13" s="753">
        <v>79</v>
      </c>
      <c r="D13" s="753">
        <v>68</v>
      </c>
      <c r="E13" s="753">
        <v>59</v>
      </c>
      <c r="F13" s="753">
        <v>49</v>
      </c>
      <c r="G13" s="368">
        <v>63</v>
      </c>
      <c r="H13" s="1531" t="s">
        <v>1435</v>
      </c>
      <c r="I13" s="1530" t="s">
        <v>724</v>
      </c>
    </row>
    <row r="14" spans="1:9" ht="10.5" customHeight="1">
      <c r="A14" s="747"/>
      <c r="B14" s="752"/>
      <c r="C14" s="752"/>
      <c r="D14" s="752"/>
      <c r="E14" s="752"/>
      <c r="F14" s="752"/>
      <c r="G14" s="751"/>
      <c r="H14" s="1529"/>
      <c r="I14" s="1528"/>
    </row>
    <row r="15" spans="1:9" ht="10.5" customHeight="1">
      <c r="A15" s="387" t="s">
        <v>1128</v>
      </c>
      <c r="B15" s="749">
        <v>34.745762711864408</v>
      </c>
      <c r="C15" s="749">
        <v>34.700000000000003</v>
      </c>
      <c r="D15" s="749">
        <v>39.799999999999997</v>
      </c>
      <c r="E15" s="749">
        <v>41</v>
      </c>
      <c r="F15" s="749">
        <v>44.9</v>
      </c>
      <c r="G15" s="748">
        <v>38.799999999999997</v>
      </c>
      <c r="H15" s="1525"/>
      <c r="I15" s="1524"/>
    </row>
    <row r="16" spans="1:9" ht="10.5" customHeight="1">
      <c r="A16" s="387" t="s">
        <v>695</v>
      </c>
      <c r="B16" s="749">
        <v>155</v>
      </c>
      <c r="C16" s="749">
        <v>157.0323361508938</v>
      </c>
      <c r="D16" s="749">
        <v>156</v>
      </c>
      <c r="E16" s="749">
        <v>181</v>
      </c>
      <c r="F16" s="749">
        <v>182</v>
      </c>
      <c r="G16" s="748">
        <v>191</v>
      </c>
      <c r="H16" s="1001">
        <v>-0.15</v>
      </c>
      <c r="I16" s="1778">
        <v>-0.01</v>
      </c>
    </row>
    <row r="17" spans="1:9" ht="10.5" customHeight="1">
      <c r="A17" s="387" t="s">
        <v>658</v>
      </c>
      <c r="B17" s="749">
        <v>1199</v>
      </c>
      <c r="C17" s="749">
        <v>1215.1554119989796</v>
      </c>
      <c r="D17" s="749">
        <v>924</v>
      </c>
      <c r="E17" s="749">
        <v>915</v>
      </c>
      <c r="F17" s="749">
        <v>914</v>
      </c>
      <c r="G17" s="748">
        <v>899</v>
      </c>
      <c r="H17" s="1001">
        <v>0.31</v>
      </c>
      <c r="I17" s="1778">
        <v>-0.01</v>
      </c>
    </row>
    <row r="18" spans="1:9" ht="10.5" customHeight="1">
      <c r="A18" s="1526" t="s">
        <v>1434</v>
      </c>
      <c r="B18" s="758">
        <v>149.68299999999999</v>
      </c>
      <c r="C18" s="758">
        <v>141.09899999999999</v>
      </c>
      <c r="D18" s="758">
        <v>131.51</v>
      </c>
      <c r="E18" s="758">
        <v>119.211</v>
      </c>
      <c r="F18" s="758">
        <v>113.67700000000001</v>
      </c>
      <c r="G18" s="953">
        <v>102.315</v>
      </c>
      <c r="H18" s="1001">
        <v>0.32</v>
      </c>
      <c r="I18" s="1778">
        <v>0.06</v>
      </c>
    </row>
    <row r="19" spans="1:9" ht="10.5" customHeight="1">
      <c r="A19" s="1526" t="s">
        <v>1433</v>
      </c>
      <c r="B19" s="758">
        <v>124.595</v>
      </c>
      <c r="C19" s="758">
        <v>124.46899999999999</v>
      </c>
      <c r="D19" s="758">
        <v>122.318</v>
      </c>
      <c r="E19" s="758">
        <v>113.59399999999999</v>
      </c>
      <c r="F19" s="758">
        <v>109.432</v>
      </c>
      <c r="G19" s="953">
        <v>101.65900000000001</v>
      </c>
      <c r="H19" s="1001">
        <v>0.14000000000000001</v>
      </c>
      <c r="I19" s="1778">
        <v>0</v>
      </c>
    </row>
    <row r="20" spans="1:9" ht="10.199999999999999" customHeight="1">
      <c r="A20" s="1527" t="s">
        <v>1432</v>
      </c>
      <c r="B20" s="758">
        <v>3.036</v>
      </c>
      <c r="C20" s="758">
        <v>2.903</v>
      </c>
      <c r="D20" s="758">
        <v>3.55</v>
      </c>
      <c r="E20" s="758">
        <v>1.5189999999999999</v>
      </c>
      <c r="F20" s="758">
        <v>0.20100000000000001</v>
      </c>
      <c r="G20" s="953">
        <v>-1.9410000000000001</v>
      </c>
      <c r="H20" s="1001"/>
      <c r="I20" s="1778"/>
    </row>
    <row r="21" spans="1:9" ht="10.5" customHeight="1">
      <c r="A21" s="1526" t="s">
        <v>1431</v>
      </c>
      <c r="B21" s="758">
        <v>-2.1819999999999999</v>
      </c>
      <c r="C21" s="758">
        <v>-1.0329999999999999</v>
      </c>
      <c r="D21" s="758">
        <v>4.3940000000000001</v>
      </c>
      <c r="E21" s="758">
        <v>2.2389999999999999</v>
      </c>
      <c r="F21" s="758">
        <v>1.7190000000000001</v>
      </c>
      <c r="G21" s="953">
        <v>-2.8079999999999998</v>
      </c>
      <c r="H21" s="1001"/>
      <c r="I21" s="1778"/>
    </row>
    <row r="22" spans="1:9" ht="10.5" customHeight="1" thickBot="1">
      <c r="A22" s="387" t="s">
        <v>657</v>
      </c>
      <c r="B22" s="749">
        <v>905</v>
      </c>
      <c r="C22" s="749">
        <v>900</v>
      </c>
      <c r="D22" s="749">
        <v>901</v>
      </c>
      <c r="E22" s="749">
        <v>878</v>
      </c>
      <c r="F22" s="749">
        <v>871</v>
      </c>
      <c r="G22" s="748">
        <v>876</v>
      </c>
      <c r="H22" s="1775">
        <v>0.04</v>
      </c>
      <c r="I22" s="1781">
        <v>0.01</v>
      </c>
    </row>
    <row r="23" spans="1:9" ht="15" customHeight="1">
      <c r="A23" s="1123"/>
      <c r="B23" s="1123"/>
      <c r="C23" s="1123"/>
      <c r="D23" s="1123"/>
      <c r="E23" s="1123"/>
      <c r="F23" s="1123"/>
      <c r="G23" s="1123"/>
      <c r="H23" s="1121"/>
      <c r="I23" s="1121"/>
    </row>
    <row r="28" spans="1:9">
      <c r="E28" s="1909"/>
      <c r="F28" s="1909"/>
    </row>
  </sheetData>
  <mergeCells count="2">
    <mergeCell ref="A1:H1"/>
    <mergeCell ref="H2:I2"/>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F5:I7 F8:I15 C8:E23 J8:J23 B12 F23:I23 F16:G19 F20:H21 F22:G2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B668D-2C1D-4A7A-9201-1042292BA64F}">
  <dimension ref="A1:I46"/>
  <sheetViews>
    <sheetView topLeftCell="A23" zoomScaleNormal="100" workbookViewId="0">
      <selection activeCell="B27" sqref="B27"/>
    </sheetView>
  </sheetViews>
  <sheetFormatPr defaultRowHeight="13.2"/>
  <cols>
    <col min="1" max="1" width="42" style="1100" customWidth="1"/>
    <col min="2" max="7" width="7.5546875" style="1100" customWidth="1"/>
    <col min="8" max="9" width="7.88671875" style="1100" customWidth="1"/>
    <col min="10" max="16384" width="8.88671875" style="1100"/>
  </cols>
  <sheetData>
    <row r="1" spans="1:9" ht="12.75" customHeight="1">
      <c r="A1" s="2052" t="s">
        <v>1074</v>
      </c>
      <c r="B1" s="2052" t="s">
        <v>53</v>
      </c>
      <c r="C1" s="2052" t="s">
        <v>53</v>
      </c>
      <c r="D1" s="2052" t="s">
        <v>53</v>
      </c>
      <c r="E1" s="2052" t="s">
        <v>53</v>
      </c>
      <c r="F1" s="2052" t="s">
        <v>53</v>
      </c>
      <c r="G1" s="2069" t="s">
        <v>53</v>
      </c>
      <c r="H1" s="2080" t="s">
        <v>1412</v>
      </c>
      <c r="I1" s="2081" t="s">
        <v>53</v>
      </c>
    </row>
    <row r="2" spans="1:9" ht="10.5" customHeight="1">
      <c r="A2" s="427"/>
      <c r="B2" s="427"/>
      <c r="C2" s="427"/>
      <c r="D2" s="427"/>
      <c r="E2" s="427"/>
      <c r="F2" s="427"/>
      <c r="G2" s="426"/>
      <c r="H2" s="1551"/>
      <c r="I2" s="1550"/>
    </row>
    <row r="3" spans="1:9" ht="10.5" customHeight="1" thickBot="1">
      <c r="A3" s="1549" t="s">
        <v>633</v>
      </c>
      <c r="B3" s="1548" t="s">
        <v>1410</v>
      </c>
      <c r="C3" s="1548" t="s">
        <v>1214</v>
      </c>
      <c r="D3" s="1548" t="s">
        <v>1119</v>
      </c>
      <c r="E3" s="1548" t="s">
        <v>1063</v>
      </c>
      <c r="F3" s="1548" t="s">
        <v>982</v>
      </c>
      <c r="G3" s="425" t="s">
        <v>930</v>
      </c>
      <c r="H3" s="1547" t="s">
        <v>1409</v>
      </c>
      <c r="I3" s="1546" t="s">
        <v>1408</v>
      </c>
    </row>
    <row r="4" spans="1:9" ht="10.5" customHeight="1">
      <c r="A4" s="423" t="s">
        <v>668</v>
      </c>
      <c r="B4" s="763">
        <v>21</v>
      </c>
      <c r="C4" s="763">
        <v>20</v>
      </c>
      <c r="D4" s="763">
        <v>18</v>
      </c>
      <c r="E4" s="763">
        <v>17</v>
      </c>
      <c r="F4" s="763">
        <v>17</v>
      </c>
      <c r="G4" s="767">
        <v>18</v>
      </c>
      <c r="H4" s="951" t="s">
        <v>847</v>
      </c>
      <c r="I4" s="952" t="s">
        <v>809</v>
      </c>
    </row>
    <row r="5" spans="1:9" ht="10.5" customHeight="1">
      <c r="A5" s="422" t="s">
        <v>667</v>
      </c>
      <c r="B5" s="749">
        <v>122</v>
      </c>
      <c r="C5" s="749">
        <v>114</v>
      </c>
      <c r="D5" s="749">
        <v>113</v>
      </c>
      <c r="E5" s="749">
        <v>103</v>
      </c>
      <c r="F5" s="749">
        <v>93</v>
      </c>
      <c r="G5" s="748">
        <v>99</v>
      </c>
      <c r="H5" s="1541" t="s">
        <v>1066</v>
      </c>
      <c r="I5" s="1540" t="s">
        <v>811</v>
      </c>
    </row>
    <row r="6" spans="1:9" ht="10.5" customHeight="1">
      <c r="A6" s="422" t="s">
        <v>666</v>
      </c>
      <c r="B6" s="749">
        <v>33</v>
      </c>
      <c r="C6" s="749">
        <v>36</v>
      </c>
      <c r="D6" s="749">
        <v>19</v>
      </c>
      <c r="E6" s="749">
        <v>26</v>
      </c>
      <c r="F6" s="749">
        <v>28</v>
      </c>
      <c r="G6" s="748">
        <v>34</v>
      </c>
      <c r="H6" s="1541" t="s">
        <v>985</v>
      </c>
      <c r="I6" s="1540" t="s">
        <v>931</v>
      </c>
    </row>
    <row r="7" spans="1:9" ht="10.5" customHeight="1">
      <c r="A7" s="422" t="s">
        <v>665</v>
      </c>
      <c r="B7" s="749" t="s">
        <v>225</v>
      </c>
      <c r="C7" s="749" t="s">
        <v>225</v>
      </c>
      <c r="D7" s="749" t="s">
        <v>225</v>
      </c>
      <c r="E7" s="749" t="s">
        <v>225</v>
      </c>
      <c r="F7" s="749" t="s">
        <v>225</v>
      </c>
      <c r="G7" s="748" t="s">
        <v>225</v>
      </c>
      <c r="H7" s="1541"/>
      <c r="I7" s="1540"/>
    </row>
    <row r="8" spans="1:9" ht="10.5" customHeight="1">
      <c r="A8" s="746" t="s">
        <v>1215</v>
      </c>
      <c r="B8" s="753">
        <v>176</v>
      </c>
      <c r="C8" s="753">
        <v>170</v>
      </c>
      <c r="D8" s="753">
        <v>150</v>
      </c>
      <c r="E8" s="753">
        <v>146</v>
      </c>
      <c r="F8" s="753">
        <v>138</v>
      </c>
      <c r="G8" s="368">
        <v>151</v>
      </c>
      <c r="H8" s="1545" t="s">
        <v>1059</v>
      </c>
      <c r="I8" s="1544" t="s">
        <v>712</v>
      </c>
    </row>
    <row r="9" spans="1:9" ht="10.5" customHeight="1">
      <c r="A9" s="746" t="s">
        <v>664</v>
      </c>
      <c r="B9" s="753">
        <v>-76</v>
      </c>
      <c r="C9" s="753">
        <v>-83</v>
      </c>
      <c r="D9" s="753">
        <v>-86</v>
      </c>
      <c r="E9" s="753">
        <v>-82</v>
      </c>
      <c r="F9" s="753">
        <v>-84</v>
      </c>
      <c r="G9" s="368">
        <v>-87</v>
      </c>
      <c r="H9" s="1545" t="s">
        <v>720</v>
      </c>
      <c r="I9" s="1544" t="s">
        <v>931</v>
      </c>
    </row>
    <row r="10" spans="1:9" ht="10.5" customHeight="1">
      <c r="A10" s="746" t="s">
        <v>663</v>
      </c>
      <c r="B10" s="753">
        <v>100</v>
      </c>
      <c r="C10" s="753">
        <v>87</v>
      </c>
      <c r="D10" s="753">
        <v>64</v>
      </c>
      <c r="E10" s="753">
        <v>64</v>
      </c>
      <c r="F10" s="753">
        <v>54</v>
      </c>
      <c r="G10" s="368">
        <v>64</v>
      </c>
      <c r="H10" s="1545" t="s">
        <v>1397</v>
      </c>
      <c r="I10" s="1544" t="s">
        <v>818</v>
      </c>
    </row>
    <row r="11" spans="1:9" ht="10.5" customHeight="1">
      <c r="A11" s="422" t="s">
        <v>1121</v>
      </c>
      <c r="B11" s="749">
        <v>3</v>
      </c>
      <c r="C11" s="749">
        <v>-3</v>
      </c>
      <c r="D11" s="749">
        <v>2</v>
      </c>
      <c r="E11" s="749">
        <v>-3</v>
      </c>
      <c r="F11" s="749">
        <v>-2</v>
      </c>
      <c r="G11" s="748" t="s">
        <v>225</v>
      </c>
      <c r="H11" s="1541"/>
      <c r="I11" s="1540"/>
    </row>
    <row r="12" spans="1:9" ht="10.5" customHeight="1">
      <c r="A12" s="746" t="s">
        <v>661</v>
      </c>
      <c r="B12" s="753">
        <v>103</v>
      </c>
      <c r="C12" s="753">
        <v>84</v>
      </c>
      <c r="D12" s="753">
        <v>66</v>
      </c>
      <c r="E12" s="753">
        <v>61</v>
      </c>
      <c r="F12" s="753">
        <v>52</v>
      </c>
      <c r="G12" s="368">
        <v>64</v>
      </c>
      <c r="H12" s="1545" t="s">
        <v>1436</v>
      </c>
      <c r="I12" s="1544" t="s">
        <v>846</v>
      </c>
    </row>
    <row r="13" spans="1:9" ht="10.5" customHeight="1">
      <c r="A13" s="747"/>
      <c r="B13" s="747"/>
      <c r="C13" s="752"/>
      <c r="D13" s="752"/>
      <c r="E13" s="752"/>
      <c r="F13" s="752"/>
      <c r="G13" s="751"/>
      <c r="H13" s="1543"/>
      <c r="I13" s="1542"/>
    </row>
    <row r="14" spans="1:9" ht="10.5" customHeight="1">
      <c r="A14" s="422" t="s">
        <v>1120</v>
      </c>
      <c r="B14" s="749">
        <v>43.465909090909086</v>
      </c>
      <c r="C14" s="749">
        <v>47.941176470588239</v>
      </c>
      <c r="D14" s="749">
        <v>57.833333333333336</v>
      </c>
      <c r="E14" s="749">
        <v>56.678082191780824</v>
      </c>
      <c r="F14" s="749">
        <v>61.413043478260867</v>
      </c>
      <c r="G14" s="748">
        <v>56.12582781456954</v>
      </c>
      <c r="H14" s="1541"/>
      <c r="I14" s="1540"/>
    </row>
    <row r="15" spans="1:9" ht="10.5" customHeight="1">
      <c r="A15" s="422" t="s">
        <v>695</v>
      </c>
      <c r="B15" s="749">
        <v>1564</v>
      </c>
      <c r="C15" s="749">
        <v>1469</v>
      </c>
      <c r="D15" s="749">
        <v>1279</v>
      </c>
      <c r="E15" s="749">
        <v>1110</v>
      </c>
      <c r="F15" s="749">
        <v>1058</v>
      </c>
      <c r="G15" s="748">
        <v>969</v>
      </c>
      <c r="H15" s="1541">
        <v>0.48</v>
      </c>
      <c r="I15" s="1540">
        <v>0.06</v>
      </c>
    </row>
    <row r="16" spans="1:9" ht="10.5" customHeight="1">
      <c r="A16" s="750" t="s">
        <v>658</v>
      </c>
      <c r="B16" s="749">
        <v>7328</v>
      </c>
      <c r="C16" s="749">
        <v>7053</v>
      </c>
      <c r="D16" s="749">
        <v>6459</v>
      </c>
      <c r="E16" s="749">
        <v>4693</v>
      </c>
      <c r="F16" s="749">
        <v>4657</v>
      </c>
      <c r="G16" s="748">
        <v>4533</v>
      </c>
      <c r="H16" s="1541">
        <v>0.56999999999999995</v>
      </c>
      <c r="I16" s="1540">
        <v>0.04</v>
      </c>
    </row>
    <row r="17" spans="1:9" ht="10.5" customHeight="1" thickBot="1">
      <c r="A17" s="422" t="s">
        <v>657</v>
      </c>
      <c r="B17" s="749">
        <v>1798</v>
      </c>
      <c r="C17" s="749">
        <v>1775</v>
      </c>
      <c r="D17" s="749">
        <v>1798</v>
      </c>
      <c r="E17" s="749">
        <v>1817</v>
      </c>
      <c r="F17" s="749">
        <v>1822</v>
      </c>
      <c r="G17" s="748">
        <v>1853</v>
      </c>
      <c r="H17" s="1539">
        <v>-0.01</v>
      </c>
      <c r="I17" s="1538">
        <v>0.01</v>
      </c>
    </row>
    <row r="18" spans="1:9" ht="12.75" customHeight="1">
      <c r="A18" s="1493" t="s">
        <v>1254</v>
      </c>
      <c r="B18" s="422"/>
      <c r="C18" s="749"/>
      <c r="D18" s="749"/>
      <c r="E18" s="749"/>
      <c r="F18" s="749"/>
      <c r="G18" s="749"/>
      <c r="H18" s="1118"/>
      <c r="I18" s="1118"/>
    </row>
    <row r="19" spans="1:9" ht="10.5" customHeight="1" thickBot="1">
      <c r="A19" s="422"/>
      <c r="B19" s="422"/>
      <c r="C19" s="749"/>
      <c r="D19" s="749"/>
      <c r="E19" s="749"/>
      <c r="F19" s="749"/>
      <c r="G19" s="749"/>
      <c r="H19" s="1119"/>
      <c r="I19" s="1119"/>
    </row>
    <row r="20" spans="1:9" ht="15" customHeight="1">
      <c r="A20" s="2052" t="s">
        <v>936</v>
      </c>
      <c r="B20" s="2052" t="s">
        <v>53</v>
      </c>
      <c r="C20" s="2052" t="s">
        <v>53</v>
      </c>
      <c r="D20" s="2052" t="s">
        <v>53</v>
      </c>
      <c r="E20" s="1110"/>
      <c r="F20" s="1110"/>
      <c r="G20" s="1111"/>
      <c r="H20" s="2080" t="s">
        <v>1412</v>
      </c>
      <c r="I20" s="2081" t="s">
        <v>53</v>
      </c>
    </row>
    <row r="21" spans="1:9" ht="10.5" customHeight="1" thickBot="1">
      <c r="A21" s="1549" t="s">
        <v>650</v>
      </c>
      <c r="B21" s="1548" t="s">
        <v>1410</v>
      </c>
      <c r="C21" s="1548" t="s">
        <v>1214</v>
      </c>
      <c r="D21" s="1548" t="s">
        <v>1119</v>
      </c>
      <c r="E21" s="1548" t="s">
        <v>1063</v>
      </c>
      <c r="F21" s="1548" t="s">
        <v>982</v>
      </c>
      <c r="G21" s="425" t="s">
        <v>930</v>
      </c>
      <c r="H21" s="1547" t="s">
        <v>1409</v>
      </c>
      <c r="I21" s="1546" t="s">
        <v>1408</v>
      </c>
    </row>
    <row r="22" spans="1:9" ht="10.5" customHeight="1">
      <c r="A22" s="773" t="s">
        <v>935</v>
      </c>
      <c r="B22" s="772">
        <v>114.23678022545515</v>
      </c>
      <c r="C22" s="772">
        <v>107.16714643080806</v>
      </c>
      <c r="D22" s="772">
        <v>100.77700321165541</v>
      </c>
      <c r="E22" s="772">
        <v>92.719068822981015</v>
      </c>
      <c r="F22" s="772">
        <v>87.8</v>
      </c>
      <c r="G22" s="771">
        <v>77</v>
      </c>
      <c r="H22" s="951" t="s">
        <v>1216</v>
      </c>
      <c r="I22" s="952" t="s">
        <v>811</v>
      </c>
    </row>
    <row r="23" spans="1:9" ht="10.5" customHeight="1">
      <c r="A23" s="770" t="s">
        <v>934</v>
      </c>
      <c r="B23" s="769">
        <v>60.128999999999998</v>
      </c>
      <c r="C23" s="769">
        <v>57.040999999999997</v>
      </c>
      <c r="D23" s="769">
        <v>53.228966277832427</v>
      </c>
      <c r="E23" s="769">
        <v>48.771999999999998</v>
      </c>
      <c r="F23" s="769">
        <v>46.908999999999999</v>
      </c>
      <c r="G23" s="768">
        <v>41.921999999999997</v>
      </c>
      <c r="H23" s="1541" t="s">
        <v>1059</v>
      </c>
      <c r="I23" s="1540" t="s">
        <v>809</v>
      </c>
    </row>
    <row r="24" spans="1:9" ht="10.5" customHeight="1">
      <c r="A24" s="770" t="s">
        <v>1616</v>
      </c>
      <c r="B24" s="769">
        <v>8.1999999999999993</v>
      </c>
      <c r="C24" s="769">
        <v>7.7</v>
      </c>
      <c r="D24" s="769">
        <v>7.3</v>
      </c>
      <c r="E24" s="769">
        <v>6.9</v>
      </c>
      <c r="F24" s="769">
        <v>6.7</v>
      </c>
      <c r="G24" s="768">
        <v>6.5</v>
      </c>
      <c r="H24" s="1541">
        <v>0.22</v>
      </c>
      <c r="I24" s="1540">
        <v>0.06</v>
      </c>
    </row>
    <row r="25" spans="1:9" ht="10.5" customHeight="1">
      <c r="A25" s="770" t="s">
        <v>1617</v>
      </c>
      <c r="B25" s="769">
        <v>2.4</v>
      </c>
      <c r="C25" s="769">
        <v>2.4</v>
      </c>
      <c r="D25" s="769">
        <v>2.2999999999999998</v>
      </c>
      <c r="E25" s="769">
        <v>2.1</v>
      </c>
      <c r="F25" s="769">
        <v>2.1</v>
      </c>
      <c r="G25" s="768">
        <v>2</v>
      </c>
      <c r="H25" s="1541">
        <v>0.16</v>
      </c>
      <c r="I25" s="1540">
        <v>0.01</v>
      </c>
    </row>
    <row r="26" spans="1:9" ht="10.5" customHeight="1">
      <c r="A26" s="1978" t="s">
        <v>726</v>
      </c>
      <c r="B26" s="1979">
        <v>10.6</v>
      </c>
      <c r="C26" s="1979">
        <v>10.1</v>
      </c>
      <c r="D26" s="1979">
        <v>9.6</v>
      </c>
      <c r="E26" s="1979">
        <v>9</v>
      </c>
      <c r="F26" s="1979">
        <v>8.8000000000000007</v>
      </c>
      <c r="G26" s="1980">
        <v>8.5</v>
      </c>
      <c r="H26" s="1981" t="s">
        <v>1009</v>
      </c>
      <c r="I26" s="1982" t="s">
        <v>809</v>
      </c>
    </row>
    <row r="27" spans="1:9" ht="10.5" customHeight="1" thickBot="1">
      <c r="A27" s="1978" t="s">
        <v>725</v>
      </c>
      <c r="B27" s="1979">
        <v>11</v>
      </c>
      <c r="C27" s="1983">
        <v>10.5</v>
      </c>
      <c r="D27" s="1984">
        <v>10.7</v>
      </c>
      <c r="E27" s="1984">
        <v>10.9</v>
      </c>
      <c r="F27" s="1984">
        <v>11.1</v>
      </c>
      <c r="G27" s="1985">
        <v>10.6</v>
      </c>
      <c r="H27" s="1986" t="s">
        <v>722</v>
      </c>
      <c r="I27" s="1987" t="s">
        <v>809</v>
      </c>
    </row>
    <row r="28" spans="1:9" ht="10.5" customHeight="1">
      <c r="A28" s="2050"/>
      <c r="B28" s="2050" t="s">
        <v>53</v>
      </c>
      <c r="C28" s="2050" t="s">
        <v>53</v>
      </c>
      <c r="D28" s="2050" t="s">
        <v>53</v>
      </c>
      <c r="E28" s="2050" t="s">
        <v>53</v>
      </c>
      <c r="F28" s="2050" t="s">
        <v>53</v>
      </c>
      <c r="G28" s="2050" t="s">
        <v>53</v>
      </c>
      <c r="H28" s="2051" t="s">
        <v>53</v>
      </c>
      <c r="I28" s="2051" t="s">
        <v>53</v>
      </c>
    </row>
    <row r="29" spans="1:9" ht="10.5" customHeight="1" thickBot="1">
      <c r="A29" s="1123"/>
      <c r="B29" s="1123"/>
      <c r="C29" s="1123"/>
      <c r="D29" s="1123"/>
      <c r="E29" s="1123"/>
      <c r="F29" s="1123"/>
      <c r="G29" s="1123"/>
      <c r="H29" s="1122"/>
      <c r="I29" s="1122"/>
    </row>
    <row r="30" spans="1:9" ht="15" customHeight="1">
      <c r="A30" s="2052" t="s">
        <v>1073</v>
      </c>
      <c r="B30" s="2052" t="s">
        <v>53</v>
      </c>
      <c r="C30" s="2052" t="s">
        <v>53</v>
      </c>
      <c r="D30" s="2052" t="s">
        <v>53</v>
      </c>
      <c r="E30" s="1123"/>
      <c r="F30" s="1123"/>
      <c r="G30" s="1187"/>
      <c r="H30" s="2080" t="s">
        <v>1412</v>
      </c>
      <c r="I30" s="2081" t="s">
        <v>53</v>
      </c>
    </row>
    <row r="31" spans="1:9" ht="15" customHeight="1">
      <c r="A31" s="1312"/>
      <c r="B31" s="1312"/>
      <c r="C31" s="1312"/>
      <c r="D31" s="1312"/>
      <c r="E31" s="1123"/>
      <c r="F31" s="1123"/>
      <c r="G31" s="1187"/>
      <c r="H31" s="1551"/>
      <c r="I31" s="1550"/>
    </row>
    <row r="32" spans="1:9" ht="10.5" customHeight="1" thickBot="1">
      <c r="A32" s="1549" t="s">
        <v>633</v>
      </c>
      <c r="B32" s="1548" t="s">
        <v>1410</v>
      </c>
      <c r="C32" s="1548" t="s">
        <v>1214</v>
      </c>
      <c r="D32" s="1548" t="s">
        <v>1119</v>
      </c>
      <c r="E32" s="1548" t="s">
        <v>1063</v>
      </c>
      <c r="F32" s="1548" t="s">
        <v>982</v>
      </c>
      <c r="G32" s="425" t="s">
        <v>930</v>
      </c>
      <c r="H32" s="1547" t="s">
        <v>1409</v>
      </c>
      <c r="I32" s="1546" t="s">
        <v>1408</v>
      </c>
    </row>
    <row r="33" spans="1:9" ht="10.5" customHeight="1">
      <c r="A33" s="423" t="s">
        <v>668</v>
      </c>
      <c r="B33" s="763">
        <v>-1</v>
      </c>
      <c r="C33" s="763" t="s">
        <v>225</v>
      </c>
      <c r="D33" s="763">
        <v>-1</v>
      </c>
      <c r="E33" s="763" t="s">
        <v>225</v>
      </c>
      <c r="F33" s="763" t="s">
        <v>225</v>
      </c>
      <c r="G33" s="767" t="s">
        <v>225</v>
      </c>
      <c r="H33" s="951"/>
      <c r="I33" s="952"/>
    </row>
    <row r="34" spans="1:9" ht="10.5" customHeight="1">
      <c r="A34" s="422" t="s">
        <v>667</v>
      </c>
      <c r="B34" s="749" t="s">
        <v>225</v>
      </c>
      <c r="C34" s="749">
        <v>1</v>
      </c>
      <c r="D34" s="749">
        <v>-1</v>
      </c>
      <c r="E34" s="749" t="s">
        <v>225</v>
      </c>
      <c r="F34" s="749">
        <v>1</v>
      </c>
      <c r="G34" s="748" t="s">
        <v>225</v>
      </c>
      <c r="H34" s="1541"/>
      <c r="I34" s="1540"/>
    </row>
    <row r="35" spans="1:9" ht="10.5" customHeight="1">
      <c r="A35" s="422" t="s">
        <v>666</v>
      </c>
      <c r="B35" s="749" t="s">
        <v>225</v>
      </c>
      <c r="C35" s="749" t="s">
        <v>225</v>
      </c>
      <c r="D35" s="749">
        <v>1</v>
      </c>
      <c r="E35" s="749">
        <v>-1</v>
      </c>
      <c r="F35" s="749" t="s">
        <v>225</v>
      </c>
      <c r="G35" s="748" t="s">
        <v>225</v>
      </c>
      <c r="H35" s="1541"/>
      <c r="I35" s="1540"/>
    </row>
    <row r="36" spans="1:9" ht="10.5" customHeight="1">
      <c r="A36" s="422" t="s">
        <v>665</v>
      </c>
      <c r="B36" s="749">
        <v>-1</v>
      </c>
      <c r="C36" s="749" t="s">
        <v>225</v>
      </c>
      <c r="D36" s="749">
        <v>1</v>
      </c>
      <c r="E36" s="749">
        <v>2</v>
      </c>
      <c r="F36" s="749" t="s">
        <v>225</v>
      </c>
      <c r="G36" s="748">
        <v>5</v>
      </c>
      <c r="H36" s="1541"/>
      <c r="I36" s="1540"/>
    </row>
    <row r="37" spans="1:9" ht="10.5" customHeight="1">
      <c r="A37" s="746" t="s">
        <v>1215</v>
      </c>
      <c r="B37" s="753">
        <v>-2</v>
      </c>
      <c r="C37" s="753">
        <v>1</v>
      </c>
      <c r="D37" s="753" t="s">
        <v>216</v>
      </c>
      <c r="E37" s="753">
        <v>1</v>
      </c>
      <c r="F37" s="753">
        <v>1</v>
      </c>
      <c r="G37" s="368">
        <v>5</v>
      </c>
      <c r="H37" s="1545"/>
      <c r="I37" s="1544"/>
    </row>
    <row r="38" spans="1:9" ht="10.5" customHeight="1">
      <c r="A38" s="746" t="s">
        <v>664</v>
      </c>
      <c r="B38" s="753">
        <v>-2</v>
      </c>
      <c r="C38" s="753">
        <v>-1</v>
      </c>
      <c r="D38" s="753">
        <v>-5</v>
      </c>
      <c r="E38" s="753">
        <v>-3</v>
      </c>
      <c r="F38" s="753">
        <v>-5</v>
      </c>
      <c r="G38" s="368">
        <v>-3</v>
      </c>
      <c r="H38" s="1545"/>
      <c r="I38" s="1544"/>
    </row>
    <row r="39" spans="1:9" ht="10.5" customHeight="1">
      <c r="A39" s="746" t="s">
        <v>663</v>
      </c>
      <c r="B39" s="753">
        <v>-4</v>
      </c>
      <c r="C39" s="753" t="s">
        <v>216</v>
      </c>
      <c r="D39" s="753">
        <v>-5</v>
      </c>
      <c r="E39" s="753">
        <v>-2</v>
      </c>
      <c r="F39" s="753">
        <v>-4</v>
      </c>
      <c r="G39" s="368">
        <v>2</v>
      </c>
      <c r="H39" s="1545"/>
      <c r="I39" s="1544"/>
    </row>
    <row r="40" spans="1:9" ht="10.5" customHeight="1">
      <c r="A40" s="422" t="s">
        <v>1121</v>
      </c>
      <c r="B40" s="749" t="s">
        <v>225</v>
      </c>
      <c r="C40" s="749" t="s">
        <v>225</v>
      </c>
      <c r="D40" s="749" t="s">
        <v>225</v>
      </c>
      <c r="E40" s="749" t="s">
        <v>225</v>
      </c>
      <c r="F40" s="749" t="s">
        <v>225</v>
      </c>
      <c r="G40" s="748" t="s">
        <v>225</v>
      </c>
      <c r="H40" s="1541"/>
      <c r="I40" s="1540"/>
    </row>
    <row r="41" spans="1:9" ht="10.5" customHeight="1">
      <c r="A41" s="746" t="s">
        <v>661</v>
      </c>
      <c r="B41" s="753">
        <v>-4</v>
      </c>
      <c r="C41" s="753" t="s">
        <v>216</v>
      </c>
      <c r="D41" s="753">
        <v>-5</v>
      </c>
      <c r="E41" s="753">
        <v>-2</v>
      </c>
      <c r="F41" s="753">
        <v>-4</v>
      </c>
      <c r="G41" s="368">
        <v>2</v>
      </c>
      <c r="H41" s="1545"/>
      <c r="I41" s="1544"/>
    </row>
    <row r="42" spans="1:9" ht="10.5" customHeight="1">
      <c r="A42" s="747"/>
      <c r="B42" s="747"/>
      <c r="C42" s="752"/>
      <c r="D42" s="752"/>
      <c r="E42" s="752"/>
      <c r="F42" s="752"/>
      <c r="G42" s="751"/>
      <c r="H42" s="1543"/>
      <c r="I42" s="1542"/>
    </row>
    <row r="43" spans="1:9" ht="10.5" customHeight="1">
      <c r="A43" s="422" t="s">
        <v>695</v>
      </c>
      <c r="B43" s="749">
        <v>12</v>
      </c>
      <c r="C43" s="749">
        <v>12.967663849106202</v>
      </c>
      <c r="D43" s="749">
        <v>10</v>
      </c>
      <c r="E43" s="749">
        <v>10</v>
      </c>
      <c r="F43" s="749">
        <v>9</v>
      </c>
      <c r="G43" s="748">
        <v>8</v>
      </c>
      <c r="H43" s="1541"/>
      <c r="I43" s="1540"/>
    </row>
    <row r="44" spans="1:9" ht="10.5" customHeight="1" thickBot="1">
      <c r="A44" s="422" t="s">
        <v>657</v>
      </c>
      <c r="B44" s="749">
        <v>41</v>
      </c>
      <c r="C44" s="749">
        <v>43</v>
      </c>
      <c r="D44" s="749">
        <v>42</v>
      </c>
      <c r="E44" s="749">
        <v>42</v>
      </c>
      <c r="F44" s="749">
        <v>42</v>
      </c>
      <c r="G44" s="748">
        <v>35</v>
      </c>
      <c r="H44" s="1539" t="s">
        <v>717</v>
      </c>
      <c r="I44" s="1538" t="s">
        <v>719</v>
      </c>
    </row>
    <row r="45" spans="1:9" ht="10.5" customHeight="1">
      <c r="A45" s="1123"/>
      <c r="B45" s="1123"/>
      <c r="C45" s="1123"/>
      <c r="D45" s="1123"/>
      <c r="E45" s="1123"/>
      <c r="F45" s="1123"/>
      <c r="G45" s="1123"/>
      <c r="H45" s="1121"/>
      <c r="I45" s="1121"/>
    </row>
    <row r="46" spans="1:9" ht="10.5" customHeight="1">
      <c r="A46" s="1123"/>
      <c r="B46" s="1123"/>
      <c r="C46" s="1123"/>
      <c r="D46" s="1123"/>
      <c r="E46" s="1123"/>
      <c r="F46" s="1123"/>
      <c r="G46" s="1123"/>
      <c r="H46" s="1123"/>
      <c r="I46" s="1123"/>
    </row>
  </sheetData>
  <mergeCells count="7">
    <mergeCell ref="A30:D30"/>
    <mergeCell ref="H30:I30"/>
    <mergeCell ref="A1:G1"/>
    <mergeCell ref="H1:I1"/>
    <mergeCell ref="A20:D20"/>
    <mergeCell ref="H20:I20"/>
    <mergeCell ref="A28:I28"/>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A4:I14 C33:I44 B34:B42 A26:I28 A15:A16 C15:G16 A17:G17 B44 A18:I23"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B81A-944D-4F44-ACA4-C42460D21458}">
  <dimension ref="A1:I27"/>
  <sheetViews>
    <sheetView view="pageLayout" zoomScaleNormal="100" workbookViewId="0">
      <selection activeCell="E39" sqref="E39"/>
    </sheetView>
  </sheetViews>
  <sheetFormatPr defaultRowHeight="13.2"/>
  <cols>
    <col min="1" max="1" width="31.5546875" style="1100" customWidth="1"/>
    <col min="2" max="7" width="6.5546875" style="1100" customWidth="1"/>
    <col min="8" max="9" width="7.109375" style="1100" customWidth="1"/>
    <col min="10" max="16384" width="8.88671875" style="1100"/>
  </cols>
  <sheetData>
    <row r="1" spans="1:9" ht="12.75" customHeight="1">
      <c r="A1" s="2052" t="s">
        <v>943</v>
      </c>
      <c r="B1" s="2052" t="s">
        <v>53</v>
      </c>
      <c r="C1" s="2052" t="s">
        <v>53</v>
      </c>
      <c r="D1" s="2052" t="s">
        <v>53</v>
      </c>
      <c r="E1" s="2052" t="s">
        <v>53</v>
      </c>
      <c r="F1" s="2052" t="s">
        <v>53</v>
      </c>
      <c r="G1" s="2069" t="s">
        <v>53</v>
      </c>
      <c r="H1" s="2082" t="s">
        <v>1412</v>
      </c>
      <c r="I1" s="2083" t="s">
        <v>53</v>
      </c>
    </row>
    <row r="2" spans="1:9" ht="10.5" customHeight="1">
      <c r="A2" s="427"/>
      <c r="B2" s="427"/>
      <c r="C2" s="427"/>
      <c r="D2" s="427"/>
      <c r="E2" s="427"/>
      <c r="F2" s="427"/>
      <c r="G2" s="426"/>
      <c r="H2" s="1559"/>
      <c r="I2" s="1558"/>
    </row>
    <row r="3" spans="1:9" ht="10.5" customHeight="1" thickBot="1">
      <c r="A3" s="1557" t="s">
        <v>633</v>
      </c>
      <c r="B3" s="1556" t="s">
        <v>1410</v>
      </c>
      <c r="C3" s="1556" t="s">
        <v>1214</v>
      </c>
      <c r="D3" s="1556" t="s">
        <v>1119</v>
      </c>
      <c r="E3" s="1556" t="s">
        <v>1063</v>
      </c>
      <c r="F3" s="1556" t="s">
        <v>982</v>
      </c>
      <c r="G3" s="425" t="s">
        <v>930</v>
      </c>
      <c r="H3" s="1555" t="s">
        <v>1409</v>
      </c>
      <c r="I3" s="1554" t="s">
        <v>1408</v>
      </c>
    </row>
    <row r="4" spans="1:9" ht="10.5" customHeight="1">
      <c r="A4" s="423" t="s">
        <v>940</v>
      </c>
      <c r="B4" s="763">
        <v>52.025569128828629</v>
      </c>
      <c r="C4" s="763">
        <v>48.342769328096658</v>
      </c>
      <c r="D4" s="763">
        <v>49.969199880941737</v>
      </c>
      <c r="E4" s="763">
        <v>40.328168371436647</v>
      </c>
      <c r="F4" s="763">
        <v>43.29550159716257</v>
      </c>
      <c r="G4" s="767">
        <v>42.775938946301665</v>
      </c>
      <c r="H4" s="951" t="s">
        <v>1009</v>
      </c>
      <c r="I4" s="952" t="s">
        <v>814</v>
      </c>
    </row>
    <row r="5" spans="1:9" ht="10.5" customHeight="1">
      <c r="A5" s="422" t="s">
        <v>939</v>
      </c>
      <c r="B5" s="749">
        <v>46.255293370000004</v>
      </c>
      <c r="C5" s="749">
        <v>43.843458809999994</v>
      </c>
      <c r="D5" s="749">
        <v>41.569587085180707</v>
      </c>
      <c r="E5" s="749">
        <v>39.955661135180719</v>
      </c>
      <c r="F5" s="749">
        <v>35.07752628518071</v>
      </c>
      <c r="G5" s="748">
        <v>38.788319965180719</v>
      </c>
      <c r="H5" s="1553" t="s">
        <v>1118</v>
      </c>
      <c r="I5" s="1552" t="s">
        <v>723</v>
      </c>
    </row>
    <row r="6" spans="1:9" ht="10.5" customHeight="1">
      <c r="A6" s="422" t="s">
        <v>938</v>
      </c>
      <c r="B6" s="749">
        <v>9.1005041871384655</v>
      </c>
      <c r="C6" s="749">
        <v>9.9146182985216047</v>
      </c>
      <c r="D6" s="749">
        <v>8.6119942849445721</v>
      </c>
      <c r="E6" s="749">
        <v>7.6719405925776929</v>
      </c>
      <c r="F6" s="749">
        <v>5.2254869012277192</v>
      </c>
      <c r="G6" s="748">
        <v>7.7253913595195769</v>
      </c>
      <c r="H6" s="1553" t="s">
        <v>1439</v>
      </c>
      <c r="I6" s="1552" t="s">
        <v>931</v>
      </c>
    </row>
    <row r="7" spans="1:9" ht="10.5" customHeight="1">
      <c r="A7" s="422" t="s">
        <v>937</v>
      </c>
      <c r="B7" s="749">
        <v>25.944667540398203</v>
      </c>
      <c r="C7" s="749">
        <v>24.235203898242101</v>
      </c>
      <c r="D7" s="749">
        <v>21.759175249257318</v>
      </c>
      <c r="E7" s="749">
        <v>20.470588773991135</v>
      </c>
      <c r="F7" s="749">
        <v>18.407463179501217</v>
      </c>
      <c r="G7" s="748">
        <v>20.551168250886683</v>
      </c>
      <c r="H7" s="1553" t="s">
        <v>983</v>
      </c>
      <c r="I7" s="1552" t="s">
        <v>811</v>
      </c>
    </row>
    <row r="8" spans="1:9" ht="10.5" customHeight="1" thickBot="1">
      <c r="A8" s="1988" t="s">
        <v>1438</v>
      </c>
      <c r="B8" s="1967">
        <v>133.32603422636549</v>
      </c>
      <c r="C8" s="1967">
        <v>126.33605033486047</v>
      </c>
      <c r="D8" s="1967">
        <v>121.9099565003259</v>
      </c>
      <c r="E8" s="1967">
        <v>108.42635887318592</v>
      </c>
      <c r="F8" s="1967">
        <v>104.20597796307229</v>
      </c>
      <c r="G8" s="1970">
        <v>109.84081852188866</v>
      </c>
      <c r="H8" s="1989" t="s">
        <v>1059</v>
      </c>
      <c r="I8" s="1990" t="s">
        <v>723</v>
      </c>
    </row>
    <row r="9" spans="1:9" ht="12.75" customHeight="1" thickBot="1">
      <c r="A9" s="422"/>
      <c r="B9" s="422"/>
      <c r="C9" s="749"/>
      <c r="D9" s="749"/>
      <c r="E9" s="749"/>
      <c r="F9" s="749"/>
      <c r="G9" s="749"/>
      <c r="H9" s="1101"/>
      <c r="I9" s="1101"/>
    </row>
    <row r="10" spans="1:9" ht="12.75" customHeight="1">
      <c r="A10" s="2052" t="s">
        <v>942</v>
      </c>
      <c r="B10" s="2052" t="s">
        <v>53</v>
      </c>
      <c r="C10" s="2052" t="s">
        <v>53</v>
      </c>
      <c r="D10" s="2052" t="s">
        <v>53</v>
      </c>
      <c r="E10" s="2052" t="s">
        <v>53</v>
      </c>
      <c r="F10" s="2052" t="s">
        <v>53</v>
      </c>
      <c r="G10" s="2069" t="s">
        <v>53</v>
      </c>
      <c r="H10" s="2082" t="s">
        <v>1412</v>
      </c>
      <c r="I10" s="2083" t="s">
        <v>53</v>
      </c>
    </row>
    <row r="11" spans="1:9" ht="10.5" customHeight="1">
      <c r="A11" s="427"/>
      <c r="B11" s="427"/>
      <c r="C11" s="427"/>
      <c r="D11" s="427"/>
      <c r="E11" s="427"/>
      <c r="F11" s="427"/>
      <c r="G11" s="426"/>
      <c r="H11" s="1559"/>
      <c r="I11" s="1558"/>
    </row>
    <row r="12" spans="1:9" ht="10.5" customHeight="1" thickBot="1">
      <c r="A12" s="1557" t="s">
        <v>650</v>
      </c>
      <c r="B12" s="1556" t="s">
        <v>1410</v>
      </c>
      <c r="C12" s="1556" t="s">
        <v>1214</v>
      </c>
      <c r="D12" s="1556" t="s">
        <v>1119</v>
      </c>
      <c r="E12" s="1556" t="s">
        <v>1063</v>
      </c>
      <c r="F12" s="1556" t="s">
        <v>982</v>
      </c>
      <c r="G12" s="425" t="s">
        <v>930</v>
      </c>
      <c r="H12" s="1555" t="s">
        <v>1409</v>
      </c>
      <c r="I12" s="1554" t="s">
        <v>1408</v>
      </c>
    </row>
    <row r="13" spans="1:9" ht="10.5" customHeight="1">
      <c r="A13" s="423" t="s">
        <v>940</v>
      </c>
      <c r="B13" s="760">
        <v>33.962030916951882</v>
      </c>
      <c r="C13" s="760">
        <v>32.381010258547668</v>
      </c>
      <c r="D13" s="760">
        <v>30.788588132517972</v>
      </c>
      <c r="E13" s="760">
        <v>28.949000000000002</v>
      </c>
      <c r="F13" s="760">
        <v>27.9</v>
      </c>
      <c r="G13" s="1002">
        <v>25.4</v>
      </c>
      <c r="H13" s="951" t="s">
        <v>1070</v>
      </c>
      <c r="I13" s="952" t="s">
        <v>809</v>
      </c>
    </row>
    <row r="14" spans="1:9" ht="10.5" customHeight="1">
      <c r="A14" s="422" t="s">
        <v>939</v>
      </c>
      <c r="B14" s="758">
        <v>38.414000000000001</v>
      </c>
      <c r="C14" s="758">
        <v>35.963000000000001</v>
      </c>
      <c r="D14" s="758">
        <v>34.207999999999998</v>
      </c>
      <c r="E14" s="758">
        <v>31.818999999999999</v>
      </c>
      <c r="F14" s="758">
        <v>29.8</v>
      </c>
      <c r="G14" s="953">
        <v>26.5</v>
      </c>
      <c r="H14" s="1553" t="s">
        <v>1061</v>
      </c>
      <c r="I14" s="1552" t="s">
        <v>811</v>
      </c>
    </row>
    <row r="15" spans="1:9" ht="10.5" customHeight="1">
      <c r="A15" s="422" t="s">
        <v>938</v>
      </c>
      <c r="B15" s="758">
        <v>9.7566644567219161</v>
      </c>
      <c r="C15" s="758">
        <v>9.3332960726583174</v>
      </c>
      <c r="D15" s="758">
        <v>8.3156276115661036</v>
      </c>
      <c r="E15" s="758">
        <v>7.2072199882528345</v>
      </c>
      <c r="F15" s="758">
        <v>7</v>
      </c>
      <c r="G15" s="953">
        <v>5.6</v>
      </c>
      <c r="H15" s="1553" t="s">
        <v>1217</v>
      </c>
      <c r="I15" s="1552" t="s">
        <v>809</v>
      </c>
    </row>
    <row r="16" spans="1:9" ht="10.5" customHeight="1">
      <c r="A16" s="422" t="s">
        <v>937</v>
      </c>
      <c r="B16" s="758">
        <v>32.104084851781337</v>
      </c>
      <c r="C16" s="758">
        <v>29.48984009960208</v>
      </c>
      <c r="D16" s="758">
        <v>27.464787467571337</v>
      </c>
      <c r="E16" s="758">
        <v>24.74384883472818</v>
      </c>
      <c r="F16" s="758">
        <v>23.1</v>
      </c>
      <c r="G16" s="953">
        <v>19.5</v>
      </c>
      <c r="H16" s="1553" t="s">
        <v>1217</v>
      </c>
      <c r="I16" s="1552" t="s">
        <v>715</v>
      </c>
    </row>
    <row r="17" spans="1:9" ht="10.5" customHeight="1" thickBot="1">
      <c r="A17" s="1991" t="s">
        <v>1437</v>
      </c>
      <c r="B17" s="1968">
        <v>114.23678022545515</v>
      </c>
      <c r="C17" s="1968">
        <v>107.16714643080806</v>
      </c>
      <c r="D17" s="1968">
        <v>100.77700321165541</v>
      </c>
      <c r="E17" s="1968">
        <v>92.719068822981015</v>
      </c>
      <c r="F17" s="1968">
        <v>87.8</v>
      </c>
      <c r="G17" s="1992">
        <v>77</v>
      </c>
      <c r="H17" s="1989" t="s">
        <v>1216</v>
      </c>
      <c r="I17" s="1990" t="s">
        <v>811</v>
      </c>
    </row>
    <row r="18" spans="1:9" ht="10.5" customHeight="1" thickBot="1">
      <c r="A18" s="422"/>
      <c r="B18" s="749"/>
      <c r="C18" s="749"/>
      <c r="D18" s="749"/>
      <c r="E18" s="749"/>
      <c r="F18" s="749"/>
      <c r="G18" s="749"/>
      <c r="H18" s="428"/>
      <c r="I18" s="428"/>
    </row>
    <row r="19" spans="1:9" ht="15" customHeight="1">
      <c r="A19" s="2052" t="s">
        <v>941</v>
      </c>
      <c r="B19" s="2052" t="s">
        <v>53</v>
      </c>
      <c r="C19" s="2052" t="s">
        <v>53</v>
      </c>
      <c r="D19" s="2052" t="s">
        <v>53</v>
      </c>
      <c r="E19" s="2052" t="s">
        <v>53</v>
      </c>
      <c r="F19" s="2052" t="s">
        <v>53</v>
      </c>
      <c r="G19" s="2069" t="s">
        <v>53</v>
      </c>
      <c r="H19" s="2082" t="s">
        <v>1412</v>
      </c>
      <c r="I19" s="2083" t="s">
        <v>53</v>
      </c>
    </row>
    <row r="20" spans="1:9" ht="10.5" customHeight="1">
      <c r="A20" s="427"/>
      <c r="B20" s="427"/>
      <c r="C20" s="427"/>
      <c r="D20" s="427"/>
      <c r="E20" s="427"/>
      <c r="F20" s="427"/>
      <c r="G20" s="426"/>
      <c r="H20" s="1559"/>
      <c r="I20" s="1558"/>
    </row>
    <row r="21" spans="1:9" ht="10.5" customHeight="1" thickBot="1">
      <c r="A21" s="1557" t="s">
        <v>650</v>
      </c>
      <c r="B21" s="1556" t="s">
        <v>1410</v>
      </c>
      <c r="C21" s="1556" t="s">
        <v>1214</v>
      </c>
      <c r="D21" s="1556" t="s">
        <v>1119</v>
      </c>
      <c r="E21" s="1556" t="s">
        <v>1063</v>
      </c>
      <c r="F21" s="1556" t="s">
        <v>982</v>
      </c>
      <c r="G21" s="425" t="s">
        <v>930</v>
      </c>
      <c r="H21" s="1555" t="s">
        <v>1409</v>
      </c>
      <c r="I21" s="1554" t="s">
        <v>1408</v>
      </c>
    </row>
    <row r="22" spans="1:9" ht="10.5" customHeight="1">
      <c r="A22" s="423" t="s">
        <v>940</v>
      </c>
      <c r="B22" s="760">
        <v>3.8365797379710997</v>
      </c>
      <c r="C22" s="760">
        <v>3.7949780170738303</v>
      </c>
      <c r="D22" s="760">
        <v>3.6753468827457798</v>
      </c>
      <c r="E22" s="760">
        <v>3.5643032605029701</v>
      </c>
      <c r="F22" s="760">
        <v>3.4961637474834601</v>
      </c>
      <c r="G22" s="1002">
        <v>3.4456608553977701</v>
      </c>
      <c r="H22" s="951" t="s">
        <v>810</v>
      </c>
      <c r="I22" s="952" t="s">
        <v>718</v>
      </c>
    </row>
    <row r="23" spans="1:9" ht="10.5" customHeight="1">
      <c r="A23" s="422" t="s">
        <v>939</v>
      </c>
      <c r="B23" s="758">
        <v>2.4532447560999997</v>
      </c>
      <c r="C23" s="758">
        <v>2.3431593639999999</v>
      </c>
      <c r="D23" s="758">
        <v>2.2535024265700003</v>
      </c>
      <c r="E23" s="758">
        <v>2.18044473465</v>
      </c>
      <c r="F23" s="758">
        <v>2.14295501993</v>
      </c>
      <c r="G23" s="953">
        <v>2.1031712109500003</v>
      </c>
      <c r="H23" s="1553" t="s">
        <v>817</v>
      </c>
      <c r="I23" s="1552" t="s">
        <v>809</v>
      </c>
    </row>
    <row r="24" spans="1:9" ht="10.5" customHeight="1">
      <c r="A24" s="422" t="s">
        <v>938</v>
      </c>
      <c r="B24" s="758">
        <v>1.65972084068852</v>
      </c>
      <c r="C24" s="758">
        <v>1.5498875322461201</v>
      </c>
      <c r="D24" s="758">
        <v>1.38715528242497</v>
      </c>
      <c r="E24" s="758">
        <v>1.2539323417177999</v>
      </c>
      <c r="F24" s="758">
        <v>1.2053930418124199</v>
      </c>
      <c r="G24" s="953">
        <v>1.08487617351761</v>
      </c>
      <c r="H24" s="1553" t="s">
        <v>1069</v>
      </c>
      <c r="I24" s="1552" t="s">
        <v>811</v>
      </c>
    </row>
    <row r="25" spans="1:9" ht="10.5" customHeight="1">
      <c r="A25" s="422" t="s">
        <v>937</v>
      </c>
      <c r="B25" s="758">
        <v>2.6110413941711403</v>
      </c>
      <c r="C25" s="758">
        <v>2.4003272622669201</v>
      </c>
      <c r="D25" s="758">
        <v>2.3045493365156697</v>
      </c>
      <c r="E25" s="758">
        <v>2.04837156958392</v>
      </c>
      <c r="F25" s="758">
        <v>2.0006660650786299</v>
      </c>
      <c r="G25" s="953">
        <v>1.8203496225022799</v>
      </c>
      <c r="H25" s="1553" t="s">
        <v>1066</v>
      </c>
      <c r="I25" s="1552" t="s">
        <v>715</v>
      </c>
    </row>
    <row r="26" spans="1:9" ht="10.5" customHeight="1" thickBot="1">
      <c r="A26" s="1991" t="s">
        <v>1437</v>
      </c>
      <c r="B26" s="1968">
        <v>10.560586728930799</v>
      </c>
      <c r="C26" s="1968">
        <v>10.0883521755869</v>
      </c>
      <c r="D26" s="1968">
        <v>9.6205539282564203</v>
      </c>
      <c r="E26" s="1968">
        <v>9.0470519064546906</v>
      </c>
      <c r="F26" s="1968">
        <v>8.8451778743045093</v>
      </c>
      <c r="G26" s="1992">
        <v>8.4540578623676588</v>
      </c>
      <c r="H26" s="1989" t="s">
        <v>849</v>
      </c>
      <c r="I26" s="1990" t="s">
        <v>809</v>
      </c>
    </row>
    <row r="27" spans="1:9" ht="10.5" customHeight="1">
      <c r="A27" s="422"/>
      <c r="B27" s="749"/>
      <c r="C27" s="749"/>
      <c r="D27" s="749"/>
      <c r="E27" s="749"/>
      <c r="F27" s="749"/>
      <c r="G27" s="749"/>
      <c r="H27" s="774"/>
      <c r="I27" s="774"/>
    </row>
  </sheetData>
  <mergeCells count="6">
    <mergeCell ref="A1:G1"/>
    <mergeCell ref="H1:I1"/>
    <mergeCell ref="A10:G10"/>
    <mergeCell ref="H10:I10"/>
    <mergeCell ref="A19:G19"/>
    <mergeCell ref="H19:I19"/>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H4:I2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F952A-6F3A-487D-BEAC-DE769CF2E44E}">
  <dimension ref="A1:I61"/>
  <sheetViews>
    <sheetView view="pageBreakPreview" topLeftCell="A16" zoomScale="60" zoomScaleNormal="100" workbookViewId="0">
      <selection activeCell="J53" sqref="J53"/>
    </sheetView>
  </sheetViews>
  <sheetFormatPr defaultRowHeight="13.2"/>
  <cols>
    <col min="1" max="1" width="40.33203125" style="1100" customWidth="1"/>
    <col min="2" max="8" width="7.5546875" style="1100" customWidth="1"/>
    <col min="9" max="9" width="7.88671875" style="1100" customWidth="1"/>
    <col min="10" max="16384" width="8.88671875" style="1100"/>
  </cols>
  <sheetData>
    <row r="1" spans="1:9" ht="12.75" customHeight="1">
      <c r="A1" s="2052" t="s">
        <v>1284</v>
      </c>
      <c r="B1" s="2052" t="s">
        <v>53</v>
      </c>
      <c r="C1" s="2052" t="s">
        <v>53</v>
      </c>
      <c r="D1" s="2052" t="s">
        <v>53</v>
      </c>
      <c r="E1" s="2052" t="s">
        <v>53</v>
      </c>
      <c r="F1" s="2052" t="s">
        <v>53</v>
      </c>
      <c r="G1" s="2069" t="s">
        <v>53</v>
      </c>
      <c r="H1" s="1571" t="s">
        <v>1412</v>
      </c>
      <c r="I1" s="1570"/>
    </row>
    <row r="2" spans="1:9" ht="10.5" customHeight="1">
      <c r="A2" s="427"/>
      <c r="B2" s="427"/>
      <c r="C2" s="427"/>
      <c r="D2" s="427"/>
      <c r="E2" s="427"/>
      <c r="F2" s="427"/>
      <c r="G2" s="426"/>
      <c r="H2" s="1569"/>
      <c r="I2" s="1568"/>
    </row>
    <row r="3" spans="1:9" ht="10.5" customHeight="1" thickBot="1">
      <c r="A3" s="1562" t="s">
        <v>633</v>
      </c>
      <c r="B3" s="1561" t="s">
        <v>1410</v>
      </c>
      <c r="C3" s="1561" t="s">
        <v>1214</v>
      </c>
      <c r="D3" s="1561" t="s">
        <v>1119</v>
      </c>
      <c r="E3" s="1561" t="s">
        <v>1063</v>
      </c>
      <c r="F3" s="1561" t="s">
        <v>982</v>
      </c>
      <c r="G3" s="425" t="s">
        <v>930</v>
      </c>
      <c r="H3" s="1567" t="s">
        <v>1409</v>
      </c>
      <c r="I3" s="1566" t="s">
        <v>1408</v>
      </c>
    </row>
    <row r="4" spans="1:9" ht="10.5" customHeight="1">
      <c r="A4" s="423" t="s">
        <v>660</v>
      </c>
      <c r="B4" s="760">
        <v>60.1</v>
      </c>
      <c r="C4" s="760">
        <v>57</v>
      </c>
      <c r="D4" s="760">
        <v>53.228000000000002</v>
      </c>
      <c r="E4" s="760">
        <v>48.771999999999998</v>
      </c>
      <c r="F4" s="760">
        <v>46.9</v>
      </c>
      <c r="G4" s="1002">
        <v>41.9</v>
      </c>
      <c r="H4" s="951" t="s">
        <v>1059</v>
      </c>
      <c r="I4" s="952" t="s">
        <v>809</v>
      </c>
    </row>
    <row r="5" spans="1:9" ht="10.5" customHeight="1">
      <c r="A5" s="422" t="s">
        <v>659</v>
      </c>
      <c r="B5" s="749">
        <v>2081.1999999999998</v>
      </c>
      <c r="C5" s="749">
        <v>1919.4</v>
      </c>
      <c r="D5" s="749">
        <v>1852.4</v>
      </c>
      <c r="E5" s="749">
        <v>1097.580952</v>
      </c>
      <c r="F5" s="749">
        <v>1102.0728250000002</v>
      </c>
      <c r="G5" s="748">
        <v>1644.3</v>
      </c>
      <c r="H5" s="1565" t="s">
        <v>1224</v>
      </c>
      <c r="I5" s="1564" t="s">
        <v>814</v>
      </c>
    </row>
    <row r="6" spans="1:9" ht="10.5" customHeight="1">
      <c r="A6" s="427" t="s">
        <v>945</v>
      </c>
      <c r="B6" s="749"/>
      <c r="C6" s="749"/>
      <c r="D6" s="749"/>
      <c r="E6" s="749"/>
      <c r="F6" s="749"/>
      <c r="G6" s="748"/>
      <c r="H6" s="1565"/>
      <c r="I6" s="1564"/>
    </row>
    <row r="7" spans="1:9" ht="10.5" customHeight="1">
      <c r="A7" s="422" t="s">
        <v>1132</v>
      </c>
      <c r="B7" s="749">
        <v>6.4</v>
      </c>
      <c r="C7" s="749">
        <v>7.1</v>
      </c>
      <c r="D7" s="749">
        <v>10.8</v>
      </c>
      <c r="E7" s="749">
        <v>7.8201229999999997</v>
      </c>
      <c r="F7" s="749">
        <v>4.7369349999999999</v>
      </c>
      <c r="G7" s="748">
        <v>4.3284229999999999</v>
      </c>
      <c r="H7" s="1565" t="s">
        <v>932</v>
      </c>
      <c r="I7" s="1564" t="s">
        <v>720</v>
      </c>
    </row>
    <row r="8" spans="1:9" ht="10.5" customHeight="1">
      <c r="A8" s="422" t="s">
        <v>1131</v>
      </c>
      <c r="B8" s="749">
        <v>65.900000000000006</v>
      </c>
      <c r="C8" s="749">
        <v>62.9</v>
      </c>
      <c r="D8" s="749">
        <v>54.3</v>
      </c>
      <c r="E8" s="749">
        <v>52.549852000000001</v>
      </c>
      <c r="F8" s="749">
        <v>51.309019999999997</v>
      </c>
      <c r="G8" s="748">
        <v>55.722647000000002</v>
      </c>
      <c r="H8" s="1565" t="s">
        <v>1059</v>
      </c>
      <c r="I8" s="1564" t="s">
        <v>809</v>
      </c>
    </row>
    <row r="9" spans="1:9" ht="10.5" customHeight="1">
      <c r="A9" s="422" t="s">
        <v>1130</v>
      </c>
      <c r="B9" s="749">
        <v>22</v>
      </c>
      <c r="C9" s="749">
        <v>20.7</v>
      </c>
      <c r="D9" s="749">
        <v>15.4</v>
      </c>
      <c r="E9" s="749">
        <v>20.170741</v>
      </c>
      <c r="F9" s="749">
        <v>16.594457999999999</v>
      </c>
      <c r="G9" s="748">
        <v>18.613941000000001</v>
      </c>
      <c r="H9" s="1565" t="s">
        <v>1398</v>
      </c>
      <c r="I9" s="1564" t="s">
        <v>723</v>
      </c>
    </row>
    <row r="10" spans="1:9" ht="10.5" customHeight="1" thickBot="1">
      <c r="A10" s="1966" t="s">
        <v>687</v>
      </c>
      <c r="B10" s="1967">
        <v>94.4</v>
      </c>
      <c r="C10" s="1967">
        <v>90.7</v>
      </c>
      <c r="D10" s="1967">
        <v>80.599999999999994</v>
      </c>
      <c r="E10" s="1967">
        <v>80.540716000000003</v>
      </c>
      <c r="F10" s="1967">
        <v>72.640412999999995</v>
      </c>
      <c r="G10" s="1970">
        <v>78.665011000000007</v>
      </c>
      <c r="H10" s="1971" t="s">
        <v>1216</v>
      </c>
      <c r="I10" s="1972" t="s">
        <v>712</v>
      </c>
    </row>
    <row r="11" spans="1:9" ht="10.5" customHeight="1">
      <c r="A11" s="747"/>
      <c r="B11" s="752"/>
      <c r="C11" s="752"/>
      <c r="D11" s="752"/>
      <c r="E11" s="752"/>
      <c r="F11" s="752"/>
      <c r="G11" s="752"/>
      <c r="H11" s="1563"/>
      <c r="I11" s="1189"/>
    </row>
    <row r="12" spans="1:9" ht="10.5" customHeight="1">
      <c r="A12" s="747" t="s">
        <v>944</v>
      </c>
      <c r="B12" s="752"/>
      <c r="C12" s="752"/>
      <c r="D12" s="752"/>
      <c r="E12" s="752"/>
      <c r="F12" s="752"/>
      <c r="G12" s="752"/>
      <c r="H12" s="1185"/>
      <c r="I12" s="1185"/>
    </row>
    <row r="13" spans="1:9" ht="10.5" customHeight="1">
      <c r="A13" s="779" t="s">
        <v>686</v>
      </c>
      <c r="B13" s="2084" t="s">
        <v>685</v>
      </c>
      <c r="C13" s="2084" t="s">
        <v>53</v>
      </c>
      <c r="D13" s="2084" t="s">
        <v>53</v>
      </c>
      <c r="E13" s="2084" t="s">
        <v>53</v>
      </c>
      <c r="F13" s="2084" t="s">
        <v>53</v>
      </c>
      <c r="G13" s="2084" t="s">
        <v>53</v>
      </c>
      <c r="H13" s="2084" t="s">
        <v>53</v>
      </c>
      <c r="I13" s="2084" t="s">
        <v>53</v>
      </c>
    </row>
    <row r="14" spans="1:9" ht="10.5" customHeight="1">
      <c r="A14" s="747"/>
      <c r="B14" s="2084" t="s">
        <v>53</v>
      </c>
      <c r="C14" s="2084" t="s">
        <v>53</v>
      </c>
      <c r="D14" s="2084" t="s">
        <v>53</v>
      </c>
      <c r="E14" s="2084" t="s">
        <v>53</v>
      </c>
      <c r="F14" s="2084" t="s">
        <v>53</v>
      </c>
      <c r="G14" s="2084" t="s">
        <v>53</v>
      </c>
      <c r="H14" s="2084" t="s">
        <v>53</v>
      </c>
      <c r="I14" s="2084" t="s">
        <v>53</v>
      </c>
    </row>
    <row r="15" spans="1:9" ht="10.5" customHeight="1">
      <c r="A15" s="747"/>
      <c r="B15" s="752"/>
      <c r="C15" s="752"/>
      <c r="D15" s="752"/>
      <c r="E15" s="752"/>
      <c r="F15" s="752"/>
      <c r="G15" s="752"/>
      <c r="H15" s="1185"/>
      <c r="I15" s="1185"/>
    </row>
    <row r="16" spans="1:9" ht="10.5" customHeight="1">
      <c r="A16" s="779" t="s">
        <v>684</v>
      </c>
      <c r="B16" s="2084" t="s">
        <v>683</v>
      </c>
      <c r="C16" s="2084" t="s">
        <v>53</v>
      </c>
      <c r="D16" s="2084" t="s">
        <v>53</v>
      </c>
      <c r="E16" s="2084" t="s">
        <v>53</v>
      </c>
      <c r="F16" s="2084" t="s">
        <v>53</v>
      </c>
      <c r="G16" s="2084" t="s">
        <v>53</v>
      </c>
      <c r="H16" s="2084" t="s">
        <v>53</v>
      </c>
      <c r="I16" s="2084" t="s">
        <v>53</v>
      </c>
    </row>
    <row r="17" spans="1:9" ht="10.5" customHeight="1">
      <c r="A17" s="747"/>
      <c r="B17" s="2084" t="s">
        <v>53</v>
      </c>
      <c r="C17" s="2084" t="s">
        <v>53</v>
      </c>
      <c r="D17" s="2084" t="s">
        <v>53</v>
      </c>
      <c r="E17" s="2084" t="s">
        <v>53</v>
      </c>
      <c r="F17" s="2084" t="s">
        <v>53</v>
      </c>
      <c r="G17" s="2084" t="s">
        <v>53</v>
      </c>
      <c r="H17" s="2084" t="s">
        <v>53</v>
      </c>
      <c r="I17" s="2084" t="s">
        <v>53</v>
      </c>
    </row>
    <row r="18" spans="1:9" ht="10.5" customHeight="1">
      <c r="A18" s="747"/>
      <c r="B18" s="752"/>
      <c r="C18" s="752"/>
      <c r="D18" s="752"/>
      <c r="E18" s="752"/>
      <c r="F18" s="752"/>
      <c r="G18" s="752"/>
      <c r="H18" s="1185"/>
      <c r="I18" s="1185"/>
    </row>
    <row r="19" spans="1:9" ht="10.5" customHeight="1">
      <c r="A19" s="779" t="s">
        <v>682</v>
      </c>
      <c r="B19" s="2084" t="s">
        <v>681</v>
      </c>
      <c r="C19" s="2084" t="s">
        <v>53</v>
      </c>
      <c r="D19" s="2084" t="s">
        <v>53</v>
      </c>
      <c r="E19" s="2084" t="s">
        <v>53</v>
      </c>
      <c r="F19" s="2084" t="s">
        <v>53</v>
      </c>
      <c r="G19" s="2084" t="s">
        <v>53</v>
      </c>
      <c r="H19" s="2084" t="s">
        <v>53</v>
      </c>
      <c r="I19" s="2084" t="s">
        <v>53</v>
      </c>
    </row>
    <row r="20" spans="1:9" ht="10.5" customHeight="1">
      <c r="A20" s="747"/>
      <c r="B20" s="2084" t="s">
        <v>53</v>
      </c>
      <c r="C20" s="2084" t="s">
        <v>53</v>
      </c>
      <c r="D20" s="2084" t="s">
        <v>53</v>
      </c>
      <c r="E20" s="2084" t="s">
        <v>53</v>
      </c>
      <c r="F20" s="2084" t="s">
        <v>53</v>
      </c>
      <c r="G20" s="2084" t="s">
        <v>53</v>
      </c>
      <c r="H20" s="2084" t="s">
        <v>53</v>
      </c>
      <c r="I20" s="2084" t="s">
        <v>53</v>
      </c>
    </row>
    <row r="21" spans="1:9" ht="10.5" customHeight="1">
      <c r="A21" s="747"/>
      <c r="B21" s="752"/>
      <c r="C21" s="752"/>
      <c r="D21" s="752"/>
      <c r="E21" s="752"/>
      <c r="F21" s="752"/>
      <c r="G21" s="752"/>
      <c r="H21" s="1185"/>
      <c r="I21" s="1185"/>
    </row>
    <row r="22" spans="1:9" ht="10.5" customHeight="1">
      <c r="A22" s="779" t="s">
        <v>680</v>
      </c>
      <c r="B22" s="2084" t="s">
        <v>679</v>
      </c>
      <c r="C22" s="2084" t="s">
        <v>53</v>
      </c>
      <c r="D22" s="2084" t="s">
        <v>53</v>
      </c>
      <c r="E22" s="2084" t="s">
        <v>53</v>
      </c>
      <c r="F22" s="2084" t="s">
        <v>53</v>
      </c>
      <c r="G22" s="2084" t="s">
        <v>53</v>
      </c>
      <c r="H22" s="2084" t="s">
        <v>53</v>
      </c>
      <c r="I22" s="2084" t="s">
        <v>53</v>
      </c>
    </row>
    <row r="23" spans="1:9" ht="10.5" customHeight="1">
      <c r="A23" s="747"/>
      <c r="B23" s="2084" t="s">
        <v>53</v>
      </c>
      <c r="C23" s="2084" t="s">
        <v>53</v>
      </c>
      <c r="D23" s="2084" t="s">
        <v>53</v>
      </c>
      <c r="E23" s="2084" t="s">
        <v>53</v>
      </c>
      <c r="F23" s="2084" t="s">
        <v>53</v>
      </c>
      <c r="G23" s="2084" t="s">
        <v>53</v>
      </c>
      <c r="H23" s="2084" t="s">
        <v>53</v>
      </c>
      <c r="I23" s="2084" t="s">
        <v>53</v>
      </c>
    </row>
    <row r="24" spans="1:9" ht="10.5" customHeight="1">
      <c r="A24" s="747"/>
      <c r="B24" s="2084" t="s">
        <v>53</v>
      </c>
      <c r="C24" s="2084" t="s">
        <v>53</v>
      </c>
      <c r="D24" s="2084" t="s">
        <v>53</v>
      </c>
      <c r="E24" s="2084" t="s">
        <v>53</v>
      </c>
      <c r="F24" s="2084" t="s">
        <v>53</v>
      </c>
      <c r="G24" s="2084" t="s">
        <v>53</v>
      </c>
      <c r="H24" s="2084" t="s">
        <v>53</v>
      </c>
      <c r="I24" s="2084" t="s">
        <v>53</v>
      </c>
    </row>
    <row r="25" spans="1:9" ht="10.5" customHeight="1">
      <c r="A25" s="747"/>
      <c r="B25" s="1784"/>
      <c r="C25" s="1784"/>
      <c r="D25" s="1784"/>
      <c r="E25" s="1784"/>
      <c r="F25" s="1784"/>
      <c r="G25" s="1784"/>
      <c r="H25" s="1784"/>
      <c r="I25" s="1784"/>
    </row>
    <row r="26" spans="1:9" ht="10.5" customHeight="1">
      <c r="A26" s="747" t="s">
        <v>689</v>
      </c>
      <c r="B26" s="2084" t="s">
        <v>678</v>
      </c>
      <c r="C26" s="2084" t="s">
        <v>53</v>
      </c>
      <c r="D26" s="2084" t="s">
        <v>53</v>
      </c>
      <c r="E26" s="2084" t="s">
        <v>53</v>
      </c>
      <c r="F26" s="2084" t="s">
        <v>53</v>
      </c>
      <c r="G26" s="2084" t="s">
        <v>53</v>
      </c>
      <c r="H26" s="2084" t="s">
        <v>53</v>
      </c>
      <c r="I26" s="2084" t="s">
        <v>53</v>
      </c>
    </row>
    <row r="27" spans="1:9" ht="10.5" customHeight="1">
      <c r="A27" s="747"/>
      <c r="B27" s="2084" t="s">
        <v>53</v>
      </c>
      <c r="C27" s="2084" t="s">
        <v>53</v>
      </c>
      <c r="D27" s="2084" t="s">
        <v>53</v>
      </c>
      <c r="E27" s="2084" t="s">
        <v>53</v>
      </c>
      <c r="F27" s="2084" t="s">
        <v>53</v>
      </c>
      <c r="G27" s="2084" t="s">
        <v>53</v>
      </c>
      <c r="H27" s="2084" t="s">
        <v>53</v>
      </c>
      <c r="I27" s="2084" t="s">
        <v>53</v>
      </c>
    </row>
    <row r="28" spans="1:9" ht="10.5" customHeight="1">
      <c r="A28" s="747"/>
      <c r="B28" s="1784"/>
      <c r="C28" s="1784"/>
      <c r="D28" s="1784"/>
      <c r="E28" s="1784"/>
      <c r="F28" s="1784"/>
      <c r="G28" s="1784"/>
      <c r="H28" s="1784"/>
      <c r="I28" s="1784"/>
    </row>
    <row r="29" spans="1:9" ht="12.75" customHeight="1">
      <c r="A29" s="427" t="s">
        <v>688</v>
      </c>
      <c r="B29" s="2085" t="s">
        <v>677</v>
      </c>
      <c r="C29" s="2085" t="s">
        <v>53</v>
      </c>
      <c r="D29" s="2085" t="s">
        <v>53</v>
      </c>
      <c r="E29" s="2085" t="s">
        <v>53</v>
      </c>
      <c r="F29" s="2085" t="s">
        <v>53</v>
      </c>
      <c r="G29" s="2085" t="s">
        <v>53</v>
      </c>
      <c r="H29" s="2085" t="s">
        <v>53</v>
      </c>
      <c r="I29" s="2085" t="s">
        <v>53</v>
      </c>
    </row>
    <row r="30" spans="1:9" ht="10.5" customHeight="1">
      <c r="A30" s="422"/>
      <c r="B30" s="2085" t="s">
        <v>53</v>
      </c>
      <c r="C30" s="2085" t="s">
        <v>53</v>
      </c>
      <c r="D30" s="2085" t="s">
        <v>53</v>
      </c>
      <c r="E30" s="2085" t="s">
        <v>53</v>
      </c>
      <c r="F30" s="2085" t="s">
        <v>53</v>
      </c>
      <c r="G30" s="2085" t="s">
        <v>53</v>
      </c>
      <c r="H30" s="2085" t="s">
        <v>53</v>
      </c>
      <c r="I30" s="2085" t="s">
        <v>53</v>
      </c>
    </row>
    <row r="31" spans="1:9" ht="10.5" customHeight="1">
      <c r="A31" s="422"/>
      <c r="B31" s="1785"/>
      <c r="C31" s="1785"/>
      <c r="D31" s="1785"/>
      <c r="E31" s="1785"/>
      <c r="F31" s="1785"/>
      <c r="G31" s="1785"/>
      <c r="H31" s="1785"/>
      <c r="I31" s="1785"/>
    </row>
    <row r="32" spans="1:9" ht="10.5" customHeight="1">
      <c r="A32" s="422"/>
      <c r="B32" s="1785"/>
      <c r="C32" s="1785"/>
      <c r="D32" s="1785"/>
      <c r="E32" s="1785"/>
      <c r="F32" s="1785"/>
      <c r="G32" s="1785"/>
      <c r="H32" s="1785"/>
      <c r="I32" s="1785"/>
    </row>
    <row r="33" spans="1:9" ht="15" customHeight="1">
      <c r="A33" s="2052" t="s">
        <v>1285</v>
      </c>
      <c r="B33" s="2052" t="s">
        <v>53</v>
      </c>
      <c r="C33" s="2052" t="s">
        <v>53</v>
      </c>
      <c r="D33" s="2052" t="s">
        <v>53</v>
      </c>
      <c r="E33" s="1110"/>
      <c r="F33" s="1110"/>
      <c r="G33" s="1110"/>
      <c r="H33" s="1110"/>
      <c r="I33" s="1783"/>
    </row>
    <row r="34" spans="1:9" ht="10.5" customHeight="1" thickBot="1">
      <c r="A34" s="1562" t="s">
        <v>633</v>
      </c>
      <c r="B34" s="1561" t="s">
        <v>1410</v>
      </c>
      <c r="C34" s="1561" t="s">
        <v>1214</v>
      </c>
      <c r="D34" s="1561" t="s">
        <v>1119</v>
      </c>
      <c r="E34" s="1561" t="s">
        <v>1063</v>
      </c>
      <c r="F34" s="1561" t="s">
        <v>982</v>
      </c>
      <c r="G34" s="1561" t="s">
        <v>930</v>
      </c>
      <c r="H34" s="775"/>
      <c r="I34" s="762"/>
    </row>
    <row r="35" spans="1:9" ht="10.5" customHeight="1">
      <c r="A35" s="773" t="s">
        <v>656</v>
      </c>
      <c r="B35" s="778"/>
      <c r="C35" s="778"/>
      <c r="D35" s="778"/>
      <c r="E35" s="778"/>
      <c r="F35" s="778"/>
      <c r="G35" s="778"/>
      <c r="H35" s="777"/>
      <c r="I35" s="762"/>
    </row>
    <row r="36" spans="1:9" ht="10.5" customHeight="1">
      <c r="A36" s="770" t="s">
        <v>653</v>
      </c>
      <c r="B36" s="1860">
        <v>427.5</v>
      </c>
      <c r="C36" s="777">
        <v>447.63845500000002</v>
      </c>
      <c r="D36" s="777">
        <v>340</v>
      </c>
      <c r="E36" s="777">
        <v>260.84025300000002</v>
      </c>
      <c r="F36" s="777">
        <v>212.216711</v>
      </c>
      <c r="G36" s="777">
        <v>320.10000000000002</v>
      </c>
      <c r="H36" s="777"/>
      <c r="I36" s="762"/>
    </row>
    <row r="37" spans="1:9" ht="10.5" customHeight="1">
      <c r="A37" s="770" t="s">
        <v>652</v>
      </c>
      <c r="B37" s="1860">
        <v>828.7</v>
      </c>
      <c r="C37" s="777">
        <v>668.28148799999997</v>
      </c>
      <c r="D37" s="777">
        <v>920</v>
      </c>
      <c r="E37" s="777">
        <v>405.55804899999998</v>
      </c>
      <c r="F37" s="777">
        <v>395.77070400000002</v>
      </c>
      <c r="G37" s="777">
        <v>580.79999999999995</v>
      </c>
      <c r="H37" s="777"/>
      <c r="I37" s="762"/>
    </row>
    <row r="38" spans="1:9" ht="10.5" customHeight="1">
      <c r="A38" s="770" t="s">
        <v>651</v>
      </c>
      <c r="B38" s="1860">
        <v>825</v>
      </c>
      <c r="C38" s="777">
        <v>803.51831600000003</v>
      </c>
      <c r="D38" s="777">
        <v>592</v>
      </c>
      <c r="E38" s="777">
        <v>431.18265000000002</v>
      </c>
      <c r="F38" s="777">
        <v>494.08541000000002</v>
      </c>
      <c r="G38" s="777">
        <v>743.4</v>
      </c>
      <c r="H38" s="777"/>
      <c r="I38" s="762"/>
    </row>
    <row r="39" spans="1:9" ht="10.5" customHeight="1">
      <c r="A39" s="1966" t="s">
        <v>228</v>
      </c>
      <c r="B39" s="1967">
        <v>2081.1999999999998</v>
      </c>
      <c r="C39" s="1967">
        <v>1919.438259</v>
      </c>
      <c r="D39" s="1967">
        <v>1852</v>
      </c>
      <c r="E39" s="1967">
        <v>1097.580952</v>
      </c>
      <c r="F39" s="1967">
        <v>1102.0728250000002</v>
      </c>
      <c r="G39" s="1967">
        <v>1644.3</v>
      </c>
      <c r="H39" s="752"/>
      <c r="I39" s="1183"/>
    </row>
    <row r="40" spans="1:9" ht="10.5" customHeight="1">
      <c r="A40" s="2050"/>
      <c r="B40" s="2050" t="s">
        <v>53</v>
      </c>
      <c r="C40" s="2050" t="s">
        <v>53</v>
      </c>
      <c r="D40" s="2050" t="s">
        <v>53</v>
      </c>
      <c r="E40" s="2050" t="s">
        <v>53</v>
      </c>
      <c r="F40" s="2050" t="s">
        <v>53</v>
      </c>
      <c r="G40" s="2050" t="s">
        <v>53</v>
      </c>
      <c r="H40" s="2050" t="s">
        <v>53</v>
      </c>
      <c r="I40" s="2050" t="s">
        <v>53</v>
      </c>
    </row>
    <row r="41" spans="1:9" ht="10.5" customHeight="1">
      <c r="A41" s="1123"/>
      <c r="B41" s="1123"/>
      <c r="C41" s="1123"/>
      <c r="D41" s="1123"/>
      <c r="E41" s="1123"/>
      <c r="F41" s="1123"/>
      <c r="G41" s="1123"/>
      <c r="H41" s="1123"/>
      <c r="I41" s="1123"/>
    </row>
    <row r="42" spans="1:9" ht="23.25" customHeight="1" thickBot="1">
      <c r="A42" s="1110" t="s">
        <v>1286</v>
      </c>
      <c r="B42" s="2086" t="s">
        <v>655</v>
      </c>
      <c r="C42" s="2086" t="s">
        <v>53</v>
      </c>
      <c r="D42" s="2086" t="s">
        <v>53</v>
      </c>
      <c r="E42" s="2086" t="s">
        <v>654</v>
      </c>
      <c r="F42" s="2086" t="s">
        <v>53</v>
      </c>
      <c r="G42" s="2086" t="s">
        <v>53</v>
      </c>
      <c r="H42" s="1188"/>
      <c r="I42" s="1783"/>
    </row>
    <row r="43" spans="1:9" ht="12" customHeight="1" thickBot="1">
      <c r="A43" s="1562" t="s">
        <v>650</v>
      </c>
      <c r="B43" s="776" t="s">
        <v>1410</v>
      </c>
      <c r="C43" s="776" t="s">
        <v>1214</v>
      </c>
      <c r="D43" s="776" t="s">
        <v>1119</v>
      </c>
      <c r="E43" s="776" t="s">
        <v>1410</v>
      </c>
      <c r="F43" s="776" t="s">
        <v>1214</v>
      </c>
      <c r="G43" s="776" t="s">
        <v>1119</v>
      </c>
      <c r="H43" s="1123"/>
      <c r="I43" s="762"/>
    </row>
    <row r="44" spans="1:9" ht="10.5" customHeight="1">
      <c r="A44" s="770" t="s">
        <v>653</v>
      </c>
      <c r="B44" s="1862">
        <v>20.661999999999999</v>
      </c>
      <c r="C44" s="769">
        <v>19.805099999999999</v>
      </c>
      <c r="D44" s="769">
        <v>18.8565</v>
      </c>
      <c r="E44" s="1862">
        <v>5.68</v>
      </c>
      <c r="F44" s="769">
        <v>8</v>
      </c>
      <c r="G44" s="769">
        <v>6.8</v>
      </c>
      <c r="H44" s="1123"/>
      <c r="I44" s="762"/>
    </row>
    <row r="45" spans="1:9" ht="10.5" customHeight="1">
      <c r="A45" s="770" t="s">
        <v>652</v>
      </c>
      <c r="B45" s="1862">
        <v>17.911000000000001</v>
      </c>
      <c r="C45" s="769">
        <v>17.2529</v>
      </c>
      <c r="D45" s="769">
        <v>15.829800000000001</v>
      </c>
      <c r="E45" s="1862">
        <v>7.91</v>
      </c>
      <c r="F45" s="769">
        <v>7.65</v>
      </c>
      <c r="G45" s="769">
        <v>7.5</v>
      </c>
      <c r="H45" s="1123"/>
      <c r="I45" s="762"/>
    </row>
    <row r="46" spans="1:9" ht="10.5" customHeight="1">
      <c r="A46" s="770" t="s">
        <v>651</v>
      </c>
      <c r="B46" s="1862">
        <v>21.609000000000002</v>
      </c>
      <c r="C46" s="769">
        <v>19.983599999999999</v>
      </c>
      <c r="D46" s="769">
        <v>18.541899999999998</v>
      </c>
      <c r="E46" s="1862">
        <v>6.46</v>
      </c>
      <c r="F46" s="769">
        <v>8.98</v>
      </c>
      <c r="G46" s="769">
        <v>6.3</v>
      </c>
      <c r="H46" s="1123"/>
      <c r="I46" s="762"/>
    </row>
    <row r="47" spans="1:9" ht="10.5" customHeight="1">
      <c r="A47" s="1966" t="s">
        <v>228</v>
      </c>
      <c r="B47" s="1968">
        <v>60.082000000000001</v>
      </c>
      <c r="C47" s="1968">
        <v>57.040999999999997</v>
      </c>
      <c r="D47" s="1968">
        <v>53.228000000000002</v>
      </c>
      <c r="E47" s="1861"/>
      <c r="F47" s="1861"/>
      <c r="G47" s="1861"/>
      <c r="H47" s="1123"/>
      <c r="I47" s="1183"/>
    </row>
    <row r="48" spans="1:9" ht="10.5" customHeight="1">
      <c r="A48" s="747"/>
      <c r="B48" s="752"/>
      <c r="C48" s="752"/>
      <c r="D48" s="752"/>
      <c r="E48" s="752"/>
      <c r="F48" s="752"/>
      <c r="G48" s="752"/>
      <c r="H48" s="752"/>
      <c r="I48" s="1183"/>
    </row>
    <row r="49" spans="1:9" ht="10.5" customHeight="1">
      <c r="A49" s="747"/>
      <c r="B49" s="752"/>
      <c r="C49" s="752"/>
      <c r="D49" s="752"/>
      <c r="E49" s="752"/>
      <c r="F49" s="752"/>
      <c r="G49" s="752"/>
      <c r="H49" s="752"/>
      <c r="I49" s="1185"/>
    </row>
    <row r="50" spans="1:9" ht="23.25" customHeight="1">
      <c r="A50" s="2052" t="s">
        <v>1518</v>
      </c>
      <c r="B50" s="2052" t="s">
        <v>53</v>
      </c>
      <c r="C50" s="2052" t="s">
        <v>53</v>
      </c>
      <c r="D50" s="2052" t="s">
        <v>53</v>
      </c>
      <c r="E50" s="2052" t="s">
        <v>53</v>
      </c>
      <c r="F50" s="2052" t="s">
        <v>53</v>
      </c>
      <c r="G50" s="2052" t="s">
        <v>53</v>
      </c>
      <c r="H50" s="1188"/>
      <c r="I50" s="1783"/>
    </row>
    <row r="51" spans="1:9" ht="12" customHeight="1" thickBot="1">
      <c r="A51" s="1562" t="s">
        <v>650</v>
      </c>
      <c r="B51" s="1561" t="s">
        <v>649</v>
      </c>
      <c r="C51" s="1561" t="s">
        <v>648</v>
      </c>
      <c r="D51" s="1561" t="s">
        <v>647</v>
      </c>
      <c r="E51" s="1561" t="s">
        <v>646</v>
      </c>
      <c r="F51" s="1561" t="s">
        <v>645</v>
      </c>
      <c r="G51" s="1123"/>
      <c r="H51" s="775"/>
      <c r="I51" s="762"/>
    </row>
    <row r="52" spans="1:9" ht="10.5" customHeight="1">
      <c r="A52" s="367" t="s">
        <v>644</v>
      </c>
      <c r="B52" s="1863">
        <v>2.4</v>
      </c>
      <c r="C52" s="1863">
        <v>6.7</v>
      </c>
      <c r="D52" s="1863">
        <v>1.4</v>
      </c>
      <c r="E52" s="1863" t="s">
        <v>216</v>
      </c>
      <c r="F52" s="1863">
        <v>-0.1</v>
      </c>
      <c r="G52" s="1560"/>
      <c r="H52" s="769"/>
      <c r="I52" s="762"/>
    </row>
    <row r="53" spans="1:9" ht="10.5" customHeight="1">
      <c r="A53" s="770" t="s">
        <v>643</v>
      </c>
      <c r="B53" s="1864" t="s">
        <v>225</v>
      </c>
      <c r="C53" s="1864" t="s">
        <v>225</v>
      </c>
      <c r="D53" s="1864" t="s">
        <v>225</v>
      </c>
      <c r="E53" s="1864" t="s">
        <v>225</v>
      </c>
      <c r="F53" s="1864" t="s">
        <v>225</v>
      </c>
      <c r="G53" s="1123"/>
      <c r="H53" s="769"/>
      <c r="I53" s="762"/>
    </row>
    <row r="54" spans="1:9" ht="10.5" customHeight="1">
      <c r="A54" s="770" t="s">
        <v>642</v>
      </c>
      <c r="B54" s="1864">
        <v>1.4</v>
      </c>
      <c r="C54" s="1864">
        <v>2.2000000000000002</v>
      </c>
      <c r="D54" s="1864" t="s">
        <v>225</v>
      </c>
      <c r="E54" s="1864" t="s">
        <v>225</v>
      </c>
      <c r="F54" s="1864" t="s">
        <v>225</v>
      </c>
      <c r="G54" s="1123"/>
      <c r="H54" s="769"/>
      <c r="I54" s="762"/>
    </row>
    <row r="55" spans="1:9" ht="10.5" customHeight="1">
      <c r="A55" s="770" t="s">
        <v>641</v>
      </c>
      <c r="B55" s="1864" t="s">
        <v>225</v>
      </c>
      <c r="C55" s="1864">
        <v>3.7</v>
      </c>
      <c r="D55" s="1864">
        <v>1.3</v>
      </c>
      <c r="E55" s="1864" t="s">
        <v>225</v>
      </c>
      <c r="F55" s="1864" t="s">
        <v>225</v>
      </c>
      <c r="G55" s="1123"/>
      <c r="H55" s="769"/>
      <c r="I55" s="762"/>
    </row>
    <row r="56" spans="1:9" ht="10.5" customHeight="1">
      <c r="A56" s="770" t="s">
        <v>987</v>
      </c>
      <c r="B56" s="1864">
        <v>0.4</v>
      </c>
      <c r="C56" s="1864" t="s">
        <v>225</v>
      </c>
      <c r="D56" s="1864" t="s">
        <v>225</v>
      </c>
      <c r="E56" s="1864" t="s">
        <v>225</v>
      </c>
      <c r="F56" s="1864" t="s">
        <v>225</v>
      </c>
      <c r="G56" s="1123"/>
      <c r="H56" s="769"/>
      <c r="I56" s="762"/>
    </row>
    <row r="57" spans="1:9" ht="10.5" customHeight="1">
      <c r="A57" s="770" t="s">
        <v>986</v>
      </c>
      <c r="B57" s="1865">
        <v>0.6</v>
      </c>
      <c r="C57" s="1865">
        <v>0.8</v>
      </c>
      <c r="D57" s="1865">
        <v>0.1</v>
      </c>
      <c r="E57" s="1866" t="s">
        <v>225</v>
      </c>
      <c r="F57" s="1866" t="s">
        <v>225</v>
      </c>
      <c r="G57" s="1123"/>
      <c r="H57" s="954"/>
      <c r="I57" s="1183"/>
    </row>
    <row r="58" spans="1:9" ht="11.25" customHeight="1">
      <c r="A58" s="1966" t="s">
        <v>640</v>
      </c>
      <c r="B58" s="1968">
        <v>18.3</v>
      </c>
      <c r="C58" s="1968">
        <v>11.2</v>
      </c>
      <c r="D58" s="1968">
        <v>20.2</v>
      </c>
      <c r="E58" s="1968" t="s">
        <v>216</v>
      </c>
      <c r="F58" s="1968" t="s">
        <v>216</v>
      </c>
      <c r="G58" s="1123"/>
      <c r="H58" s="775"/>
      <c r="I58" s="762"/>
    </row>
    <row r="59" spans="1:9" ht="11.25" customHeight="1">
      <c r="A59" s="770" t="s">
        <v>639</v>
      </c>
      <c r="B59" s="1864">
        <v>0.1</v>
      </c>
      <c r="C59" s="1864" t="s">
        <v>225</v>
      </c>
      <c r="D59" s="1864">
        <v>1.2</v>
      </c>
      <c r="E59" s="1864" t="s">
        <v>225</v>
      </c>
      <c r="F59" s="1864" t="s">
        <v>225</v>
      </c>
      <c r="G59" s="1123"/>
      <c r="H59" s="954"/>
      <c r="I59" s="1183"/>
    </row>
    <row r="60" spans="1:9" ht="11.25" customHeight="1">
      <c r="A60" s="770" t="s">
        <v>638</v>
      </c>
      <c r="B60" s="1865">
        <v>18.2</v>
      </c>
      <c r="C60" s="1865">
        <v>11.2</v>
      </c>
      <c r="D60" s="1865">
        <v>19</v>
      </c>
      <c r="E60" s="1866" t="s">
        <v>225</v>
      </c>
      <c r="F60" s="1866" t="s">
        <v>225</v>
      </c>
      <c r="G60" s="1123"/>
      <c r="H60" s="955"/>
      <c r="I60" s="1183"/>
    </row>
    <row r="61" spans="1:9" ht="12" customHeight="1">
      <c r="A61" s="1969" t="s">
        <v>1440</v>
      </c>
      <c r="B61" s="1968">
        <v>20.7</v>
      </c>
      <c r="C61" s="1968">
        <v>17.899999999999999</v>
      </c>
      <c r="D61" s="1968">
        <v>21.6</v>
      </c>
      <c r="E61" s="1968" t="s">
        <v>216</v>
      </c>
      <c r="F61" s="1968">
        <v>-0.1</v>
      </c>
      <c r="G61" s="1123"/>
      <c r="H61" s="1123"/>
      <c r="I61" s="1123"/>
    </row>
  </sheetData>
  <mergeCells count="12">
    <mergeCell ref="A50:G50"/>
    <mergeCell ref="B26:I27"/>
    <mergeCell ref="B29:I30"/>
    <mergeCell ref="A33:D33"/>
    <mergeCell ref="A40:I40"/>
    <mergeCell ref="B42:D42"/>
    <mergeCell ref="E42:G42"/>
    <mergeCell ref="A1:G1"/>
    <mergeCell ref="B13:I14"/>
    <mergeCell ref="B16:I17"/>
    <mergeCell ref="B19:I20"/>
    <mergeCell ref="B22:I24"/>
  </mergeCells>
  <pageMargins left="0.70866141732283505" right="0.71259842519685002" top="0.74803149606299202" bottom="0.74803149606299202" header="0.31496062992126" footer="0.31496062992126"/>
  <pageSetup paperSize="9" scale="80" orientation="portrait" r:id="rId1"/>
  <headerFooter alignWithMargins="0"/>
  <ignoredErrors>
    <ignoredError sqref="H4:I10 B53:F61 E52"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DCA12-84EE-435B-BDC5-44F85B9D6EB5}">
  <dimension ref="A1:G25"/>
  <sheetViews>
    <sheetView view="pageBreakPreview" zoomScale="60" zoomScaleNormal="100" workbookViewId="0">
      <selection activeCell="G40" sqref="G40"/>
    </sheetView>
  </sheetViews>
  <sheetFormatPr defaultRowHeight="13.2"/>
  <cols>
    <col min="1" max="1" width="42" style="1100" customWidth="1"/>
    <col min="2" max="7" width="7.5546875" style="1100" customWidth="1"/>
    <col min="8" max="16384" width="8.88671875" style="1100"/>
  </cols>
  <sheetData>
    <row r="1" spans="1:7" ht="12.6" customHeight="1" thickBot="1">
      <c r="A1" s="2052" t="s">
        <v>676</v>
      </c>
      <c r="B1" s="2087" t="s">
        <v>53</v>
      </c>
      <c r="C1" s="2087" t="s">
        <v>53</v>
      </c>
      <c r="D1" s="2087" t="s">
        <v>53</v>
      </c>
      <c r="E1" s="1578"/>
      <c r="F1" s="1578"/>
      <c r="G1" s="1578"/>
    </row>
    <row r="2" spans="1:7" ht="10.5" customHeight="1" thickBot="1">
      <c r="A2" s="1574"/>
      <c r="B2" s="1268"/>
      <c r="C2" s="1267" t="s">
        <v>633</v>
      </c>
      <c r="D2" s="1266"/>
      <c r="E2" s="1266"/>
      <c r="F2" s="1266" t="s">
        <v>1297</v>
      </c>
      <c r="G2" s="1265"/>
    </row>
    <row r="3" spans="1:7" ht="10.5" customHeight="1" thickBot="1">
      <c r="A3" s="1573" t="s">
        <v>633</v>
      </c>
      <c r="B3" s="1262" t="s">
        <v>1410</v>
      </c>
      <c r="C3" s="1264" t="s">
        <v>1214</v>
      </c>
      <c r="D3" s="1263" t="s">
        <v>1119</v>
      </c>
      <c r="E3" s="1262" t="s">
        <v>1410</v>
      </c>
      <c r="F3" s="1262" t="s">
        <v>1214</v>
      </c>
      <c r="G3" s="1262" t="s">
        <v>1119</v>
      </c>
    </row>
    <row r="4" spans="1:7" ht="10.5" customHeight="1">
      <c r="A4" s="1577" t="s">
        <v>653</v>
      </c>
      <c r="B4" s="1867">
        <v>1266.5</v>
      </c>
      <c r="C4" s="1867">
        <v>1126.7</v>
      </c>
      <c r="D4" s="1867">
        <v>888.1</v>
      </c>
      <c r="E4" s="1867">
        <v>62.3</v>
      </c>
      <c r="F4" s="1011">
        <v>55.6</v>
      </c>
      <c r="G4" s="1011">
        <v>42.5</v>
      </c>
    </row>
    <row r="5" spans="1:7" ht="10.5" customHeight="1">
      <c r="A5" s="1577" t="s">
        <v>652</v>
      </c>
      <c r="B5" s="1867">
        <v>512</v>
      </c>
      <c r="C5" s="1867">
        <v>501.2</v>
      </c>
      <c r="D5" s="1867">
        <v>477.4</v>
      </c>
      <c r="E5" s="1867">
        <v>10.6</v>
      </c>
      <c r="F5" s="1011">
        <v>10.3</v>
      </c>
      <c r="G5" s="1011">
        <v>10.5</v>
      </c>
    </row>
    <row r="6" spans="1:7" ht="10.5" customHeight="1">
      <c r="A6" s="1577" t="s">
        <v>651</v>
      </c>
      <c r="B6" s="1867">
        <v>1369.9</v>
      </c>
      <c r="C6" s="1867">
        <v>1291.5999999999999</v>
      </c>
      <c r="D6" s="1867">
        <v>1157.3</v>
      </c>
      <c r="E6" s="1867">
        <v>60.6</v>
      </c>
      <c r="F6" s="1011">
        <v>57.6</v>
      </c>
      <c r="G6" s="1011">
        <v>48.5</v>
      </c>
    </row>
    <row r="7" spans="1:7" ht="10.5" customHeight="1">
      <c r="A7" s="1966" t="s">
        <v>228</v>
      </c>
      <c r="B7" s="1967">
        <v>3148.4</v>
      </c>
      <c r="C7" s="1967">
        <v>2919.5</v>
      </c>
      <c r="D7" s="1967">
        <v>2522.8000000000002</v>
      </c>
      <c r="E7" s="1967">
        <v>34.5</v>
      </c>
      <c r="F7" s="1967">
        <v>31.9</v>
      </c>
      <c r="G7" s="1967">
        <v>28</v>
      </c>
    </row>
    <row r="8" spans="1:7" ht="9" customHeight="1">
      <c r="A8" s="1576"/>
      <c r="B8" s="1575"/>
      <c r="C8" s="1575"/>
      <c r="D8" s="1575"/>
      <c r="E8" s="1123"/>
      <c r="F8" s="1123"/>
      <c r="G8" s="1123"/>
    </row>
    <row r="9" spans="1:7" ht="9" customHeight="1">
      <c r="A9" s="1576"/>
      <c r="B9" s="1575"/>
      <c r="C9" s="1575"/>
      <c r="D9" s="1575"/>
      <c r="E9" s="1123"/>
      <c r="F9" s="1123"/>
      <c r="G9" s="1123"/>
    </row>
    <row r="10" spans="1:7" ht="16.5" customHeight="1">
      <c r="A10" s="2052" t="s">
        <v>1442</v>
      </c>
      <c r="B10" s="2052" t="s">
        <v>53</v>
      </c>
      <c r="C10" s="2052" t="s">
        <v>53</v>
      </c>
      <c r="D10" s="2052" t="s">
        <v>53</v>
      </c>
      <c r="E10" s="1110"/>
      <c r="F10" s="1110"/>
      <c r="G10" s="1110"/>
    </row>
    <row r="11" spans="1:7" ht="10.5" customHeight="1" thickBot="1">
      <c r="A11" s="1574"/>
      <c r="B11" s="782"/>
      <c r="C11" s="782"/>
      <c r="D11" s="782"/>
      <c r="E11" s="782"/>
      <c r="F11" s="782"/>
      <c r="G11" s="782"/>
    </row>
    <row r="12" spans="1:7" ht="10.5" customHeight="1" thickBot="1">
      <c r="A12" s="1573" t="s">
        <v>633</v>
      </c>
      <c r="B12" s="1260" t="s">
        <v>649</v>
      </c>
      <c r="C12" s="1259" t="s">
        <v>648</v>
      </c>
      <c r="D12" s="1258" t="s">
        <v>647</v>
      </c>
      <c r="E12" s="2088" t="s">
        <v>1296</v>
      </c>
      <c r="F12" s="2089" t="s">
        <v>53</v>
      </c>
      <c r="G12" s="1261"/>
    </row>
    <row r="13" spans="1:7" ht="10.5" customHeight="1">
      <c r="A13" s="781" t="s">
        <v>675</v>
      </c>
      <c r="B13" s="1868">
        <v>881.43591600000002</v>
      </c>
      <c r="C13" s="1868">
        <v>692.008149</v>
      </c>
      <c r="D13" s="1868">
        <v>603.40887099999998</v>
      </c>
      <c r="E13" s="1868">
        <v>2323.3034929999999</v>
      </c>
      <c r="F13" s="1012"/>
      <c r="G13" s="1011"/>
    </row>
    <row r="14" spans="1:7" ht="10.5" customHeight="1">
      <c r="A14" s="780" t="s">
        <v>674</v>
      </c>
      <c r="B14" s="1867">
        <v>1424.8788351238773</v>
      </c>
      <c r="C14" s="1867">
        <v>1261.3940239061315</v>
      </c>
      <c r="D14" s="1867">
        <v>879.62084116635594</v>
      </c>
      <c r="E14" s="1867">
        <v>3475.3691530000001</v>
      </c>
      <c r="F14" s="1011"/>
      <c r="G14" s="1011"/>
    </row>
    <row r="15" spans="1:7" ht="11.25" customHeight="1">
      <c r="A15" s="780" t="s">
        <v>673</v>
      </c>
      <c r="B15" s="1867">
        <v>543.44291912387723</v>
      </c>
      <c r="C15" s="1867">
        <v>569.38587490613145</v>
      </c>
      <c r="D15" s="1867">
        <v>276.21197016635597</v>
      </c>
      <c r="E15" s="1867">
        <v>1152.0656600000002</v>
      </c>
      <c r="F15" s="1011"/>
      <c r="G15" s="1011"/>
    </row>
    <row r="16" spans="1:7" ht="11.25" customHeight="1">
      <c r="A16" s="780" t="s">
        <v>672</v>
      </c>
      <c r="B16" s="1013" t="s">
        <v>1532</v>
      </c>
      <c r="C16" s="1013" t="s">
        <v>1531</v>
      </c>
      <c r="D16" s="1013" t="s">
        <v>1530</v>
      </c>
      <c r="E16" s="1013" t="s">
        <v>1523</v>
      </c>
      <c r="F16" s="1011"/>
      <c r="G16" s="1011"/>
    </row>
    <row r="17" spans="1:7" ht="9" customHeight="1">
      <c r="A17" s="1123"/>
      <c r="B17" s="1123"/>
      <c r="C17" s="1123"/>
      <c r="D17" s="1123"/>
      <c r="E17" s="1123"/>
      <c r="F17" s="1123"/>
      <c r="G17" s="1123"/>
    </row>
    <row r="18" spans="1:7" ht="9" customHeight="1">
      <c r="A18" s="1123"/>
      <c r="B18" s="1123"/>
      <c r="C18" s="1123"/>
      <c r="D18" s="1123"/>
      <c r="E18" s="1123"/>
      <c r="F18" s="1123"/>
      <c r="G18" s="1123"/>
    </row>
    <row r="19" spans="1:7" ht="15" customHeight="1">
      <c r="A19" s="2052" t="s">
        <v>1441</v>
      </c>
      <c r="B19" s="2052" t="s">
        <v>53</v>
      </c>
      <c r="C19" s="2052" t="s">
        <v>53</v>
      </c>
      <c r="D19" s="2052" t="s">
        <v>53</v>
      </c>
      <c r="E19" s="1110"/>
      <c r="F19" s="1110"/>
      <c r="G19" s="1123"/>
    </row>
    <row r="20" spans="1:7" ht="10.5" customHeight="1" thickBot="1">
      <c r="A20" s="1574"/>
      <c r="B20" s="782"/>
      <c r="C20" s="782"/>
      <c r="D20" s="782"/>
      <c r="E20" s="782"/>
      <c r="F20" s="782"/>
      <c r="G20" s="1123"/>
    </row>
    <row r="21" spans="1:7" ht="10.5" customHeight="1" thickBot="1">
      <c r="A21" s="1573" t="s">
        <v>633</v>
      </c>
      <c r="B21" s="1260" t="s">
        <v>649</v>
      </c>
      <c r="C21" s="1259" t="s">
        <v>648</v>
      </c>
      <c r="D21" s="1258" t="s">
        <v>647</v>
      </c>
      <c r="E21" s="2088" t="s">
        <v>1296</v>
      </c>
      <c r="F21" s="2089" t="s">
        <v>53</v>
      </c>
      <c r="G21" s="1572"/>
    </row>
    <row r="22" spans="1:7" ht="10.5" customHeight="1">
      <c r="A22" s="781" t="s">
        <v>672</v>
      </c>
      <c r="B22" s="1014" t="s">
        <v>1532</v>
      </c>
      <c r="C22" s="1014" t="s">
        <v>1531</v>
      </c>
      <c r="D22" s="1014" t="s">
        <v>1530</v>
      </c>
      <c r="E22" s="1014" t="s">
        <v>1523</v>
      </c>
      <c r="F22" s="1012"/>
      <c r="G22" s="1123"/>
    </row>
    <row r="23" spans="1:7" ht="10.5" customHeight="1">
      <c r="A23" s="780" t="s">
        <v>671</v>
      </c>
      <c r="B23" s="1013" t="s">
        <v>1529</v>
      </c>
      <c r="C23" s="1013" t="s">
        <v>1528</v>
      </c>
      <c r="D23" s="1013" t="s">
        <v>1527</v>
      </c>
      <c r="E23" s="1013" t="s">
        <v>1526</v>
      </c>
      <c r="F23" s="1011"/>
      <c r="G23" s="1123"/>
    </row>
    <row r="24" spans="1:7" ht="10.5" customHeight="1">
      <c r="A24" s="780" t="s">
        <v>670</v>
      </c>
      <c r="B24" s="1013" t="s">
        <v>1525</v>
      </c>
      <c r="C24" s="1013" t="s">
        <v>1521</v>
      </c>
      <c r="D24" s="1013" t="s">
        <v>1524</v>
      </c>
      <c r="E24" s="1013" t="s">
        <v>1523</v>
      </c>
      <c r="F24" s="1011"/>
      <c r="G24" s="1123"/>
    </row>
    <row r="25" spans="1:7" ht="10.5" customHeight="1">
      <c r="A25" s="780" t="s">
        <v>669</v>
      </c>
      <c r="B25" s="1013" t="s">
        <v>1522</v>
      </c>
      <c r="C25" s="1013" t="s">
        <v>1521</v>
      </c>
      <c r="D25" s="1013" t="s">
        <v>1520</v>
      </c>
      <c r="E25" s="1013" t="s">
        <v>1519</v>
      </c>
      <c r="F25" s="1011"/>
      <c r="G25" s="1123"/>
    </row>
  </sheetData>
  <mergeCells count="5">
    <mergeCell ref="A1:D1"/>
    <mergeCell ref="A10:D10"/>
    <mergeCell ref="E12:F12"/>
    <mergeCell ref="A19:D19"/>
    <mergeCell ref="E21:F21"/>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B22:E25 B16:E16"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9DC4C-CD7D-4813-BDBA-A3B320C81D8D}">
  <dimension ref="A1:K49"/>
  <sheetViews>
    <sheetView view="pageLayout" topLeftCell="A46" zoomScaleNormal="100" workbookViewId="0">
      <selection activeCell="A44" sqref="A44"/>
    </sheetView>
  </sheetViews>
  <sheetFormatPr defaultRowHeight="13.2"/>
  <cols>
    <col min="1" max="1" width="31.44140625" style="1100" customWidth="1"/>
    <col min="2" max="3" width="7.5546875" style="1100" customWidth="1"/>
    <col min="4" max="4" width="7.88671875" style="1100" customWidth="1"/>
    <col min="5" max="11" width="7.5546875" style="1100" customWidth="1"/>
    <col min="12" max="16384" width="8.88671875" style="1100"/>
  </cols>
  <sheetData>
    <row r="1" spans="1:11" ht="12.75" customHeight="1">
      <c r="A1" s="2052" t="s">
        <v>1227</v>
      </c>
      <c r="B1" s="2052" t="s">
        <v>53</v>
      </c>
      <c r="C1" s="2052" t="s">
        <v>53</v>
      </c>
      <c r="D1" s="2052" t="s">
        <v>53</v>
      </c>
      <c r="E1" s="2052" t="s">
        <v>53</v>
      </c>
      <c r="F1" s="2052" t="s">
        <v>53</v>
      </c>
      <c r="G1" s="1110"/>
      <c r="H1" s="1110"/>
      <c r="I1" s="1110"/>
      <c r="J1" s="1110"/>
      <c r="K1" s="1110"/>
    </row>
    <row r="2" spans="1:11" ht="10.5" customHeight="1">
      <c r="A2" s="427"/>
      <c r="B2" s="427"/>
      <c r="C2" s="427"/>
      <c r="D2" s="427"/>
      <c r="E2" s="427"/>
      <c r="F2" s="427"/>
      <c r="G2" s="427"/>
      <c r="H2" s="427"/>
      <c r="I2" s="427"/>
      <c r="J2" s="427"/>
      <c r="K2" s="427"/>
    </row>
    <row r="3" spans="1:11" ht="10.5" customHeight="1" thickBot="1">
      <c r="A3" s="1580" t="s">
        <v>633</v>
      </c>
      <c r="B3" s="1579" t="s">
        <v>1443</v>
      </c>
      <c r="C3" s="1579" t="s">
        <v>1225</v>
      </c>
      <c r="D3" s="1579" t="s">
        <v>1133</v>
      </c>
      <c r="E3" s="1579" t="s">
        <v>1075</v>
      </c>
      <c r="F3" s="1579" t="s">
        <v>988</v>
      </c>
      <c r="G3" s="1579" t="s">
        <v>946</v>
      </c>
      <c r="H3" s="1579" t="s">
        <v>862</v>
      </c>
      <c r="I3" s="1579" t="s">
        <v>821</v>
      </c>
      <c r="J3" s="1579" t="s">
        <v>743</v>
      </c>
      <c r="K3" s="1579" t="s">
        <v>742</v>
      </c>
    </row>
    <row r="4" spans="1:11" ht="10.5" customHeight="1">
      <c r="A4" s="423" t="s">
        <v>750</v>
      </c>
      <c r="B4" s="763">
        <v>387.42778022545519</v>
      </c>
      <c r="C4" s="763">
        <v>371.73414643080804</v>
      </c>
      <c r="D4" s="763">
        <v>353.75141851845098</v>
      </c>
      <c r="E4" s="763">
        <v>326.15206882298105</v>
      </c>
      <c r="F4" s="763">
        <v>311.39999999999998</v>
      </c>
      <c r="G4" s="763">
        <v>280.39999999999998</v>
      </c>
      <c r="H4" s="763">
        <v>324.7</v>
      </c>
      <c r="I4" s="763">
        <v>314.3</v>
      </c>
      <c r="J4" s="763">
        <v>306.5</v>
      </c>
      <c r="K4" s="763">
        <v>300.2</v>
      </c>
    </row>
    <row r="5" spans="1:11" ht="10.5" customHeight="1">
      <c r="A5" s="1658" t="s">
        <v>1477</v>
      </c>
      <c r="B5" s="758">
        <v>2.5950000000000002</v>
      </c>
      <c r="C5" s="758">
        <v>3.274</v>
      </c>
      <c r="D5" s="758">
        <v>8.2070000000000007</v>
      </c>
      <c r="E5" s="758">
        <v>4.6449999999999996</v>
      </c>
      <c r="F5" s="758">
        <v>3.8</v>
      </c>
      <c r="G5" s="758">
        <v>-3</v>
      </c>
      <c r="H5" s="758">
        <v>0.5</v>
      </c>
      <c r="I5" s="758">
        <v>3.7</v>
      </c>
      <c r="J5" s="758">
        <v>3.8</v>
      </c>
      <c r="K5" s="758">
        <v>1</v>
      </c>
    </row>
    <row r="6" spans="1:11" ht="10.5" customHeight="1">
      <c r="A6" s="422"/>
      <c r="B6" s="749"/>
      <c r="C6" s="749"/>
      <c r="D6" s="749"/>
      <c r="E6" s="749"/>
      <c r="F6" s="749"/>
      <c r="G6" s="749"/>
      <c r="H6" s="749"/>
      <c r="I6" s="749"/>
      <c r="J6" s="749"/>
      <c r="K6" s="749"/>
    </row>
    <row r="7" spans="1:11" ht="10.5" customHeight="1" thickBot="1">
      <c r="A7" s="1580" t="s">
        <v>633</v>
      </c>
      <c r="B7" s="1579" t="s">
        <v>777</v>
      </c>
      <c r="C7" s="1579" t="s">
        <v>740</v>
      </c>
      <c r="D7" s="1579" t="s">
        <v>776</v>
      </c>
      <c r="E7" s="1579" t="s">
        <v>739</v>
      </c>
      <c r="F7" s="1579" t="s">
        <v>738</v>
      </c>
      <c r="G7" s="1579" t="s">
        <v>737</v>
      </c>
      <c r="H7" s="1579" t="s">
        <v>736</v>
      </c>
      <c r="I7" s="1579" t="s">
        <v>735</v>
      </c>
      <c r="J7" s="1579" t="s">
        <v>775</v>
      </c>
      <c r="K7" s="1579" t="s">
        <v>774</v>
      </c>
    </row>
    <row r="8" spans="1:11" ht="10.5" customHeight="1">
      <c r="A8" s="423" t="s">
        <v>750</v>
      </c>
      <c r="B8" s="763">
        <v>280.10000000000002</v>
      </c>
      <c r="C8" s="763">
        <v>309</v>
      </c>
      <c r="D8" s="763">
        <v>304.39999999999998</v>
      </c>
      <c r="E8" s="763">
        <v>317</v>
      </c>
      <c r="F8" s="763">
        <v>328.3</v>
      </c>
      <c r="G8" s="763">
        <v>328.8</v>
      </c>
      <c r="H8" s="763">
        <v>330</v>
      </c>
      <c r="I8" s="763">
        <v>329.2</v>
      </c>
      <c r="J8" s="763">
        <v>321.8</v>
      </c>
      <c r="K8" s="763">
        <v>316.5</v>
      </c>
    </row>
    <row r="9" spans="1:11" ht="10.5" customHeight="1">
      <c r="A9" s="1658" t="s">
        <v>1477</v>
      </c>
      <c r="B9" s="758">
        <v>-2.8</v>
      </c>
      <c r="C9" s="758">
        <v>-0.6</v>
      </c>
      <c r="D9" s="758">
        <v>-5.3</v>
      </c>
      <c r="E9" s="758">
        <v>-3.8</v>
      </c>
      <c r="F9" s="758">
        <v>-1</v>
      </c>
      <c r="G9" s="758">
        <v>0.3</v>
      </c>
      <c r="H9" s="758">
        <v>1.9</v>
      </c>
      <c r="I9" s="758">
        <v>1.3</v>
      </c>
      <c r="J9" s="758">
        <v>-0.2</v>
      </c>
      <c r="K9" s="758">
        <v>9.6999999999999993</v>
      </c>
    </row>
    <row r="10" spans="1:11" ht="10.5" customHeight="1">
      <c r="A10" s="747"/>
      <c r="B10" s="752"/>
      <c r="C10" s="752"/>
      <c r="D10" s="752"/>
      <c r="E10" s="752"/>
      <c r="F10" s="752"/>
      <c r="G10" s="752"/>
      <c r="H10" s="752"/>
      <c r="I10" s="752"/>
      <c r="J10" s="752"/>
      <c r="K10" s="752"/>
    </row>
    <row r="11" spans="1:11" ht="10.5" customHeight="1" thickBot="1">
      <c r="A11" s="1580" t="s">
        <v>633</v>
      </c>
      <c r="B11" s="1579" t="s">
        <v>773</v>
      </c>
      <c r="C11" s="1579" t="s">
        <v>772</v>
      </c>
      <c r="D11" s="1579" t="s">
        <v>771</v>
      </c>
      <c r="E11" s="1579" t="s">
        <v>770</v>
      </c>
      <c r="F11" s="1579" t="s">
        <v>769</v>
      </c>
      <c r="G11" s="1579" t="s">
        <v>768</v>
      </c>
      <c r="H11" s="1579" t="s">
        <v>767</v>
      </c>
      <c r="I11" s="1579" t="s">
        <v>766</v>
      </c>
      <c r="J11" s="1579" t="s">
        <v>765</v>
      </c>
      <c r="K11" s="1579" t="s">
        <v>764</v>
      </c>
    </row>
    <row r="12" spans="1:11" ht="10.5" customHeight="1">
      <c r="A12" s="423" t="s">
        <v>750</v>
      </c>
      <c r="B12" s="763">
        <v>299.3</v>
      </c>
      <c r="C12" s="763">
        <v>290</v>
      </c>
      <c r="D12" s="763">
        <v>288.39999999999998</v>
      </c>
      <c r="E12" s="763">
        <v>273.89999999999998</v>
      </c>
      <c r="F12" s="763">
        <v>285.89999999999998</v>
      </c>
      <c r="G12" s="763">
        <v>290.3</v>
      </c>
      <c r="H12" s="763">
        <v>262.3</v>
      </c>
      <c r="I12" s="763">
        <v>253.7</v>
      </c>
      <c r="J12" s="763">
        <v>247.8</v>
      </c>
      <c r="K12" s="763">
        <v>237.9</v>
      </c>
    </row>
    <row r="13" spans="1:11" ht="10.5" customHeight="1">
      <c r="A13" s="1658" t="s">
        <v>1477</v>
      </c>
      <c r="B13" s="758">
        <v>5.8</v>
      </c>
      <c r="C13" s="758">
        <v>4.0999999999999996</v>
      </c>
      <c r="D13" s="758">
        <v>1.8</v>
      </c>
      <c r="E13" s="758">
        <v>2.8</v>
      </c>
      <c r="F13" s="758">
        <v>3.1</v>
      </c>
      <c r="G13" s="758">
        <v>7.1</v>
      </c>
      <c r="H13" s="758">
        <v>6.6</v>
      </c>
      <c r="I13" s="758">
        <v>3.2</v>
      </c>
      <c r="J13" s="758">
        <v>4.9000000000000004</v>
      </c>
      <c r="K13" s="758">
        <v>3.9</v>
      </c>
    </row>
    <row r="14" spans="1:11" ht="10.5" customHeight="1">
      <c r="A14" s="747"/>
      <c r="B14" s="752"/>
      <c r="C14" s="752"/>
      <c r="D14" s="752"/>
      <c r="E14" s="752"/>
      <c r="F14" s="752"/>
      <c r="G14" s="752"/>
      <c r="H14" s="752"/>
      <c r="I14" s="752"/>
      <c r="J14" s="752"/>
      <c r="K14" s="752"/>
    </row>
    <row r="15" spans="1:11" ht="10.5" customHeight="1" thickBot="1">
      <c r="A15" s="1580" t="s">
        <v>633</v>
      </c>
      <c r="B15" s="1579" t="s">
        <v>763</v>
      </c>
      <c r="C15" s="1579" t="s">
        <v>762</v>
      </c>
      <c r="D15" s="1579" t="s">
        <v>761</v>
      </c>
      <c r="E15" s="1579" t="s">
        <v>760</v>
      </c>
      <c r="F15" s="1579" t="s">
        <v>759</v>
      </c>
      <c r="G15" s="1579" t="s">
        <v>758</v>
      </c>
      <c r="H15" s="1579" t="s">
        <v>757</v>
      </c>
      <c r="I15" s="1579" t="s">
        <v>756</v>
      </c>
      <c r="J15" s="1579" t="s">
        <v>755</v>
      </c>
      <c r="K15" s="1579" t="s">
        <v>754</v>
      </c>
    </row>
    <row r="16" spans="1:11" ht="10.5" customHeight="1">
      <c r="A16" s="423" t="s">
        <v>750</v>
      </c>
      <c r="B16" s="763">
        <v>231.5</v>
      </c>
      <c r="C16" s="763">
        <v>225.6</v>
      </c>
      <c r="D16" s="763">
        <v>216.8</v>
      </c>
      <c r="E16" s="763">
        <v>220.4</v>
      </c>
      <c r="F16" s="763">
        <v>217.3</v>
      </c>
      <c r="G16" s="763">
        <v>209.8</v>
      </c>
      <c r="H16" s="763">
        <v>199.2</v>
      </c>
      <c r="I16" s="763">
        <v>196.7</v>
      </c>
      <c r="J16" s="763">
        <v>187.2</v>
      </c>
      <c r="K16" s="763">
        <v>178.2</v>
      </c>
    </row>
    <row r="17" spans="1:11" ht="10.5" customHeight="1">
      <c r="A17" s="1658" t="s">
        <v>1477</v>
      </c>
      <c r="B17" s="758">
        <v>2.1</v>
      </c>
      <c r="C17" s="758">
        <v>2.2999999999999998</v>
      </c>
      <c r="D17" s="758">
        <v>2.6</v>
      </c>
      <c r="E17" s="758">
        <v>-0.4</v>
      </c>
      <c r="F17" s="758">
        <v>3.1</v>
      </c>
      <c r="G17" s="758">
        <v>2.6</v>
      </c>
      <c r="H17" s="758">
        <v>2.2000000000000002</v>
      </c>
      <c r="I17" s="758">
        <v>1.2</v>
      </c>
      <c r="J17" s="758">
        <v>1.7</v>
      </c>
      <c r="K17" s="758">
        <v>-0.7</v>
      </c>
    </row>
    <row r="18" spans="1:11" ht="10.5" customHeight="1">
      <c r="A18" s="747"/>
      <c r="B18" s="752"/>
      <c r="C18" s="752"/>
      <c r="D18" s="752"/>
      <c r="E18" s="752"/>
      <c r="F18" s="752"/>
      <c r="G18" s="752"/>
      <c r="H18" s="752"/>
      <c r="I18" s="752"/>
      <c r="J18" s="752"/>
      <c r="K18" s="752"/>
    </row>
    <row r="19" spans="1:11" ht="10.5" customHeight="1" thickBot="1">
      <c r="A19" s="1580" t="s">
        <v>633</v>
      </c>
      <c r="B19" s="1579" t="s">
        <v>753</v>
      </c>
      <c r="C19" s="1579" t="s">
        <v>752</v>
      </c>
      <c r="D19" s="1579" t="s">
        <v>751</v>
      </c>
      <c r="E19" s="775"/>
      <c r="F19" s="775"/>
      <c r="G19" s="775"/>
      <c r="H19" s="775"/>
      <c r="I19" s="775"/>
      <c r="J19" s="775"/>
      <c r="K19" s="775"/>
    </row>
    <row r="20" spans="1:11" ht="10.5" customHeight="1">
      <c r="A20" s="423" t="s">
        <v>750</v>
      </c>
      <c r="B20" s="763">
        <v>190</v>
      </c>
      <c r="C20" s="763">
        <v>189.8</v>
      </c>
      <c r="D20" s="763">
        <v>189.3</v>
      </c>
      <c r="E20" s="749"/>
      <c r="F20" s="749"/>
      <c r="G20" s="749"/>
      <c r="H20" s="749"/>
      <c r="I20" s="749"/>
      <c r="J20" s="749"/>
      <c r="K20" s="749"/>
    </row>
    <row r="21" spans="1:11" ht="10.5" customHeight="1">
      <c r="A21" s="1658" t="s">
        <v>1477</v>
      </c>
      <c r="B21" s="758">
        <v>1.7</v>
      </c>
      <c r="C21" s="758">
        <v>2.2999999999999998</v>
      </c>
      <c r="D21" s="758">
        <v>0.8</v>
      </c>
      <c r="E21" s="749"/>
      <c r="F21" s="749"/>
      <c r="G21" s="749"/>
      <c r="H21" s="749"/>
      <c r="I21" s="749"/>
      <c r="J21" s="749"/>
      <c r="K21" s="749"/>
    </row>
    <row r="22" spans="1:11" ht="10.5" customHeight="1">
      <c r="A22" s="422"/>
      <c r="B22" s="422"/>
      <c r="C22" s="749"/>
      <c r="D22" s="749"/>
      <c r="E22" s="749"/>
      <c r="F22" s="749"/>
      <c r="G22" s="749"/>
      <c r="H22" s="749"/>
      <c r="I22" s="749"/>
      <c r="J22" s="749"/>
      <c r="K22" s="749"/>
    </row>
    <row r="23" spans="1:11" ht="10.5" customHeight="1">
      <c r="A23" s="2090" t="s">
        <v>1445</v>
      </c>
      <c r="B23" s="2091" t="s">
        <v>53</v>
      </c>
      <c r="C23" s="2091" t="s">
        <v>53</v>
      </c>
      <c r="D23" s="2091" t="s">
        <v>53</v>
      </c>
      <c r="E23" s="2091" t="s">
        <v>53</v>
      </c>
      <c r="F23" s="2091" t="s">
        <v>53</v>
      </c>
      <c r="G23" s="2091" t="s">
        <v>53</v>
      </c>
      <c r="H23" s="2091" t="s">
        <v>53</v>
      </c>
      <c r="I23" s="2091" t="s">
        <v>53</v>
      </c>
      <c r="J23" s="2091" t="s">
        <v>53</v>
      </c>
      <c r="K23" s="2091" t="s">
        <v>53</v>
      </c>
    </row>
    <row r="24" spans="1:11" ht="10.5" customHeight="1">
      <c r="A24" s="2091" t="s">
        <v>863</v>
      </c>
      <c r="B24" s="2091" t="s">
        <v>53</v>
      </c>
      <c r="C24" s="2091" t="s">
        <v>53</v>
      </c>
      <c r="D24" s="2091" t="s">
        <v>53</v>
      </c>
      <c r="E24" s="2091" t="s">
        <v>53</v>
      </c>
      <c r="F24" s="2091" t="s">
        <v>53</v>
      </c>
      <c r="G24" s="2091" t="s">
        <v>53</v>
      </c>
      <c r="H24" s="2091" t="s">
        <v>53</v>
      </c>
      <c r="I24" s="2091" t="s">
        <v>53</v>
      </c>
      <c r="J24" s="2091" t="s">
        <v>53</v>
      </c>
      <c r="K24" s="2091" t="s">
        <v>53</v>
      </c>
    </row>
    <row r="25" spans="1:11" ht="10.5" customHeight="1">
      <c r="A25" s="422"/>
      <c r="B25" s="422"/>
      <c r="C25" s="749"/>
      <c r="D25" s="749"/>
      <c r="E25" s="749"/>
      <c r="F25" s="749"/>
      <c r="G25" s="749"/>
      <c r="H25" s="749"/>
      <c r="I25" s="749"/>
      <c r="J25" s="749"/>
      <c r="K25" s="749"/>
    </row>
    <row r="26" spans="1:11" ht="15" customHeight="1">
      <c r="A26" s="2052" t="s">
        <v>822</v>
      </c>
      <c r="B26" s="2052" t="s">
        <v>53</v>
      </c>
      <c r="C26" s="2052" t="s">
        <v>53</v>
      </c>
      <c r="D26" s="2052" t="s">
        <v>53</v>
      </c>
      <c r="E26" s="1110"/>
      <c r="F26" s="1110"/>
      <c r="G26" s="1110"/>
      <c r="H26" s="1110"/>
      <c r="I26" s="1110"/>
      <c r="J26" s="1110"/>
      <c r="K26" s="1110"/>
    </row>
    <row r="27" spans="1:11" ht="32.4" customHeight="1" thickBot="1">
      <c r="A27" s="1582" t="s">
        <v>1443</v>
      </c>
      <c r="B27" s="1581" t="s">
        <v>1444</v>
      </c>
      <c r="C27" s="1581" t="s">
        <v>1226</v>
      </c>
      <c r="D27" s="1581" t="s">
        <v>1478</v>
      </c>
      <c r="E27" s="1581" t="s">
        <v>1287</v>
      </c>
      <c r="F27" s="1581" t="s">
        <v>237</v>
      </c>
      <c r="G27" s="775"/>
      <c r="H27" s="775"/>
      <c r="I27" s="775"/>
      <c r="J27" s="775"/>
      <c r="K27" s="775"/>
    </row>
    <row r="28" spans="1:11" ht="10.5" customHeight="1">
      <c r="A28" s="773" t="s">
        <v>656</v>
      </c>
      <c r="B28" s="772">
        <v>23.826000000000001</v>
      </c>
      <c r="C28" s="772">
        <v>33.962030916951882</v>
      </c>
      <c r="D28" s="772">
        <v>30.667000000000002</v>
      </c>
      <c r="E28" s="772">
        <v>4.665</v>
      </c>
      <c r="F28" s="772">
        <v>93.12003091695189</v>
      </c>
      <c r="G28" s="775"/>
      <c r="H28" s="775"/>
      <c r="I28" s="775"/>
      <c r="J28" s="775"/>
      <c r="K28" s="775"/>
    </row>
    <row r="29" spans="1:11" ht="10.5" customHeight="1">
      <c r="A29" s="770" t="s">
        <v>653</v>
      </c>
      <c r="B29" s="769">
        <v>12.898999999999999</v>
      </c>
      <c r="C29" s="769">
        <v>38.414000000000001</v>
      </c>
      <c r="D29" s="769">
        <v>5.7229999999999999</v>
      </c>
      <c r="E29" s="769">
        <v>20.663</v>
      </c>
      <c r="F29" s="769">
        <v>77.698999999999998</v>
      </c>
      <c r="G29" s="769"/>
      <c r="H29" s="769"/>
      <c r="I29" s="769"/>
      <c r="J29" s="769"/>
      <c r="K29" s="769"/>
    </row>
    <row r="30" spans="1:11" ht="10.5" customHeight="1">
      <c r="A30" s="1117" t="s">
        <v>652</v>
      </c>
      <c r="B30" s="956">
        <v>5.6639999999999997</v>
      </c>
      <c r="C30" s="956">
        <v>9.7566644567219161</v>
      </c>
      <c r="D30" s="956">
        <v>6.25</v>
      </c>
      <c r="E30" s="956">
        <v>17.911999999999999</v>
      </c>
      <c r="F30" s="956">
        <v>39.582664456721915</v>
      </c>
      <c r="G30" s="954"/>
      <c r="H30" s="954"/>
      <c r="I30" s="954"/>
      <c r="J30" s="954"/>
      <c r="K30" s="954"/>
    </row>
    <row r="31" spans="1:11" ht="10.5" customHeight="1">
      <c r="A31" s="1117" t="s">
        <v>651</v>
      </c>
      <c r="B31" s="956">
        <v>41.21</v>
      </c>
      <c r="C31" s="1005">
        <v>32.104084851781337</v>
      </c>
      <c r="D31" s="955">
        <v>10.031000000000001</v>
      </c>
      <c r="E31" s="955">
        <v>21.609000000000002</v>
      </c>
      <c r="F31" s="955">
        <v>104.95408485178135</v>
      </c>
      <c r="G31" s="955"/>
      <c r="H31" s="955"/>
      <c r="I31" s="955"/>
      <c r="J31" s="955"/>
      <c r="K31" s="955"/>
    </row>
    <row r="32" spans="1:11" ht="10.5" customHeight="1">
      <c r="A32" s="770" t="s">
        <v>749</v>
      </c>
      <c r="B32" s="769">
        <v>0.20200000000000001</v>
      </c>
      <c r="C32" s="769">
        <v>0</v>
      </c>
      <c r="D32" s="769">
        <v>71.924999999999997</v>
      </c>
      <c r="E32" s="769">
        <v>-5.5E-2</v>
      </c>
      <c r="F32" s="769">
        <v>72.071999999999989</v>
      </c>
      <c r="G32" s="955"/>
      <c r="H32" s="955"/>
      <c r="I32" s="955"/>
      <c r="J32" s="955"/>
      <c r="K32" s="955"/>
    </row>
    <row r="33" spans="1:11" ht="10.5" customHeight="1">
      <c r="A33" s="746" t="s">
        <v>748</v>
      </c>
      <c r="B33" s="1015">
        <v>83.801000000000002</v>
      </c>
      <c r="C33" s="1015">
        <v>114.23678022545515</v>
      </c>
      <c r="D33" s="1015">
        <v>124.596</v>
      </c>
      <c r="E33" s="1015">
        <v>64.793999999999983</v>
      </c>
      <c r="F33" s="1015">
        <v>387.42778022545514</v>
      </c>
      <c r="G33" s="955"/>
      <c r="H33" s="955"/>
      <c r="I33" s="955"/>
      <c r="J33" s="955"/>
      <c r="K33" s="955"/>
    </row>
    <row r="34" spans="1:11" ht="10.5" customHeight="1">
      <c r="A34" s="2050"/>
      <c r="B34" s="2050" t="s">
        <v>53</v>
      </c>
      <c r="C34" s="2050" t="s">
        <v>53</v>
      </c>
      <c r="D34" s="2050" t="s">
        <v>53</v>
      </c>
      <c r="E34" s="2050" t="s">
        <v>53</v>
      </c>
      <c r="F34" s="2050" t="s">
        <v>53</v>
      </c>
      <c r="G34" s="2050" t="s">
        <v>53</v>
      </c>
      <c r="H34" s="2050" t="s">
        <v>53</v>
      </c>
      <c r="I34" s="2050" t="s">
        <v>53</v>
      </c>
      <c r="J34" s="2050" t="s">
        <v>53</v>
      </c>
      <c r="K34" s="2050" t="s">
        <v>53</v>
      </c>
    </row>
    <row r="35" spans="1:11" ht="10.5" customHeight="1">
      <c r="A35" s="1123"/>
      <c r="B35" s="1123"/>
      <c r="C35" s="1123"/>
      <c r="D35" s="1123"/>
      <c r="E35" s="1123"/>
      <c r="F35" s="1123"/>
      <c r="G35" s="1123"/>
      <c r="H35" s="1123"/>
      <c r="I35" s="1123"/>
      <c r="J35" s="1123"/>
      <c r="K35" s="1123"/>
    </row>
    <row r="36" spans="1:11" ht="15" customHeight="1">
      <c r="A36" s="2052" t="s">
        <v>1134</v>
      </c>
      <c r="B36" s="2052" t="s">
        <v>53</v>
      </c>
      <c r="C36" s="2052" t="s">
        <v>53</v>
      </c>
      <c r="D36" s="2052" t="s">
        <v>53</v>
      </c>
      <c r="E36" s="1123"/>
      <c r="F36" s="1123"/>
      <c r="G36" s="1123"/>
      <c r="H36" s="1123"/>
      <c r="I36" s="1123"/>
      <c r="J36" s="1123"/>
      <c r="K36" s="1123"/>
    </row>
    <row r="37" spans="1:11" ht="10.5" customHeight="1" thickBot="1">
      <c r="A37" s="1580" t="s">
        <v>650</v>
      </c>
      <c r="B37" s="1579" t="s">
        <v>1443</v>
      </c>
      <c r="C37" s="1579" t="s">
        <v>1225</v>
      </c>
      <c r="D37" s="1579" t="s">
        <v>1133</v>
      </c>
      <c r="E37" s="1579" t="s">
        <v>1075</v>
      </c>
      <c r="F37" s="1579" t="s">
        <v>988</v>
      </c>
      <c r="G37" s="1579" t="s">
        <v>946</v>
      </c>
      <c r="H37" s="1579" t="s">
        <v>862</v>
      </c>
      <c r="I37" s="1579" t="s">
        <v>821</v>
      </c>
      <c r="J37" s="1579" t="s">
        <v>743</v>
      </c>
      <c r="K37" s="1579" t="s">
        <v>742</v>
      </c>
    </row>
    <row r="38" spans="1:11" ht="10.5" customHeight="1">
      <c r="A38" s="1667" t="s">
        <v>1479</v>
      </c>
      <c r="B38" s="1659">
        <v>1.7729999999999999</v>
      </c>
      <c r="C38" s="1659">
        <v>1.655</v>
      </c>
      <c r="D38" s="1659">
        <v>2.2050000000000001</v>
      </c>
      <c r="E38" s="1659">
        <v>1.0580000000000001</v>
      </c>
      <c r="F38" s="1659">
        <v>-0.1</v>
      </c>
      <c r="G38" s="1659">
        <v>-1.3</v>
      </c>
      <c r="H38" s="1659">
        <v>0.4</v>
      </c>
      <c r="I38" s="1659">
        <v>0.2</v>
      </c>
      <c r="J38" s="1659">
        <v>0.1</v>
      </c>
      <c r="K38" s="1659">
        <v>-0.2</v>
      </c>
    </row>
    <row r="39" spans="1:11" ht="10.5" customHeight="1">
      <c r="A39" s="422" t="s">
        <v>747</v>
      </c>
      <c r="B39" s="1660">
        <v>2.032</v>
      </c>
      <c r="C39" s="1660">
        <v>1.6259999999999999</v>
      </c>
      <c r="D39" s="1660">
        <v>0.45800000000000002</v>
      </c>
      <c r="E39" s="1660">
        <v>0.83099999999999996</v>
      </c>
      <c r="F39" s="1660">
        <v>1.4</v>
      </c>
      <c r="G39" s="1660">
        <v>0.6</v>
      </c>
      <c r="H39" s="1660">
        <v>0.3</v>
      </c>
      <c r="I39" s="1660">
        <v>0.2</v>
      </c>
      <c r="J39" s="1660">
        <v>1.4</v>
      </c>
      <c r="K39" s="1660">
        <v>0.7</v>
      </c>
    </row>
    <row r="40" spans="1:11" ht="10.5" customHeight="1">
      <c r="A40" s="422" t="s">
        <v>746</v>
      </c>
      <c r="B40" s="1660">
        <v>-2.1819999999999999</v>
      </c>
      <c r="C40" s="1660">
        <v>-1.0329999999999999</v>
      </c>
      <c r="D40" s="1660">
        <v>4.4850000000000003</v>
      </c>
      <c r="E40" s="1660">
        <v>2.246</v>
      </c>
      <c r="F40" s="1660">
        <v>2</v>
      </c>
      <c r="G40" s="1660">
        <v>-2.8</v>
      </c>
      <c r="H40" s="1660">
        <v>-0.3</v>
      </c>
      <c r="I40" s="1660">
        <v>3.1</v>
      </c>
      <c r="J40" s="1660">
        <v>2</v>
      </c>
      <c r="K40" s="1660">
        <v>0.4</v>
      </c>
    </row>
    <row r="41" spans="1:11" ht="10.5" customHeight="1">
      <c r="A41" s="1658" t="s">
        <v>1287</v>
      </c>
      <c r="B41" s="1660">
        <v>0.97199999999999998</v>
      </c>
      <c r="C41" s="1660">
        <v>1.026</v>
      </c>
      <c r="D41" s="1660">
        <v>1.0589999999999999</v>
      </c>
      <c r="E41" s="1660">
        <v>0.51</v>
      </c>
      <c r="F41" s="1660">
        <v>0.5</v>
      </c>
      <c r="G41" s="1660">
        <v>0.5</v>
      </c>
      <c r="H41" s="1660">
        <v>0.1</v>
      </c>
      <c r="I41" s="1660">
        <v>0.2</v>
      </c>
      <c r="J41" s="1660">
        <v>0.3</v>
      </c>
      <c r="K41" s="1660">
        <v>0.1</v>
      </c>
    </row>
    <row r="42" spans="1:11" ht="10.5" customHeight="1">
      <c r="A42" s="746" t="s">
        <v>228</v>
      </c>
      <c r="B42" s="1661">
        <v>2.5950000000000002</v>
      </c>
      <c r="C42" s="1661">
        <v>3.274</v>
      </c>
      <c r="D42" s="1661">
        <v>8.2070000000000007</v>
      </c>
      <c r="E42" s="1661">
        <v>4.6449999999999996</v>
      </c>
      <c r="F42" s="1661">
        <v>3.8</v>
      </c>
      <c r="G42" s="1661">
        <v>-3</v>
      </c>
      <c r="H42" s="1661">
        <v>0.5</v>
      </c>
      <c r="I42" s="1661">
        <v>3.7</v>
      </c>
      <c r="J42" s="1661">
        <v>3.8</v>
      </c>
      <c r="K42" s="1661">
        <v>1</v>
      </c>
    </row>
    <row r="43" spans="1:11" ht="10.5" customHeight="1">
      <c r="A43" s="747"/>
      <c r="B43" s="747"/>
      <c r="C43" s="752"/>
      <c r="D43" s="752"/>
      <c r="E43" s="752"/>
      <c r="F43" s="752"/>
      <c r="G43" s="752"/>
      <c r="H43" s="752"/>
      <c r="I43" s="752"/>
      <c r="J43" s="752"/>
      <c r="K43" s="752"/>
    </row>
    <row r="44" spans="1:11" ht="10.5" customHeight="1">
      <c r="A44" s="747"/>
      <c r="B44" s="747"/>
      <c r="C44" s="752"/>
      <c r="D44" s="752"/>
      <c r="E44" s="752"/>
      <c r="F44" s="752"/>
      <c r="G44" s="752"/>
      <c r="H44" s="752"/>
      <c r="I44" s="752"/>
      <c r="J44" s="752"/>
      <c r="K44" s="752"/>
    </row>
    <row r="45" spans="1:11" ht="15" customHeight="1">
      <c r="A45" s="2052" t="s">
        <v>745</v>
      </c>
      <c r="B45" s="2052" t="s">
        <v>53</v>
      </c>
      <c r="C45" s="2052" t="s">
        <v>53</v>
      </c>
      <c r="D45" s="2052" t="s">
        <v>53</v>
      </c>
      <c r="E45" s="1123"/>
      <c r="F45" s="1123"/>
      <c r="G45" s="1123"/>
      <c r="H45" s="1123"/>
      <c r="I45" s="1123"/>
      <c r="J45" s="1123"/>
      <c r="K45" s="1123"/>
    </row>
    <row r="46" spans="1:11" ht="10.5" customHeight="1" thickBot="1">
      <c r="A46" s="1580" t="s">
        <v>744</v>
      </c>
      <c r="B46" s="1579" t="s">
        <v>1443</v>
      </c>
      <c r="C46" s="1579" t="s">
        <v>1225</v>
      </c>
      <c r="D46" s="1579" t="s">
        <v>988</v>
      </c>
      <c r="E46" s="1579" t="s">
        <v>946</v>
      </c>
      <c r="F46" s="1579" t="s">
        <v>862</v>
      </c>
      <c r="G46" s="1579" t="s">
        <v>821</v>
      </c>
      <c r="H46" s="1579" t="s">
        <v>743</v>
      </c>
      <c r="I46" s="1579" t="s">
        <v>742</v>
      </c>
      <c r="J46" s="1579" t="s">
        <v>741</v>
      </c>
      <c r="K46" s="1579" t="s">
        <v>740</v>
      </c>
    </row>
    <row r="47" spans="1:11" ht="10.5" customHeight="1">
      <c r="A47" s="423" t="s">
        <v>734</v>
      </c>
      <c r="B47" s="763">
        <v>49.019162452208541</v>
      </c>
      <c r="C47" s="763">
        <v>47.154269462006972</v>
      </c>
      <c r="D47" s="763">
        <v>44.424393536566889</v>
      </c>
      <c r="E47" s="763">
        <v>42.827238605898124</v>
      </c>
      <c r="F47" s="763">
        <v>42.154423135031372</v>
      </c>
      <c r="G47" s="763">
        <v>41</v>
      </c>
      <c r="H47" s="763">
        <v>44</v>
      </c>
      <c r="I47" s="763">
        <v>42</v>
      </c>
      <c r="J47" s="763">
        <v>42</v>
      </c>
      <c r="K47" s="763">
        <v>43</v>
      </c>
    </row>
    <row r="48" spans="1:11" ht="10.5" customHeight="1">
      <c r="A48" s="422" t="s">
        <v>733</v>
      </c>
      <c r="B48" s="749">
        <v>50.718705714517654</v>
      </c>
      <c r="C48" s="749">
        <v>52.845730537993028</v>
      </c>
      <c r="D48" s="749">
        <v>55.575606463433111</v>
      </c>
      <c r="E48" s="749">
        <v>57.172761394101876</v>
      </c>
      <c r="F48" s="749">
        <v>57.845576864968628</v>
      </c>
      <c r="G48" s="749">
        <v>59</v>
      </c>
      <c r="H48" s="749">
        <v>56</v>
      </c>
      <c r="I48" s="749">
        <v>58</v>
      </c>
      <c r="J48" s="749">
        <v>58</v>
      </c>
      <c r="K48" s="749">
        <v>57</v>
      </c>
    </row>
    <row r="49" spans="1:11" ht="10.5" customHeight="1">
      <c r="A49" s="422" t="s">
        <v>234</v>
      </c>
      <c r="B49" s="749" t="s">
        <v>225</v>
      </c>
      <c r="C49" s="749" t="s">
        <v>225</v>
      </c>
      <c r="D49" s="749" t="s">
        <v>225</v>
      </c>
      <c r="E49" s="749" t="s">
        <v>225</v>
      </c>
      <c r="F49" s="749" t="s">
        <v>225</v>
      </c>
      <c r="G49" s="749" t="s">
        <v>225</v>
      </c>
      <c r="H49" s="749" t="s">
        <v>225</v>
      </c>
      <c r="I49" s="749" t="s">
        <v>225</v>
      </c>
      <c r="J49" s="749" t="s">
        <v>225</v>
      </c>
      <c r="K49" s="749" t="s">
        <v>225</v>
      </c>
    </row>
  </sheetData>
  <mergeCells count="7">
    <mergeCell ref="A36:D36"/>
    <mergeCell ref="A45:D45"/>
    <mergeCell ref="A1:F1"/>
    <mergeCell ref="A23:K23"/>
    <mergeCell ref="A24:K24"/>
    <mergeCell ref="A26:D26"/>
    <mergeCell ref="A34:K34"/>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B49:K49"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4008-728E-4744-93BD-F1B6B72B06E2}">
  <sheetPr codeName="Sheet29">
    <tabColor theme="5" tint="0.39997558519241921"/>
  </sheetPr>
  <dimension ref="B4:E4"/>
  <sheetViews>
    <sheetView view="pageLayout" topLeftCell="A4" zoomScaleNormal="100" workbookViewId="0">
      <selection activeCell="I31" sqref="I31"/>
    </sheetView>
  </sheetViews>
  <sheetFormatPr defaultRowHeight="14.4"/>
  <sheetData>
    <row r="4" spans="2:5" ht="31.2">
      <c r="B4" s="946"/>
      <c r="C4" s="944"/>
      <c r="D4" s="944"/>
      <c r="E4" s="945"/>
    </row>
  </sheetData>
  <pageMargins left="0.7" right="0.7" top="0.75" bottom="0.75" header="0.3" footer="0.3"/>
  <pageSetup paperSize="9" scale="9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BF5B3-AF5F-446D-BB6F-B1D46CED9026}">
  <dimension ref="A1:I16"/>
  <sheetViews>
    <sheetView view="pageLayout" zoomScaleNormal="100" workbookViewId="0">
      <selection activeCell="I31" sqref="I31"/>
    </sheetView>
  </sheetViews>
  <sheetFormatPr defaultRowHeight="13.2"/>
  <cols>
    <col min="1" max="1" width="29" style="1100" customWidth="1"/>
    <col min="2" max="9" width="7" style="1100" customWidth="1"/>
    <col min="10" max="16384" width="8.88671875" style="1100"/>
  </cols>
  <sheetData>
    <row r="1" spans="1:9" ht="12.75" customHeight="1" thickBot="1">
      <c r="A1" s="2052" t="s">
        <v>1228</v>
      </c>
      <c r="B1" s="2052" t="s">
        <v>53</v>
      </c>
      <c r="C1" s="2052" t="s">
        <v>53</v>
      </c>
      <c r="D1" s="2052" t="s">
        <v>53</v>
      </c>
      <c r="E1" s="2052" t="s">
        <v>53</v>
      </c>
      <c r="F1" s="2052" t="s">
        <v>53</v>
      </c>
      <c r="G1" s="2052" t="s">
        <v>53</v>
      </c>
      <c r="H1" s="1598"/>
      <c r="I1" s="1598"/>
    </row>
    <row r="2" spans="1:9" ht="10.5" customHeight="1">
      <c r="A2" s="427"/>
      <c r="B2" s="427"/>
      <c r="C2" s="427"/>
      <c r="D2" s="427"/>
      <c r="E2" s="427"/>
      <c r="F2" s="427"/>
      <c r="G2" s="426"/>
      <c r="H2" s="2092" t="s">
        <v>1446</v>
      </c>
      <c r="I2" s="2093" t="s">
        <v>53</v>
      </c>
    </row>
    <row r="3" spans="1:9" ht="10.5" customHeight="1" thickBot="1">
      <c r="A3" s="1597" t="s">
        <v>633</v>
      </c>
      <c r="B3" s="1596" t="s">
        <v>1410</v>
      </c>
      <c r="C3" s="1596" t="s">
        <v>1214</v>
      </c>
      <c r="D3" s="1596" t="s">
        <v>1119</v>
      </c>
      <c r="E3" s="1596" t="s">
        <v>1063</v>
      </c>
      <c r="F3" s="1596" t="s">
        <v>982</v>
      </c>
      <c r="G3" s="425" t="s">
        <v>930</v>
      </c>
      <c r="H3" s="1595" t="s">
        <v>1409</v>
      </c>
      <c r="I3" s="425" t="s">
        <v>1408</v>
      </c>
    </row>
    <row r="4" spans="1:9" ht="10.5" customHeight="1">
      <c r="A4" s="423" t="s">
        <v>668</v>
      </c>
      <c r="B4" s="763">
        <v>9</v>
      </c>
      <c r="C4" s="763">
        <v>-4</v>
      </c>
      <c r="D4" s="763">
        <v>7</v>
      </c>
      <c r="E4" s="763">
        <v>10</v>
      </c>
      <c r="F4" s="763">
        <v>20</v>
      </c>
      <c r="G4" s="767">
        <v>8</v>
      </c>
      <c r="H4" s="1594"/>
      <c r="I4" s="767"/>
    </row>
    <row r="5" spans="1:9" ht="10.5" customHeight="1">
      <c r="A5" s="422" t="s">
        <v>667</v>
      </c>
      <c r="B5" s="749">
        <v>-5</v>
      </c>
      <c r="C5" s="749">
        <v>-7</v>
      </c>
      <c r="D5" s="749">
        <v>-1</v>
      </c>
      <c r="E5" s="749">
        <v>-7</v>
      </c>
      <c r="F5" s="749">
        <v>-6</v>
      </c>
      <c r="G5" s="748">
        <v>-4</v>
      </c>
      <c r="H5" s="1588"/>
      <c r="I5" s="1587"/>
    </row>
    <row r="6" spans="1:9" ht="10.5" customHeight="1">
      <c r="A6" s="422" t="s">
        <v>666</v>
      </c>
      <c r="B6" s="749">
        <v>30</v>
      </c>
      <c r="C6" s="749">
        <v>1</v>
      </c>
      <c r="D6" s="749">
        <v>13</v>
      </c>
      <c r="E6" s="749">
        <v>35</v>
      </c>
      <c r="F6" s="749">
        <v>19</v>
      </c>
      <c r="G6" s="748">
        <v>-75</v>
      </c>
      <c r="H6" s="1588"/>
      <c r="I6" s="1587"/>
    </row>
    <row r="7" spans="1:9" ht="10.5" customHeight="1">
      <c r="A7" s="422" t="s">
        <v>665</v>
      </c>
      <c r="B7" s="749">
        <v>10</v>
      </c>
      <c r="C7" s="749">
        <v>-2</v>
      </c>
      <c r="D7" s="749">
        <v>28</v>
      </c>
      <c r="E7" s="749">
        <v>13</v>
      </c>
      <c r="F7" s="749">
        <v>4</v>
      </c>
      <c r="G7" s="748">
        <v>5</v>
      </c>
      <c r="H7" s="1588"/>
      <c r="I7" s="1587"/>
    </row>
    <row r="8" spans="1:9" ht="10.5" customHeight="1">
      <c r="A8" s="1593" t="s">
        <v>1135</v>
      </c>
      <c r="B8" s="1592">
        <v>44</v>
      </c>
      <c r="C8" s="1592">
        <v>-12</v>
      </c>
      <c r="D8" s="1592">
        <v>47</v>
      </c>
      <c r="E8" s="1592">
        <v>51</v>
      </c>
      <c r="F8" s="1592">
        <v>37</v>
      </c>
      <c r="G8" s="1591">
        <v>-66</v>
      </c>
      <c r="H8" s="1590"/>
      <c r="I8" s="1589"/>
    </row>
    <row r="9" spans="1:9" ht="10.5" customHeight="1">
      <c r="A9" s="1593" t="s">
        <v>664</v>
      </c>
      <c r="B9" s="1592">
        <v>-111</v>
      </c>
      <c r="C9" s="1592">
        <v>-73</v>
      </c>
      <c r="D9" s="1592">
        <v>-154</v>
      </c>
      <c r="E9" s="1592">
        <v>-85</v>
      </c>
      <c r="F9" s="1592">
        <v>-46</v>
      </c>
      <c r="G9" s="1591">
        <v>-75</v>
      </c>
      <c r="H9" s="1590"/>
      <c r="I9" s="1589"/>
    </row>
    <row r="10" spans="1:9" ht="10.5" customHeight="1">
      <c r="A10" s="1593" t="s">
        <v>663</v>
      </c>
      <c r="B10" s="1592">
        <v>-67</v>
      </c>
      <c r="C10" s="1592">
        <v>-85</v>
      </c>
      <c r="D10" s="1592">
        <v>-107</v>
      </c>
      <c r="E10" s="1592">
        <v>-34</v>
      </c>
      <c r="F10" s="1592">
        <v>-9</v>
      </c>
      <c r="G10" s="1591">
        <v>-141</v>
      </c>
      <c r="H10" s="1590"/>
      <c r="I10" s="1589"/>
    </row>
    <row r="11" spans="1:9" ht="10.5" customHeight="1">
      <c r="A11" s="422" t="s">
        <v>1121</v>
      </c>
      <c r="B11" s="749">
        <v>3</v>
      </c>
      <c r="C11" s="749">
        <v>1</v>
      </c>
      <c r="D11" s="749">
        <v>6</v>
      </c>
      <c r="E11" s="749">
        <v>-1</v>
      </c>
      <c r="F11" s="749">
        <v>-4</v>
      </c>
      <c r="G11" s="748">
        <v>-2</v>
      </c>
      <c r="H11" s="1588"/>
      <c r="I11" s="1587"/>
    </row>
    <row r="12" spans="1:9" ht="10.5" customHeight="1">
      <c r="A12" s="1593" t="s">
        <v>661</v>
      </c>
      <c r="B12" s="1592">
        <v>-64</v>
      </c>
      <c r="C12" s="1592">
        <v>-84</v>
      </c>
      <c r="D12" s="1592">
        <v>-101</v>
      </c>
      <c r="E12" s="1592">
        <v>-35</v>
      </c>
      <c r="F12" s="1592">
        <v>-13</v>
      </c>
      <c r="G12" s="1591">
        <v>-143</v>
      </c>
      <c r="H12" s="1590"/>
      <c r="I12" s="1589"/>
    </row>
    <row r="13" spans="1:9" ht="10.5" customHeight="1">
      <c r="A13" s="422"/>
      <c r="B13" s="749"/>
      <c r="C13" s="749"/>
      <c r="D13" s="749"/>
      <c r="E13" s="749"/>
      <c r="F13" s="749"/>
      <c r="G13" s="748"/>
      <c r="H13" s="1588"/>
      <c r="I13" s="1587"/>
    </row>
    <row r="14" spans="1:9" ht="10.5" customHeight="1">
      <c r="A14" s="422" t="s">
        <v>695</v>
      </c>
      <c r="B14" s="749">
        <v>1141</v>
      </c>
      <c r="C14" s="749">
        <v>1289</v>
      </c>
      <c r="D14" s="749">
        <v>1710</v>
      </c>
      <c r="E14" s="749">
        <v>1686</v>
      </c>
      <c r="F14" s="749">
        <v>1711</v>
      </c>
      <c r="G14" s="748">
        <v>1813</v>
      </c>
      <c r="H14" s="1586"/>
      <c r="I14" s="1585"/>
    </row>
    <row r="15" spans="1:9" ht="10.5" customHeight="1">
      <c r="A15" s="422" t="s">
        <v>778</v>
      </c>
      <c r="B15" s="749">
        <v>12130</v>
      </c>
      <c r="C15" s="749">
        <v>13486</v>
      </c>
      <c r="D15" s="749">
        <v>15434</v>
      </c>
      <c r="E15" s="749">
        <v>13790</v>
      </c>
      <c r="F15" s="749">
        <v>14080</v>
      </c>
      <c r="G15" s="748">
        <v>14719</v>
      </c>
      <c r="H15" s="1586"/>
      <c r="I15" s="1585"/>
    </row>
    <row r="16" spans="1:9" ht="10.5" customHeight="1" thickBot="1">
      <c r="A16" s="422" t="s">
        <v>657</v>
      </c>
      <c r="B16" s="749">
        <v>11973</v>
      </c>
      <c r="C16" s="749">
        <v>12136</v>
      </c>
      <c r="D16" s="749">
        <v>12165</v>
      </c>
      <c r="E16" s="749">
        <v>12159</v>
      </c>
      <c r="F16" s="749">
        <v>12019</v>
      </c>
      <c r="G16" s="748">
        <v>12172</v>
      </c>
      <c r="H16" s="1584">
        <v>0</v>
      </c>
      <c r="I16" s="1583">
        <v>-0.01</v>
      </c>
    </row>
  </sheetData>
  <mergeCells count="2">
    <mergeCell ref="A1:G1"/>
    <mergeCell ref="H2:I2"/>
  </mergeCells>
  <pageMargins left="0.70866141732283505" right="0.70866141732283505" top="0.74803149606299202" bottom="0.74803149606299202" header="0.31496062992126" footer="0.31496062992126"/>
  <pageSetup paperSize="9" scale="80"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9" tint="0.39997558519241921"/>
  </sheetPr>
  <dimension ref="F3"/>
  <sheetViews>
    <sheetView view="pageLayout" topLeftCell="A31" zoomScale="80" zoomScaleNormal="100" zoomScaleSheetLayoutView="100" zoomScalePageLayoutView="80" workbookViewId="0">
      <selection activeCell="Q84" sqref="Q84"/>
    </sheetView>
  </sheetViews>
  <sheetFormatPr defaultColWidth="9.109375" defaultRowHeight="14.4"/>
  <cols>
    <col min="1" max="4" width="9.109375" style="1"/>
    <col min="5" max="5" width="3.5546875" style="1" customWidth="1"/>
    <col min="6" max="16384" width="9.109375" style="1"/>
  </cols>
  <sheetData>
    <row r="3" spans="6:6" ht="35.4">
      <c r="F3" s="31"/>
    </row>
  </sheetData>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14" max="62" man="1"/>
  </colBreaks>
  <customProperties>
    <customPr name="_pios_id" r:id="rId2"/>
  </customPropertie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30B74-E99B-4C19-A874-D42AD50BEAA3}">
  <dimension ref="A1:R37"/>
  <sheetViews>
    <sheetView view="pageBreakPreview" topLeftCell="A13" zoomScale="85" zoomScaleNormal="100" zoomScaleSheetLayoutView="85" workbookViewId="0">
      <selection activeCell="A33" sqref="A33"/>
    </sheetView>
  </sheetViews>
  <sheetFormatPr defaultRowHeight="14.4"/>
  <cols>
    <col min="1" max="1" width="8.109375" style="907" customWidth="1"/>
    <col min="2" max="2" width="14.44140625" style="907" customWidth="1"/>
    <col min="3" max="4" width="11.44140625" style="907" bestFit="1" customWidth="1"/>
    <col min="5" max="5" width="12.5546875" style="907" bestFit="1" customWidth="1"/>
    <col min="6" max="6" width="12.44140625" style="907" customWidth="1"/>
    <col min="7" max="7" width="11.88671875" style="907" customWidth="1"/>
    <col min="8" max="8" width="19.44140625" style="907" bestFit="1" customWidth="1"/>
    <col min="9" max="9" width="8.88671875" style="907"/>
    <col min="10" max="10" width="10.44140625" style="907" customWidth="1"/>
    <col min="11" max="13" width="8.88671875" style="907"/>
    <col min="14" max="14" width="12" style="907" customWidth="1"/>
    <col min="15" max="15" width="10" style="907" customWidth="1"/>
    <col min="16" max="16384" width="8.88671875" style="907"/>
  </cols>
  <sheetData>
    <row r="1" spans="1:18" ht="14.25" customHeight="1">
      <c r="A1" s="1190" t="s">
        <v>1229</v>
      </c>
      <c r="B1" s="378"/>
      <c r="C1" s="378"/>
      <c r="D1" s="378"/>
      <c r="E1" s="378"/>
      <c r="F1" s="378"/>
      <c r="G1" s="1029"/>
    </row>
    <row r="2" spans="1:18" ht="14.25" customHeight="1">
      <c r="A2" s="2094" t="s">
        <v>533</v>
      </c>
      <c r="B2" s="2095"/>
      <c r="C2" s="2095"/>
      <c r="D2" s="2095"/>
      <c r="E2" s="2095"/>
      <c r="F2" s="2096"/>
      <c r="G2" s="1376"/>
    </row>
    <row r="3" spans="1:18">
      <c r="A3" s="1375" t="s">
        <v>238</v>
      </c>
      <c r="B3" s="1374" t="s">
        <v>264</v>
      </c>
      <c r="C3" s="1374" t="s">
        <v>263</v>
      </c>
      <c r="D3" s="1374" t="s">
        <v>262</v>
      </c>
      <c r="E3" s="1374" t="s">
        <v>261</v>
      </c>
      <c r="F3" s="1373" t="s">
        <v>260</v>
      </c>
      <c r="G3" s="1372" t="s">
        <v>237</v>
      </c>
      <c r="I3" s="406"/>
      <c r="J3" s="406"/>
      <c r="K3" s="1028"/>
      <c r="L3" s="1028"/>
      <c r="M3" s="1028"/>
      <c r="N3" s="1028"/>
      <c r="O3" s="1028"/>
      <c r="P3" s="1028"/>
    </row>
    <row r="4" spans="1:18" ht="13.5" customHeight="1">
      <c r="A4" s="1369" t="s">
        <v>248</v>
      </c>
      <c r="B4" s="1371">
        <v>144.47634833432065</v>
      </c>
      <c r="C4" s="1371">
        <v>126.55514614383659</v>
      </c>
      <c r="D4" s="1371">
        <v>28.298320649334574</v>
      </c>
      <c r="E4" s="1371">
        <v>42.563318000000002</v>
      </c>
      <c r="F4" s="1370">
        <v>5.1830472331914477</v>
      </c>
      <c r="G4" s="1366">
        <v>347.07618036068328</v>
      </c>
      <c r="H4" s="1026"/>
      <c r="I4" s="405"/>
      <c r="J4" s="405"/>
      <c r="K4" s="405"/>
      <c r="L4" s="405"/>
      <c r="M4" s="405"/>
      <c r="N4" s="405"/>
      <c r="O4" s="405"/>
      <c r="P4" s="139"/>
      <c r="Q4" s="139"/>
      <c r="R4" s="139"/>
    </row>
    <row r="5" spans="1:18" ht="13.5" customHeight="1">
      <c r="A5" s="1369" t="s">
        <v>249</v>
      </c>
      <c r="B5" s="1371">
        <v>147.57353661104349</v>
      </c>
      <c r="C5" s="1371">
        <v>128.83688928318716</v>
      </c>
      <c r="D5" s="1371">
        <v>28.479810828424014</v>
      </c>
      <c r="E5" s="1371">
        <v>49.320723000000001</v>
      </c>
      <c r="F5" s="1370">
        <v>5.6045786241039321</v>
      </c>
      <c r="G5" s="1366">
        <v>359.81553834675861</v>
      </c>
      <c r="H5" s="1026"/>
      <c r="I5" s="405"/>
      <c r="J5" s="1027"/>
      <c r="K5" s="405"/>
      <c r="L5" s="405"/>
      <c r="M5" s="405"/>
      <c r="N5" s="405"/>
      <c r="O5" s="405"/>
      <c r="P5" s="139"/>
      <c r="Q5" s="139"/>
      <c r="R5" s="139"/>
    </row>
    <row r="6" spans="1:18" ht="13.5" customHeight="1">
      <c r="A6" s="1369" t="s">
        <v>246</v>
      </c>
      <c r="B6" s="1371">
        <v>143.78151748039048</v>
      </c>
      <c r="C6" s="1371">
        <v>125.93057882087889</v>
      </c>
      <c r="D6" s="1371">
        <v>28.054300524751163</v>
      </c>
      <c r="E6" s="1371">
        <v>44.508420000000001</v>
      </c>
      <c r="F6" s="1370">
        <v>5.8102083389784189</v>
      </c>
      <c r="G6" s="1366">
        <v>348.08502516499897</v>
      </c>
      <c r="H6" s="1026"/>
      <c r="I6" s="405"/>
      <c r="J6" s="405"/>
      <c r="K6" s="405"/>
      <c r="L6" s="405"/>
      <c r="M6" s="405"/>
      <c r="N6" s="405"/>
      <c r="O6" s="405"/>
      <c r="P6" s="139"/>
      <c r="Q6" s="139"/>
      <c r="R6" s="139"/>
    </row>
    <row r="7" spans="1:18" ht="13.5" customHeight="1">
      <c r="A7" s="1369" t="s">
        <v>162</v>
      </c>
      <c r="B7" s="1371">
        <v>149.96778900026283</v>
      </c>
      <c r="C7" s="1371">
        <v>128.65738900530326</v>
      </c>
      <c r="D7" s="1371">
        <v>27.858975156928746</v>
      </c>
      <c r="E7" s="1371">
        <v>46.231977000000001</v>
      </c>
      <c r="F7" s="1370">
        <v>5.0043545969021421</v>
      </c>
      <c r="G7" s="1366">
        <v>357.72048475939704</v>
      </c>
      <c r="H7" s="1026"/>
      <c r="I7" s="405"/>
      <c r="J7" s="405"/>
      <c r="K7" s="405"/>
      <c r="L7" s="405"/>
      <c r="M7" s="405"/>
      <c r="N7" s="405"/>
      <c r="O7" s="405"/>
      <c r="P7" s="139"/>
      <c r="Q7" s="139"/>
      <c r="R7" s="139"/>
    </row>
    <row r="8" spans="1:18" ht="13.5" customHeight="1">
      <c r="A8" s="1369" t="s">
        <v>163</v>
      </c>
      <c r="B8" s="1371">
        <v>147.4377713990113</v>
      </c>
      <c r="C8" s="1371">
        <v>130.47011111911166</v>
      </c>
      <c r="D8" s="1371">
        <v>28.114068988630052</v>
      </c>
      <c r="E8" s="1371">
        <v>46.945017</v>
      </c>
      <c r="F8" s="1370">
        <v>4.6131314929684928</v>
      </c>
      <c r="G8" s="1366">
        <v>357.58009999972148</v>
      </c>
      <c r="H8" s="1026"/>
      <c r="I8" s="405"/>
      <c r="J8" s="405"/>
      <c r="K8" s="405"/>
      <c r="L8" s="405"/>
      <c r="M8" s="405"/>
      <c r="N8" s="405"/>
      <c r="O8" s="405"/>
      <c r="P8" s="139"/>
      <c r="Q8" s="139"/>
      <c r="R8" s="139"/>
    </row>
    <row r="9" spans="1:18" ht="13.5" customHeight="1">
      <c r="A9" s="1369" t="s">
        <v>164</v>
      </c>
      <c r="B9" s="1371">
        <v>146.06525389121373</v>
      </c>
      <c r="C9" s="1371">
        <v>126.9985850881984</v>
      </c>
      <c r="D9" s="1371">
        <v>27.996236766816811</v>
      </c>
      <c r="E9" s="1371">
        <v>43.784286000000002</v>
      </c>
      <c r="F9" s="1370">
        <v>4.4923882541233704</v>
      </c>
      <c r="G9" s="1366">
        <v>349.33675000035237</v>
      </c>
      <c r="H9" s="1026"/>
      <c r="I9" s="405"/>
      <c r="J9" s="405"/>
      <c r="K9" s="405"/>
      <c r="L9" s="405"/>
      <c r="M9" s="405"/>
      <c r="N9" s="405"/>
      <c r="O9" s="405"/>
      <c r="P9" s="139"/>
      <c r="Q9" s="139"/>
      <c r="R9" s="139"/>
    </row>
    <row r="10" spans="1:18" ht="13.5" customHeight="1">
      <c r="A10" s="1369" t="s">
        <v>165</v>
      </c>
      <c r="B10" s="1371">
        <v>145.26866887731182</v>
      </c>
      <c r="C10" s="1371">
        <v>130.23153946655165</v>
      </c>
      <c r="D10" s="1371">
        <v>27.918527235066406</v>
      </c>
      <c r="E10" s="1371">
        <v>32.27364</v>
      </c>
      <c r="F10" s="1370">
        <v>5.2279537354331422</v>
      </c>
      <c r="G10" s="1366">
        <v>340.92032931436302</v>
      </c>
      <c r="H10" s="1026"/>
      <c r="I10" s="405"/>
      <c r="J10" s="405"/>
      <c r="K10" s="405"/>
      <c r="L10" s="405"/>
      <c r="M10" s="405"/>
      <c r="N10" s="405"/>
      <c r="O10" s="405"/>
      <c r="P10" s="139"/>
      <c r="Q10" s="139"/>
      <c r="R10" s="139"/>
    </row>
    <row r="11" spans="1:18" ht="13.5" customHeight="1">
      <c r="A11" s="1369" t="s">
        <v>166</v>
      </c>
      <c r="B11" s="1371">
        <v>143.54878025743486</v>
      </c>
      <c r="C11" s="1371">
        <v>132.96892137290143</v>
      </c>
      <c r="D11" s="1371">
        <v>27.623518554289621</v>
      </c>
      <c r="E11" s="1371">
        <v>33.897911000000001</v>
      </c>
      <c r="F11" s="1370">
        <v>4.6919572459078207</v>
      </c>
      <c r="G11" s="1366">
        <v>342.73108843053376</v>
      </c>
      <c r="H11" s="1026"/>
      <c r="I11" s="405"/>
      <c r="J11" s="405"/>
      <c r="K11" s="405"/>
      <c r="L11" s="405"/>
      <c r="M11" s="405"/>
      <c r="N11" s="405"/>
      <c r="O11" s="405"/>
      <c r="P11" s="139"/>
      <c r="Q11" s="139"/>
      <c r="R11" s="139"/>
    </row>
    <row r="12" spans="1:18" ht="13.5" customHeight="1">
      <c r="A12" s="1369" t="s">
        <v>167</v>
      </c>
      <c r="B12" s="1368">
        <v>143.11938331443403</v>
      </c>
      <c r="C12" s="1368">
        <v>134.01874400475666</v>
      </c>
      <c r="D12" s="1368">
        <v>27.698421928278758</v>
      </c>
      <c r="E12" s="1368">
        <v>35.677188999999998</v>
      </c>
      <c r="F12" s="1367">
        <v>4.0664614572116209</v>
      </c>
      <c r="G12" s="1366">
        <v>344.58019970468109</v>
      </c>
      <c r="H12" s="1026"/>
      <c r="I12" s="405"/>
      <c r="J12" s="405"/>
      <c r="K12" s="405"/>
      <c r="L12" s="405"/>
      <c r="M12" s="405"/>
      <c r="N12" s="405"/>
      <c r="O12" s="405"/>
      <c r="P12" s="139"/>
      <c r="Q12" s="139"/>
      <c r="R12" s="139"/>
    </row>
    <row r="13" spans="1:18" ht="13.5" customHeight="1">
      <c r="A13" s="1369" t="s">
        <v>168</v>
      </c>
      <c r="B13" s="1368">
        <v>135.61674948061395</v>
      </c>
      <c r="C13" s="1368">
        <v>132.48569096348319</v>
      </c>
      <c r="D13" s="1368">
        <v>27.486039897345165</v>
      </c>
      <c r="E13" s="1368">
        <v>26.457393</v>
      </c>
      <c r="F13" s="1367">
        <v>3.6180076210775991</v>
      </c>
      <c r="G13" s="1366">
        <v>325.66388096251995</v>
      </c>
      <c r="H13" s="1026"/>
      <c r="I13" s="405"/>
      <c r="J13" s="405"/>
      <c r="K13" s="405"/>
      <c r="L13" s="405"/>
      <c r="M13" s="405"/>
      <c r="N13" s="405"/>
      <c r="O13" s="405"/>
      <c r="P13" s="139"/>
      <c r="Q13" s="139"/>
      <c r="R13" s="139"/>
    </row>
    <row r="14" spans="1:18" ht="13.5" customHeight="1">
      <c r="A14" s="1369" t="s">
        <v>169</v>
      </c>
      <c r="B14" s="1368">
        <v>133.78792034895963</v>
      </c>
      <c r="C14" s="1368">
        <v>133.34060692153113</v>
      </c>
      <c r="D14" s="1368">
        <v>27.758609970098743</v>
      </c>
      <c r="E14" s="1368">
        <v>19.175809999999998</v>
      </c>
      <c r="F14" s="1367">
        <v>3.6259217990662438</v>
      </c>
      <c r="G14" s="1366">
        <v>317.68886903965574</v>
      </c>
      <c r="H14" s="1026"/>
      <c r="I14" s="405"/>
      <c r="J14" s="405"/>
      <c r="K14" s="405"/>
      <c r="L14" s="405"/>
      <c r="M14" s="405"/>
      <c r="N14" s="405"/>
      <c r="O14" s="405"/>
      <c r="P14" s="139"/>
      <c r="Q14" s="139"/>
      <c r="R14" s="139"/>
    </row>
    <row r="15" spans="1:18" ht="13.5" customHeight="1">
      <c r="A15" s="1369" t="s">
        <v>170</v>
      </c>
      <c r="B15" s="1368">
        <v>135.07618043344465</v>
      </c>
      <c r="C15" s="1368">
        <v>134.11164067245306</v>
      </c>
      <c r="D15" s="1368">
        <v>26.83039318024306</v>
      </c>
      <c r="E15" s="1368">
        <v>20.850673</v>
      </c>
      <c r="F15" s="1367">
        <v>3.1832180624085882</v>
      </c>
      <c r="G15" s="1366">
        <v>320.05210534854933</v>
      </c>
      <c r="H15" s="1025"/>
      <c r="I15" s="405"/>
      <c r="J15" s="405"/>
      <c r="K15" s="405"/>
      <c r="L15" s="405"/>
      <c r="M15" s="405"/>
      <c r="N15" s="405"/>
      <c r="O15" s="405"/>
      <c r="P15" s="139"/>
      <c r="Q15" s="139"/>
      <c r="R15" s="139"/>
    </row>
    <row r="16" spans="1:18" ht="13.5" customHeight="1">
      <c r="A16" s="1369" t="s">
        <v>171</v>
      </c>
      <c r="B16" s="1368">
        <v>133.25030835000001</v>
      </c>
      <c r="C16" s="1368">
        <v>133.68191683000001</v>
      </c>
      <c r="D16" s="1368">
        <v>27.125147330000004</v>
      </c>
      <c r="E16" s="1368">
        <v>16.772660999999999</v>
      </c>
      <c r="F16" s="1367">
        <v>3.8497697500000005</v>
      </c>
      <c r="G16" s="1366">
        <v>314.67980326000003</v>
      </c>
      <c r="H16" s="941"/>
      <c r="I16" s="405"/>
      <c r="J16" s="405"/>
      <c r="K16" s="405"/>
      <c r="L16" s="405"/>
      <c r="M16" s="405"/>
      <c r="N16" s="405"/>
      <c r="O16" s="405"/>
      <c r="P16" s="139"/>
      <c r="Q16" s="139"/>
      <c r="R16" s="139"/>
    </row>
    <row r="17" spans="1:18" ht="14.25" customHeight="1">
      <c r="A17" s="1369" t="s">
        <v>460</v>
      </c>
      <c r="B17" s="1368">
        <v>132.10629931</v>
      </c>
      <c r="C17" s="1368">
        <v>134.73789069999998</v>
      </c>
      <c r="D17" s="1368">
        <v>26.504089159999999</v>
      </c>
      <c r="E17" s="1368">
        <v>17.125460539999999</v>
      </c>
      <c r="F17" s="1367">
        <v>3.2340501000000001</v>
      </c>
      <c r="G17" s="1366">
        <v>313.70778980999995</v>
      </c>
      <c r="H17" s="1024"/>
      <c r="I17" s="405"/>
      <c r="J17" s="405"/>
      <c r="K17" s="405"/>
      <c r="L17" s="405"/>
      <c r="M17" s="405"/>
      <c r="N17" s="405"/>
      <c r="O17" s="405"/>
      <c r="P17" s="139"/>
      <c r="Q17" s="139"/>
      <c r="R17" s="139"/>
    </row>
    <row r="18" spans="1:18" ht="14.25" customHeight="1">
      <c r="A18" s="1369" t="s">
        <v>476</v>
      </c>
      <c r="B18" s="1368">
        <v>130.71611482</v>
      </c>
      <c r="C18" s="1368">
        <v>132.47711695999999</v>
      </c>
      <c r="D18" s="1368">
        <v>26.107472380000001</v>
      </c>
      <c r="E18" s="1368">
        <v>16.291809659999998</v>
      </c>
      <c r="F18" s="1367">
        <v>4.5654386300000001</v>
      </c>
      <c r="G18" s="1366">
        <v>310.15795245000004</v>
      </c>
      <c r="I18" s="405"/>
      <c r="J18" s="405"/>
      <c r="K18" s="405"/>
      <c r="L18" s="405"/>
      <c r="M18" s="405"/>
      <c r="N18" s="405"/>
      <c r="O18" s="405"/>
      <c r="P18" s="139"/>
      <c r="Q18" s="139"/>
      <c r="R18" s="139"/>
    </row>
    <row r="19" spans="1:18" ht="14.25" customHeight="1">
      <c r="A19" s="1369" t="s">
        <v>1480</v>
      </c>
      <c r="B19" s="1368">
        <v>128.66556386532065</v>
      </c>
      <c r="C19" s="1368">
        <v>130.53787481307941</v>
      </c>
      <c r="D19" s="1368">
        <v>25.460851736530003</v>
      </c>
      <c r="E19" s="1368">
        <v>23.404632350189999</v>
      </c>
      <c r="F19" s="1367">
        <v>2.8566860193800001</v>
      </c>
      <c r="G19" s="1366">
        <v>310.92623693376049</v>
      </c>
      <c r="I19" s="405"/>
      <c r="J19" s="405"/>
      <c r="K19" s="405"/>
      <c r="L19" s="405"/>
      <c r="M19" s="405"/>
      <c r="N19" s="405"/>
      <c r="O19" s="405"/>
      <c r="P19" s="139"/>
      <c r="Q19" s="139"/>
      <c r="R19" s="139"/>
    </row>
    <row r="20" spans="1:18" ht="14.25" customHeight="1">
      <c r="A20" s="1369" t="s">
        <v>520</v>
      </c>
      <c r="B20" s="1368">
        <v>131.41827084452999</v>
      </c>
      <c r="C20" s="1368">
        <v>131.35802387119</v>
      </c>
      <c r="D20" s="1368">
        <v>24.950549271480003</v>
      </c>
      <c r="E20" s="1368">
        <v>22.461380844260002</v>
      </c>
      <c r="F20" s="1367">
        <v>4.4071998853100007</v>
      </c>
      <c r="G20" s="1366">
        <v>314.81289700000002</v>
      </c>
      <c r="I20" s="405"/>
      <c r="J20" s="405"/>
      <c r="K20" s="405"/>
      <c r="L20" s="405"/>
      <c r="M20" s="405"/>
      <c r="N20" s="405"/>
      <c r="O20" s="405"/>
      <c r="P20" s="139"/>
      <c r="Q20" s="139"/>
      <c r="R20" s="139"/>
    </row>
    <row r="21" spans="1:18" ht="14.25" customHeight="1">
      <c r="A21" s="1369" t="s">
        <v>531</v>
      </c>
      <c r="B21" s="1368">
        <v>131.27306471083998</v>
      </c>
      <c r="C21" s="1368">
        <v>132.44742941606</v>
      </c>
      <c r="D21" s="1368">
        <v>24.950549271480003</v>
      </c>
      <c r="E21" s="1368">
        <v>24.833017554239994</v>
      </c>
      <c r="F21" s="1367">
        <v>2.9903571472699997</v>
      </c>
      <c r="G21" s="1366">
        <v>316.49443200000002</v>
      </c>
      <c r="I21" s="405"/>
      <c r="J21" s="405"/>
      <c r="K21" s="405"/>
      <c r="L21" s="405"/>
      <c r="M21" s="405"/>
      <c r="N21" s="405"/>
      <c r="O21" s="405"/>
      <c r="P21" s="139"/>
      <c r="Q21" s="139"/>
      <c r="R21" s="139"/>
    </row>
    <row r="22" spans="1:18" ht="14.25" customHeight="1">
      <c r="A22" s="1369" t="s">
        <v>553</v>
      </c>
      <c r="B22" s="1368">
        <v>130.71686340611998</v>
      </c>
      <c r="C22" s="1368">
        <v>132.22709210359002</v>
      </c>
      <c r="D22" s="1368">
        <v>24.802066212379998</v>
      </c>
      <c r="E22" s="1368">
        <v>16.71068194191</v>
      </c>
      <c r="F22" s="1367">
        <v>3.8477111596099998</v>
      </c>
      <c r="G22" s="1366">
        <v>308.30425600000001</v>
      </c>
      <c r="I22" s="405"/>
      <c r="J22" s="405"/>
      <c r="K22" s="405"/>
      <c r="L22" s="405"/>
      <c r="M22" s="405"/>
      <c r="N22" s="405"/>
      <c r="O22" s="405"/>
      <c r="P22" s="139"/>
      <c r="Q22" s="139"/>
      <c r="R22" s="139"/>
    </row>
    <row r="23" spans="1:18" ht="14.25" customHeight="1">
      <c r="A23" s="1369" t="s">
        <v>611</v>
      </c>
      <c r="B23" s="1368">
        <v>133.02087509371998</v>
      </c>
      <c r="C23" s="1368">
        <v>136.75894464826001</v>
      </c>
      <c r="D23" s="1368">
        <v>25.804378080700001</v>
      </c>
      <c r="E23" s="1368">
        <v>24.970094079229998</v>
      </c>
      <c r="F23" s="1367">
        <v>5.0225599682499995</v>
      </c>
      <c r="G23" s="1366">
        <v>325.57685187016</v>
      </c>
      <c r="H23" s="139"/>
      <c r="I23" s="405"/>
      <c r="J23" s="405"/>
      <c r="K23" s="405"/>
      <c r="L23" s="405"/>
      <c r="M23" s="405"/>
      <c r="N23" s="405"/>
      <c r="O23" s="405"/>
      <c r="P23" s="139"/>
      <c r="Q23" s="139"/>
      <c r="R23" s="139"/>
    </row>
    <row r="24" spans="1:18" ht="14.25" customHeight="1">
      <c r="A24" s="1369" t="s">
        <v>634</v>
      </c>
      <c r="B24" s="1368">
        <v>132.29207485412002</v>
      </c>
      <c r="C24" s="1368">
        <v>138.62279978706002</v>
      </c>
      <c r="D24" s="1368">
        <v>25.858794211409997</v>
      </c>
      <c r="E24" s="1368">
        <v>23.55544340989</v>
      </c>
      <c r="F24" s="1367">
        <v>3.4543747490999999</v>
      </c>
      <c r="G24" s="1366">
        <v>323.78348701158006</v>
      </c>
      <c r="H24" s="139"/>
      <c r="I24" s="405"/>
      <c r="J24" s="405"/>
      <c r="K24" s="405"/>
      <c r="L24" s="405"/>
      <c r="M24" s="405"/>
      <c r="N24" s="405"/>
      <c r="O24" s="405"/>
      <c r="P24" s="139"/>
      <c r="Q24" s="139"/>
      <c r="R24" s="139"/>
    </row>
    <row r="25" spans="1:18" ht="14.25" customHeight="1">
      <c r="A25" s="1369" t="s">
        <v>788</v>
      </c>
      <c r="B25" s="1368">
        <v>131.46601130350001</v>
      </c>
      <c r="C25" s="1368">
        <v>139.02455834269</v>
      </c>
      <c r="D25" s="1368">
        <v>25.683108422520018</v>
      </c>
      <c r="E25" s="1368">
        <v>28.73909558495</v>
      </c>
      <c r="F25" s="1367">
        <v>3.35556679901</v>
      </c>
      <c r="G25" s="1366">
        <v>328.26834045267003</v>
      </c>
      <c r="H25" s="139"/>
      <c r="I25" s="405"/>
      <c r="J25" s="405"/>
      <c r="K25" s="405"/>
      <c r="L25" s="405"/>
      <c r="M25" s="405"/>
      <c r="N25" s="405"/>
      <c r="O25" s="405"/>
      <c r="P25" s="139"/>
      <c r="Q25" s="139"/>
      <c r="R25" s="139"/>
    </row>
    <row r="26" spans="1:18" ht="14.25" customHeight="1">
      <c r="A26" s="1369" t="s">
        <v>831</v>
      </c>
      <c r="B26" s="1368">
        <v>132.62464494895002</v>
      </c>
      <c r="C26" s="1368">
        <v>141.78881655292</v>
      </c>
      <c r="D26" s="1368">
        <v>25.375314416909998</v>
      </c>
      <c r="E26" s="1368">
        <v>18.888836786039999</v>
      </c>
      <c r="F26" s="1367">
        <v>4.0620585063200005</v>
      </c>
      <c r="G26" s="1366">
        <v>322.73967121113998</v>
      </c>
      <c r="H26" s="1018"/>
      <c r="I26" s="405"/>
      <c r="J26" s="405"/>
      <c r="K26" s="405"/>
      <c r="L26" s="405"/>
      <c r="M26" s="405"/>
      <c r="N26" s="405"/>
      <c r="O26" s="405"/>
      <c r="P26" s="405"/>
      <c r="Q26" s="405"/>
      <c r="R26" s="139"/>
    </row>
    <row r="27" spans="1:18" ht="14.25" customHeight="1">
      <c r="A27" s="1369" t="s">
        <v>878</v>
      </c>
      <c r="B27" s="1368">
        <v>131.43112524751999</v>
      </c>
      <c r="C27" s="1368">
        <v>136.20837576982001</v>
      </c>
      <c r="D27" s="1368">
        <v>24.113216551810002</v>
      </c>
      <c r="E27" s="1368">
        <v>28.925086519689994</v>
      </c>
      <c r="F27" s="1367">
        <v>3.3505103244000001</v>
      </c>
      <c r="G27" s="1366">
        <v>324.02831441323997</v>
      </c>
      <c r="H27" s="1018"/>
      <c r="I27" s="405"/>
      <c r="J27" s="405"/>
      <c r="K27" s="405"/>
      <c r="L27" s="405"/>
      <c r="M27" s="405"/>
      <c r="N27" s="405"/>
      <c r="O27" s="405"/>
      <c r="P27" s="139"/>
      <c r="Q27" s="139"/>
      <c r="R27" s="139"/>
    </row>
    <row r="28" spans="1:18" ht="14.25" customHeight="1">
      <c r="A28" s="1369" t="s">
        <v>955</v>
      </c>
      <c r="B28" s="1368">
        <v>133.89288135496997</v>
      </c>
      <c r="C28" s="1368">
        <v>143.01398375163998</v>
      </c>
      <c r="D28" s="1368">
        <v>24.212250619450003</v>
      </c>
      <c r="E28" s="1368">
        <v>23.511333428689998</v>
      </c>
      <c r="F28" s="1367">
        <v>3.1012127122000002</v>
      </c>
      <c r="G28" s="1366">
        <v>327.73166186694999</v>
      </c>
      <c r="H28" s="1018"/>
      <c r="I28" s="405"/>
      <c r="J28" s="405"/>
      <c r="K28" s="405"/>
      <c r="L28" s="405"/>
      <c r="M28" s="405"/>
      <c r="N28" s="405"/>
      <c r="O28" s="405"/>
      <c r="P28" s="139"/>
      <c r="Q28" s="139"/>
      <c r="R28" s="139"/>
    </row>
    <row r="29" spans="1:18" ht="14.25" customHeight="1">
      <c r="A29" s="1369" t="s">
        <v>1043</v>
      </c>
      <c r="B29" s="1368">
        <v>131.22805975544</v>
      </c>
      <c r="C29" s="1368">
        <v>144.40581713284999</v>
      </c>
      <c r="D29" s="1368">
        <v>24.265599098120003</v>
      </c>
      <c r="E29" s="1368">
        <v>18.046136026560003</v>
      </c>
      <c r="F29" s="1367">
        <v>2.2406829322699999</v>
      </c>
      <c r="G29" s="1366">
        <v>320.18629494523998</v>
      </c>
      <c r="H29" s="1023"/>
      <c r="I29" s="405"/>
      <c r="J29" s="405"/>
      <c r="K29" s="405"/>
      <c r="L29" s="405"/>
      <c r="M29" s="405"/>
      <c r="N29" s="405"/>
      <c r="O29" s="405"/>
      <c r="P29" s="139"/>
      <c r="Q29" s="139"/>
      <c r="R29" s="139"/>
    </row>
    <row r="30" spans="1:18" ht="14.25" customHeight="1">
      <c r="A30" s="1369" t="s">
        <v>1102</v>
      </c>
      <c r="B30" s="1368">
        <v>136.52809866868</v>
      </c>
      <c r="C30" s="1368">
        <v>150.97513262233002</v>
      </c>
      <c r="D30" s="1368">
        <v>24.581001794340004</v>
      </c>
      <c r="E30" s="1368">
        <v>12.154365238189998</v>
      </c>
      <c r="F30" s="1367">
        <v>5.5263919996499995</v>
      </c>
      <c r="G30" s="1366">
        <v>329.76499032319003</v>
      </c>
      <c r="H30" s="1023"/>
      <c r="I30" s="405"/>
      <c r="J30" s="405"/>
      <c r="K30" s="405"/>
      <c r="L30" s="405"/>
      <c r="M30" s="405"/>
      <c r="N30" s="405"/>
      <c r="O30" s="405"/>
      <c r="P30" s="139"/>
      <c r="Q30" s="139"/>
      <c r="R30" s="139"/>
    </row>
    <row r="31" spans="1:18" ht="14.25" customHeight="1">
      <c r="A31" s="1369" t="s">
        <v>1190</v>
      </c>
      <c r="B31" s="1368">
        <v>138.59423479704449</v>
      </c>
      <c r="C31" s="1368">
        <v>153.37057275136999</v>
      </c>
      <c r="D31" s="1368">
        <v>24.866256710529999</v>
      </c>
      <c r="E31" s="1368">
        <v>13.304320000000001</v>
      </c>
      <c r="F31" s="1367">
        <v>3.4862792783599996</v>
      </c>
      <c r="G31" s="1366">
        <v>333.62166353730447</v>
      </c>
      <c r="H31" s="1023"/>
      <c r="I31" s="405"/>
      <c r="J31" s="405"/>
      <c r="K31" s="405"/>
      <c r="L31" s="405"/>
      <c r="M31" s="405"/>
      <c r="N31" s="405"/>
      <c r="O31" s="405"/>
      <c r="P31" s="139"/>
      <c r="Q31" s="139"/>
      <c r="R31" s="139"/>
    </row>
    <row r="32" spans="1:18" ht="14.25" customHeight="1">
      <c r="A32" s="1365" t="s">
        <v>1339</v>
      </c>
      <c r="B32" s="1364">
        <v>136.09606162826367</v>
      </c>
      <c r="C32" s="1364">
        <v>157.11055807418998</v>
      </c>
      <c r="D32" s="1364">
        <v>25.653316291680014</v>
      </c>
      <c r="E32" s="1364">
        <v>15.73012393518</v>
      </c>
      <c r="F32" s="1363">
        <v>3.8194949278700001</v>
      </c>
      <c r="G32" s="1362">
        <v>338.40955485718365</v>
      </c>
      <c r="H32" s="1023"/>
      <c r="I32" s="405"/>
      <c r="J32" s="405"/>
      <c r="K32" s="405"/>
      <c r="L32" s="405"/>
      <c r="M32" s="405"/>
      <c r="N32" s="405"/>
      <c r="O32" s="405"/>
      <c r="P32" s="139"/>
      <c r="Q32" s="139"/>
      <c r="R32" s="139"/>
    </row>
    <row r="33" spans="1:8" ht="14.25" customHeight="1">
      <c r="A33" s="1022" t="s">
        <v>1613</v>
      </c>
      <c r="B33" s="1020"/>
      <c r="C33" s="1020"/>
      <c r="D33" s="1020"/>
      <c r="E33" s="1021"/>
      <c r="F33" s="1020"/>
      <c r="G33" s="1019"/>
      <c r="H33" s="1018"/>
    </row>
    <row r="34" spans="1:8">
      <c r="A34" s="378"/>
      <c r="B34" s="378"/>
      <c r="C34" s="380"/>
      <c r="D34" s="378"/>
      <c r="E34" s="378"/>
      <c r="F34" s="378"/>
      <c r="G34" s="1017"/>
    </row>
    <row r="35" spans="1:8">
      <c r="A35" s="378"/>
      <c r="B35" s="378"/>
      <c r="C35" s="378"/>
      <c r="D35" s="378"/>
      <c r="E35" s="378"/>
      <c r="F35" s="378"/>
    </row>
    <row r="37" spans="1:8">
      <c r="H37" s="140"/>
    </row>
  </sheetData>
  <mergeCells count="1">
    <mergeCell ref="A2:F2"/>
  </mergeCells>
  <pageMargins left="0.7" right="0.7" top="0.75" bottom="0.75" header="0.3" footer="0.3"/>
  <pageSetup paperSize="9" scale="80" fitToWidth="0" fitToHeight="0" orientation="portrait" r:id="rId1"/>
  <customProperties>
    <customPr name="_pios_id" r:id="rId2"/>
  </customPropertie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AAE1-FED0-4CDC-BA89-4376B2B6BF0D}">
  <dimension ref="A1:W115"/>
  <sheetViews>
    <sheetView view="pageLayout" topLeftCell="A98" zoomScaleNormal="100" zoomScaleSheetLayoutView="85" workbookViewId="0">
      <selection activeCell="A116" sqref="A116"/>
    </sheetView>
  </sheetViews>
  <sheetFormatPr defaultColWidth="9.109375" defaultRowHeight="14.4"/>
  <cols>
    <col min="1" max="1" width="58.44140625" style="378" customWidth="1"/>
    <col min="2" max="2" width="10" style="378" customWidth="1"/>
    <col min="3" max="3" width="9.33203125" style="378" customWidth="1"/>
    <col min="4" max="8" width="10" style="378" customWidth="1"/>
    <col min="9" max="9" width="9.109375" style="907"/>
    <col min="10" max="10" width="6.44140625" style="907" customWidth="1"/>
    <col min="11" max="12" width="9.109375" style="907"/>
    <col min="13" max="13" width="12.5546875" style="139" bestFit="1" customWidth="1"/>
    <col min="14" max="16384" width="9.109375" style="907"/>
  </cols>
  <sheetData>
    <row r="1" spans="1:23">
      <c r="A1" s="1190" t="s">
        <v>1373</v>
      </c>
      <c r="B1" s="1030"/>
      <c r="C1" s="1030"/>
      <c r="D1" s="380"/>
      <c r="E1" s="380"/>
      <c r="F1" s="1031"/>
      <c r="G1" s="1047"/>
      <c r="H1" s="380"/>
    </row>
    <row r="2" spans="1:23" ht="13.5" customHeight="1">
      <c r="A2" s="1046"/>
      <c r="B2" s="1314"/>
      <c r="C2" s="1045"/>
      <c r="D2" s="1045"/>
      <c r="E2" s="1045"/>
      <c r="F2" s="1045"/>
      <c r="G2" s="1045"/>
      <c r="H2" s="1045"/>
    </row>
    <row r="3" spans="1:23" ht="39" customHeight="1" thickBot="1">
      <c r="A3" s="1044" t="s">
        <v>112</v>
      </c>
      <c r="B3" s="1043" t="s">
        <v>237</v>
      </c>
      <c r="C3" s="1043" t="s">
        <v>244</v>
      </c>
      <c r="D3" s="1043" t="s">
        <v>243</v>
      </c>
      <c r="E3" s="1043" t="s">
        <v>242</v>
      </c>
      <c r="F3" s="1043" t="s">
        <v>241</v>
      </c>
      <c r="G3" s="1043" t="s">
        <v>240</v>
      </c>
      <c r="H3" s="1042" t="s">
        <v>991</v>
      </c>
    </row>
    <row r="4" spans="1:23" ht="13.5" customHeight="1">
      <c r="A4" s="921" t="s">
        <v>807</v>
      </c>
      <c r="B4" s="1041">
        <v>16235.032030460001</v>
      </c>
      <c r="C4" s="1041">
        <v>2503.0716924999997</v>
      </c>
      <c r="D4" s="1041">
        <v>1859.9850960700001</v>
      </c>
      <c r="E4" s="1041">
        <v>2172.9333644099997</v>
      </c>
      <c r="F4" s="1041">
        <v>8718.9214485299999</v>
      </c>
      <c r="G4" s="1041">
        <v>0</v>
      </c>
      <c r="H4" s="1041">
        <v>980.1204289499999</v>
      </c>
      <c r="I4" s="139"/>
      <c r="J4" s="357"/>
      <c r="K4" s="1049"/>
      <c r="L4" s="1353"/>
      <c r="M4" s="1354"/>
      <c r="N4" s="1353"/>
      <c r="O4" s="1353"/>
      <c r="P4" s="1353"/>
      <c r="Q4" s="1353"/>
      <c r="R4" s="1353"/>
      <c r="S4" s="1353"/>
      <c r="T4" s="1027"/>
      <c r="U4" s="1027"/>
      <c r="V4" s="1027"/>
      <c r="W4" s="1027"/>
    </row>
    <row r="5" spans="1:23" ht="13.5" customHeight="1">
      <c r="A5" s="921" t="s">
        <v>923</v>
      </c>
      <c r="B5" s="1041">
        <v>7721.3181868499996</v>
      </c>
      <c r="C5" s="1041">
        <v>5447.9503539199995</v>
      </c>
      <c r="D5" s="1041">
        <v>325.97397749000004</v>
      </c>
      <c r="E5" s="1041">
        <v>1737.3342371900001</v>
      </c>
      <c r="F5" s="1041">
        <v>206.19924659</v>
      </c>
      <c r="G5" s="1041">
        <v>0</v>
      </c>
      <c r="H5" s="1041">
        <v>3.8603716600000002</v>
      </c>
      <c r="I5" s="139"/>
      <c r="J5" s="357"/>
      <c r="K5" s="1049"/>
      <c r="L5" s="1353"/>
      <c r="M5" s="1354"/>
      <c r="N5" s="1353"/>
      <c r="O5" s="1353"/>
      <c r="P5" s="1353"/>
      <c r="Q5" s="1353"/>
      <c r="R5" s="1353"/>
      <c r="S5" s="1353"/>
      <c r="T5" s="1027"/>
      <c r="U5" s="1027"/>
      <c r="V5" s="1027"/>
      <c r="W5" s="1027"/>
    </row>
    <row r="6" spans="1:23" ht="13.5" customHeight="1">
      <c r="A6" s="920" t="s">
        <v>922</v>
      </c>
      <c r="B6" s="1033">
        <v>3584.1984556700004</v>
      </c>
      <c r="C6" s="1033">
        <v>3172.62390327</v>
      </c>
      <c r="D6" s="1033">
        <v>196.32409747</v>
      </c>
      <c r="E6" s="1033">
        <v>100.96153688</v>
      </c>
      <c r="F6" s="1033">
        <v>110.42854642</v>
      </c>
      <c r="G6" s="1033">
        <v>0</v>
      </c>
      <c r="H6" s="1033">
        <v>3.8603716299999999</v>
      </c>
      <c r="I6" s="139"/>
      <c r="J6" s="357"/>
      <c r="K6" s="1049"/>
      <c r="L6" s="1353"/>
      <c r="M6" s="1354"/>
      <c r="N6" s="1353"/>
      <c r="O6" s="1353"/>
      <c r="P6" s="1353"/>
      <c r="Q6" s="1353"/>
      <c r="R6" s="1353"/>
      <c r="S6" s="1353"/>
      <c r="T6" s="1027"/>
      <c r="U6" s="1027"/>
      <c r="V6" s="1027"/>
      <c r="W6" s="1027"/>
    </row>
    <row r="7" spans="1:23" ht="13.5" customHeight="1">
      <c r="A7" s="920" t="s">
        <v>921</v>
      </c>
      <c r="B7" s="1033">
        <v>2571.05913556</v>
      </c>
      <c r="C7" s="1033">
        <v>2238.23374767</v>
      </c>
      <c r="D7" s="1033">
        <v>123.10594313</v>
      </c>
      <c r="E7" s="1033">
        <v>115.45419438</v>
      </c>
      <c r="F7" s="1033">
        <v>94.265250379999998</v>
      </c>
      <c r="G7" s="1033">
        <v>0</v>
      </c>
      <c r="H7" s="1033">
        <v>0</v>
      </c>
      <c r="I7" s="139"/>
      <c r="J7" s="357"/>
      <c r="K7" s="1049"/>
      <c r="L7" s="1353"/>
      <c r="M7" s="1354"/>
      <c r="N7" s="1353"/>
      <c r="O7" s="1353"/>
      <c r="P7" s="1353"/>
      <c r="Q7" s="1353"/>
      <c r="R7" s="1353"/>
      <c r="S7" s="1353"/>
      <c r="T7" s="1027"/>
      <c r="U7" s="1027"/>
      <c r="V7" s="1027"/>
      <c r="W7" s="1027"/>
    </row>
    <row r="8" spans="1:23" ht="13.5" customHeight="1">
      <c r="A8" s="386" t="s">
        <v>920</v>
      </c>
      <c r="B8" s="1033">
        <v>1566.06059562</v>
      </c>
      <c r="C8" s="1033">
        <v>37.092702979999999</v>
      </c>
      <c r="D8" s="1033">
        <v>6.5439368900000003</v>
      </c>
      <c r="E8" s="1033">
        <v>1520.91850593</v>
      </c>
      <c r="F8" s="1033">
        <v>1.5054497899999999</v>
      </c>
      <c r="G8" s="1033">
        <v>0</v>
      </c>
      <c r="H8" s="1033">
        <v>3.0000000000000004E-8</v>
      </c>
      <c r="I8" s="139"/>
      <c r="J8" s="357"/>
      <c r="K8" s="1049"/>
      <c r="L8" s="1353"/>
      <c r="M8" s="1354"/>
      <c r="N8" s="1353"/>
      <c r="O8" s="1353"/>
      <c r="P8" s="1353"/>
      <c r="Q8" s="1353"/>
      <c r="R8" s="1353"/>
      <c r="S8" s="1353"/>
      <c r="T8" s="1027"/>
      <c r="U8" s="1027"/>
      <c r="V8" s="1027"/>
      <c r="W8" s="1027"/>
    </row>
    <row r="9" spans="1:23" ht="13.5" customHeight="1">
      <c r="A9" s="609" t="s">
        <v>919</v>
      </c>
      <c r="B9" s="1041">
        <v>3010.0623017299999</v>
      </c>
      <c r="C9" s="1041">
        <v>211.99479393999999</v>
      </c>
      <c r="D9" s="1041">
        <v>1002.17340017</v>
      </c>
      <c r="E9" s="1041">
        <v>934.6666381</v>
      </c>
      <c r="F9" s="1041">
        <v>577.48739425999997</v>
      </c>
      <c r="G9" s="1041">
        <v>86.884574520000001</v>
      </c>
      <c r="H9" s="1041">
        <v>196.85550074</v>
      </c>
      <c r="I9" s="139"/>
      <c r="J9" s="357"/>
      <c r="K9" s="1049"/>
      <c r="L9" s="1353"/>
      <c r="M9" s="1354"/>
      <c r="N9" s="1353"/>
      <c r="O9" s="1353"/>
      <c r="P9" s="1353"/>
      <c r="Q9" s="1353"/>
      <c r="R9" s="1353"/>
      <c r="S9" s="1353"/>
      <c r="T9" s="1027"/>
      <c r="U9" s="1027"/>
      <c r="V9" s="1027"/>
      <c r="W9" s="1027"/>
    </row>
    <row r="10" spans="1:23" ht="13.5" customHeight="1">
      <c r="A10" s="920" t="s">
        <v>918</v>
      </c>
      <c r="B10" s="1033">
        <v>1702.3148654199999</v>
      </c>
      <c r="C10" s="1033">
        <v>189.20240844</v>
      </c>
      <c r="D10" s="1033">
        <v>779.44549095000002</v>
      </c>
      <c r="E10" s="1033">
        <v>158.25291748000001</v>
      </c>
      <c r="F10" s="1033">
        <v>486.99488238999999</v>
      </c>
      <c r="G10" s="1033">
        <v>0</v>
      </c>
      <c r="H10" s="1033">
        <v>88.419166159999989</v>
      </c>
      <c r="I10" s="139"/>
      <c r="J10" s="357"/>
      <c r="K10" s="1049"/>
      <c r="L10" s="1353"/>
      <c r="M10" s="1354"/>
      <c r="N10" s="1353"/>
      <c r="O10" s="1353"/>
      <c r="P10" s="1353"/>
      <c r="Q10" s="1353"/>
      <c r="R10" s="1353"/>
      <c r="S10" s="1353"/>
      <c r="T10" s="1027"/>
      <c r="U10" s="1027"/>
      <c r="V10" s="1027"/>
      <c r="W10" s="1027"/>
    </row>
    <row r="11" spans="1:23" ht="13.5" customHeight="1">
      <c r="A11" s="920" t="s">
        <v>917</v>
      </c>
      <c r="B11" s="1033">
        <v>328.07814360999998</v>
      </c>
      <c r="C11" s="1033">
        <v>14.41651162</v>
      </c>
      <c r="D11" s="1033">
        <v>125.62989877</v>
      </c>
      <c r="E11" s="1033">
        <v>135.75752846</v>
      </c>
      <c r="F11" s="1033">
        <v>52.274204760000003</v>
      </c>
      <c r="G11" s="1033">
        <v>0</v>
      </c>
      <c r="H11" s="1033">
        <v>0</v>
      </c>
      <c r="I11" s="139"/>
      <c r="J11" s="357"/>
      <c r="K11" s="1049"/>
      <c r="L11" s="1353"/>
      <c r="M11" s="1354"/>
      <c r="N11" s="1353"/>
      <c r="O11" s="1353"/>
      <c r="P11" s="1353"/>
      <c r="Q11" s="1353"/>
      <c r="R11" s="1353"/>
      <c r="S11" s="1353"/>
      <c r="T11" s="1027"/>
      <c r="U11" s="1027"/>
      <c r="V11" s="1027"/>
      <c r="W11" s="1027"/>
    </row>
    <row r="12" spans="1:23" ht="13.5" customHeight="1">
      <c r="A12" s="378" t="s">
        <v>916</v>
      </c>
      <c r="B12" s="1033">
        <v>979.66929269999991</v>
      </c>
      <c r="C12" s="1033">
        <v>8.3758738799999986</v>
      </c>
      <c r="D12" s="1033">
        <v>97.098010450000004</v>
      </c>
      <c r="E12" s="1033">
        <v>640.65619215999993</v>
      </c>
      <c r="F12" s="1033">
        <v>38.218307109999998</v>
      </c>
      <c r="G12" s="1033">
        <v>86.884574520000001</v>
      </c>
      <c r="H12" s="1033">
        <v>108.43633457999999</v>
      </c>
      <c r="I12" s="139"/>
      <c r="J12" s="357"/>
      <c r="K12" s="1049"/>
      <c r="L12" s="1353"/>
      <c r="M12" s="1354"/>
      <c r="N12" s="1353"/>
      <c r="O12" s="1353"/>
      <c r="P12" s="1353"/>
      <c r="Q12" s="1353"/>
      <c r="R12" s="1353"/>
      <c r="S12" s="1353"/>
      <c r="T12" s="1027"/>
      <c r="U12" s="1027"/>
      <c r="V12" s="1027"/>
      <c r="W12" s="1027"/>
    </row>
    <row r="13" spans="1:23" ht="13.5" customHeight="1">
      <c r="A13" s="922" t="s">
        <v>915</v>
      </c>
      <c r="B13" s="1041">
        <v>3881.2230911200004</v>
      </c>
      <c r="C13" s="1041">
        <v>1390.89735787</v>
      </c>
      <c r="D13" s="1041">
        <v>771.19166171000006</v>
      </c>
      <c r="E13" s="1041">
        <v>793.73357973999998</v>
      </c>
      <c r="F13" s="1041">
        <v>861.05437209000002</v>
      </c>
      <c r="G13" s="1041">
        <v>0</v>
      </c>
      <c r="H13" s="1041">
        <v>64.346119709999996</v>
      </c>
      <c r="I13" s="139"/>
      <c r="J13" s="357"/>
      <c r="K13" s="1049"/>
      <c r="L13" s="1353"/>
      <c r="M13" s="1354"/>
      <c r="N13" s="1353"/>
      <c r="O13" s="1353"/>
      <c r="P13" s="1353"/>
      <c r="Q13" s="1353"/>
      <c r="R13" s="1353"/>
      <c r="S13" s="1353"/>
      <c r="T13" s="1027"/>
      <c r="U13" s="1027"/>
      <c r="V13" s="1027"/>
      <c r="W13" s="1027"/>
    </row>
    <row r="14" spans="1:23" ht="13.5" customHeight="1">
      <c r="A14" s="920" t="s">
        <v>914</v>
      </c>
      <c r="B14" s="1033">
        <v>1456.4771076500001</v>
      </c>
      <c r="C14" s="1033">
        <v>310.12840532999996</v>
      </c>
      <c r="D14" s="1033">
        <v>293.40055495999997</v>
      </c>
      <c r="E14" s="1033">
        <v>573.02277792000007</v>
      </c>
      <c r="F14" s="1033">
        <v>260.00662455000003</v>
      </c>
      <c r="G14" s="1033">
        <v>0</v>
      </c>
      <c r="H14" s="1033">
        <v>19.918744890000003</v>
      </c>
      <c r="I14" s="139"/>
      <c r="J14" s="357"/>
      <c r="K14" s="1049"/>
      <c r="L14" s="1353"/>
      <c r="M14" s="1354"/>
      <c r="N14" s="1353"/>
      <c r="O14" s="1353"/>
      <c r="P14" s="1353"/>
      <c r="Q14" s="1353"/>
      <c r="R14" s="1353"/>
      <c r="S14" s="1353"/>
      <c r="T14" s="1027"/>
      <c r="U14" s="1027"/>
      <c r="V14" s="1027"/>
      <c r="W14" s="1027"/>
    </row>
    <row r="15" spans="1:23" ht="13.5" customHeight="1">
      <c r="A15" s="920" t="s">
        <v>913</v>
      </c>
      <c r="B15" s="1033">
        <v>378.21765971000002</v>
      </c>
      <c r="C15" s="1033">
        <v>155.82661676000001</v>
      </c>
      <c r="D15" s="1033">
        <v>65.967045249999998</v>
      </c>
      <c r="E15" s="1033">
        <v>130.62816731000001</v>
      </c>
      <c r="F15" s="1033">
        <v>24.35026452</v>
      </c>
      <c r="G15" s="1033">
        <v>0</v>
      </c>
      <c r="H15" s="1033">
        <v>1.4455658699999998</v>
      </c>
      <c r="I15" s="139"/>
      <c r="J15" s="357"/>
      <c r="K15" s="1049"/>
      <c r="L15" s="1353"/>
      <c r="M15" s="1354"/>
      <c r="N15" s="1353"/>
      <c r="O15" s="1353"/>
      <c r="P15" s="1353"/>
      <c r="Q15" s="1353"/>
      <c r="R15" s="1353"/>
      <c r="S15" s="1353"/>
      <c r="T15" s="1027"/>
      <c r="U15" s="1027"/>
      <c r="V15" s="1027"/>
      <c r="W15" s="1027"/>
    </row>
    <row r="16" spans="1:23" ht="13.5" customHeight="1">
      <c r="A16" s="920" t="s">
        <v>912</v>
      </c>
      <c r="B16" s="1033">
        <v>2046.5283237600001</v>
      </c>
      <c r="C16" s="1033">
        <v>924.94233578000001</v>
      </c>
      <c r="D16" s="1033">
        <v>411.82406150000003</v>
      </c>
      <c r="E16" s="1033">
        <v>90.082634510000005</v>
      </c>
      <c r="F16" s="1033">
        <v>576.69748302000005</v>
      </c>
      <c r="G16" s="1033">
        <v>0</v>
      </c>
      <c r="H16" s="1033">
        <v>42.981808950000001</v>
      </c>
      <c r="I16" s="139"/>
      <c r="J16" s="357"/>
      <c r="K16" s="1049"/>
      <c r="L16" s="1353"/>
      <c r="M16" s="1354"/>
      <c r="N16" s="1353"/>
      <c r="O16" s="1353"/>
      <c r="P16" s="1353"/>
      <c r="Q16" s="1353"/>
      <c r="R16" s="1353"/>
      <c r="S16" s="1353"/>
      <c r="T16" s="1027"/>
      <c r="U16" s="1027"/>
      <c r="V16" s="1027"/>
      <c r="W16" s="1027"/>
    </row>
    <row r="17" spans="1:23" ht="13.5" customHeight="1">
      <c r="A17" s="921" t="s">
        <v>911</v>
      </c>
      <c r="B17" s="1041">
        <v>9077.5953187499999</v>
      </c>
      <c r="C17" s="1041">
        <v>1879.75012599</v>
      </c>
      <c r="D17" s="1041">
        <v>2237.3205507299999</v>
      </c>
      <c r="E17" s="1041">
        <v>1126.84836135</v>
      </c>
      <c r="F17" s="1041">
        <v>3717.9102878899998</v>
      </c>
      <c r="G17" s="1041">
        <v>0</v>
      </c>
      <c r="H17" s="1041">
        <v>115.76599279</v>
      </c>
      <c r="I17" s="139"/>
      <c r="J17" s="357"/>
      <c r="K17" s="1049"/>
      <c r="L17" s="1353"/>
      <c r="M17" s="1354"/>
      <c r="N17" s="1353"/>
      <c r="O17" s="1353"/>
      <c r="P17" s="1353"/>
      <c r="Q17" s="1353"/>
      <c r="R17" s="1353"/>
      <c r="S17" s="1353"/>
      <c r="T17" s="1027"/>
      <c r="U17" s="1027"/>
      <c r="V17" s="1027"/>
      <c r="W17" s="1027"/>
    </row>
    <row r="18" spans="1:23" ht="13.5" customHeight="1">
      <c r="A18" s="920" t="s">
        <v>910</v>
      </c>
      <c r="B18" s="1033">
        <v>1702.3843464500001</v>
      </c>
      <c r="C18" s="1033">
        <v>132.01673903</v>
      </c>
      <c r="D18" s="1033">
        <v>318.31577368000001</v>
      </c>
      <c r="E18" s="1033">
        <v>63.110042360000001</v>
      </c>
      <c r="F18" s="1033">
        <v>1081.18938701</v>
      </c>
      <c r="G18" s="1033">
        <v>0</v>
      </c>
      <c r="H18" s="1033">
        <v>107.75240437000001</v>
      </c>
      <c r="I18" s="139"/>
      <c r="J18" s="357"/>
      <c r="K18" s="1049"/>
      <c r="L18" s="1353"/>
      <c r="M18" s="1354"/>
      <c r="N18" s="1353"/>
      <c r="O18" s="1353"/>
      <c r="P18" s="1353"/>
      <c r="Q18" s="1353"/>
      <c r="R18" s="1353"/>
      <c r="S18" s="1353"/>
      <c r="T18" s="1027"/>
      <c r="U18" s="1027"/>
      <c r="V18" s="1027"/>
      <c r="W18" s="1027"/>
    </row>
    <row r="19" spans="1:23" ht="13.5" customHeight="1">
      <c r="A19" s="378" t="s">
        <v>909</v>
      </c>
      <c r="B19" s="1033">
        <v>1516.00125624</v>
      </c>
      <c r="C19" s="1033">
        <v>393.1879831</v>
      </c>
      <c r="D19" s="1033">
        <v>387.13484550999999</v>
      </c>
      <c r="E19" s="1033">
        <v>132.56065520000001</v>
      </c>
      <c r="F19" s="1033">
        <v>602.35166839999999</v>
      </c>
      <c r="G19" s="1033">
        <v>0</v>
      </c>
      <c r="H19" s="1033">
        <v>0.76610402999999994</v>
      </c>
      <c r="I19" s="139"/>
      <c r="J19" s="357"/>
      <c r="K19" s="1049"/>
      <c r="L19" s="1353"/>
      <c r="M19" s="1354"/>
      <c r="N19" s="1353"/>
      <c r="O19" s="1353"/>
      <c r="P19" s="1353"/>
      <c r="Q19" s="1353"/>
      <c r="R19" s="1353"/>
      <c r="S19" s="1353"/>
      <c r="T19" s="1027"/>
      <c r="U19" s="1027"/>
      <c r="V19" s="1027"/>
      <c r="W19" s="1027"/>
    </row>
    <row r="20" spans="1:23" s="605" customFormat="1" ht="13.5" customHeight="1">
      <c r="A20" s="920" t="s">
        <v>908</v>
      </c>
      <c r="B20" s="1033">
        <v>3184.5192272599998</v>
      </c>
      <c r="C20" s="1033">
        <v>646.40450454999996</v>
      </c>
      <c r="D20" s="1033">
        <v>1040.2728183199999</v>
      </c>
      <c r="E20" s="1033">
        <v>492.53456266000001</v>
      </c>
      <c r="F20" s="1033">
        <v>998.05985734000001</v>
      </c>
      <c r="G20" s="1033">
        <v>0</v>
      </c>
      <c r="H20" s="1033">
        <v>7.2474843899999994</v>
      </c>
      <c r="I20" s="139"/>
      <c r="J20" s="357"/>
      <c r="K20" s="1049"/>
      <c r="L20" s="1353"/>
      <c r="M20" s="1354"/>
      <c r="N20" s="1353"/>
      <c r="O20" s="1353"/>
      <c r="P20" s="1353"/>
      <c r="Q20" s="1353"/>
      <c r="R20" s="1353"/>
      <c r="S20" s="1353"/>
      <c r="T20" s="1027"/>
      <c r="U20" s="1027"/>
      <c r="V20" s="1027"/>
      <c r="W20" s="1027"/>
    </row>
    <row r="21" spans="1:23" s="605" customFormat="1" ht="13.5" customHeight="1">
      <c r="A21" s="920" t="s">
        <v>907</v>
      </c>
      <c r="B21" s="1033">
        <v>301.59179306999999</v>
      </c>
      <c r="C21" s="1033">
        <v>58.07361058</v>
      </c>
      <c r="D21" s="1033">
        <v>51.705803449999998</v>
      </c>
      <c r="E21" s="1033">
        <v>59.300226139999999</v>
      </c>
      <c r="F21" s="1033">
        <v>132.51215289999999</v>
      </c>
      <c r="G21" s="1033">
        <v>0</v>
      </c>
      <c r="H21" s="1033">
        <v>0</v>
      </c>
      <c r="I21" s="139"/>
      <c r="J21" s="357"/>
      <c r="K21" s="1049"/>
      <c r="L21" s="1353"/>
      <c r="M21" s="1354"/>
      <c r="N21" s="1353"/>
      <c r="O21" s="1353"/>
      <c r="P21" s="1353"/>
      <c r="Q21" s="1353"/>
      <c r="R21" s="1353"/>
      <c r="S21" s="1353"/>
      <c r="T21" s="1027"/>
      <c r="U21" s="1027"/>
      <c r="V21" s="1027"/>
      <c r="W21" s="1027"/>
    </row>
    <row r="22" spans="1:23" ht="13.5" customHeight="1">
      <c r="A22" s="920" t="s">
        <v>906</v>
      </c>
      <c r="B22" s="1033">
        <v>1657.5101723799999</v>
      </c>
      <c r="C22" s="1033">
        <v>561.40648835999991</v>
      </c>
      <c r="D22" s="1033">
        <v>392.3758406</v>
      </c>
      <c r="E22" s="1033">
        <v>106.5622087</v>
      </c>
      <c r="F22" s="1033">
        <v>597.16563471999996</v>
      </c>
      <c r="G22" s="1033">
        <v>0</v>
      </c>
      <c r="H22" s="1033">
        <v>0</v>
      </c>
      <c r="I22" s="139"/>
      <c r="J22" s="357"/>
      <c r="K22" s="1049"/>
      <c r="L22" s="1353"/>
      <c r="M22" s="1354"/>
      <c r="N22" s="1353"/>
      <c r="O22" s="1353"/>
      <c r="P22" s="1353"/>
      <c r="Q22" s="1353"/>
      <c r="R22" s="1353"/>
      <c r="S22" s="1353"/>
      <c r="T22" s="1027"/>
      <c r="U22" s="1027"/>
      <c r="V22" s="1027"/>
      <c r="W22" s="1027"/>
    </row>
    <row r="23" spans="1:23" ht="13.5" customHeight="1">
      <c r="A23" s="920" t="s">
        <v>905</v>
      </c>
      <c r="B23" s="1033">
        <v>715.58852335000006</v>
      </c>
      <c r="C23" s="1033">
        <v>88.660800370000004</v>
      </c>
      <c r="D23" s="1033">
        <v>47.515469169999996</v>
      </c>
      <c r="E23" s="1033">
        <v>272.78066629</v>
      </c>
      <c r="F23" s="1033">
        <v>306.63158751999998</v>
      </c>
      <c r="G23" s="1033">
        <v>0</v>
      </c>
      <c r="H23" s="1033">
        <v>0</v>
      </c>
      <c r="I23" s="139"/>
      <c r="J23" s="357"/>
      <c r="K23" s="1049"/>
      <c r="L23" s="1353"/>
      <c r="M23" s="1354"/>
      <c r="N23" s="1353"/>
      <c r="O23" s="1353"/>
      <c r="P23" s="1353"/>
      <c r="Q23" s="1353"/>
      <c r="R23" s="1353"/>
      <c r="S23" s="1353"/>
      <c r="T23" s="1027"/>
      <c r="U23" s="1027"/>
      <c r="V23" s="1027"/>
      <c r="W23" s="1027"/>
    </row>
    <row r="24" spans="1:23" ht="13.5" customHeight="1">
      <c r="A24" s="921" t="s">
        <v>904</v>
      </c>
      <c r="B24" s="1041">
        <v>31976.186196050006</v>
      </c>
      <c r="C24" s="1041">
        <v>6979.0440758800005</v>
      </c>
      <c r="D24" s="1041">
        <v>7040.6686279400001</v>
      </c>
      <c r="E24" s="1041">
        <v>9073.3319525000006</v>
      </c>
      <c r="F24" s="1041">
        <v>8547.3571482099997</v>
      </c>
      <c r="G24" s="1041">
        <v>107.30935912</v>
      </c>
      <c r="H24" s="1041">
        <v>228.47503240000003</v>
      </c>
      <c r="I24" s="139"/>
      <c r="J24" s="357"/>
      <c r="K24" s="1049"/>
      <c r="L24" s="1353"/>
      <c r="M24" s="1354"/>
      <c r="N24" s="1353"/>
      <c r="O24" s="1353"/>
      <c r="P24" s="1353"/>
      <c r="Q24" s="1353"/>
      <c r="R24" s="1353"/>
      <c r="S24" s="1353"/>
      <c r="T24" s="1027"/>
      <c r="U24" s="1027"/>
      <c r="V24" s="1027"/>
      <c r="W24" s="1027"/>
    </row>
    <row r="25" spans="1:23" ht="13.5" customHeight="1">
      <c r="A25" s="920" t="s">
        <v>903</v>
      </c>
      <c r="B25" s="1033">
        <v>1416.2385868599999</v>
      </c>
      <c r="C25" s="1033">
        <v>352.16311325999999</v>
      </c>
      <c r="D25" s="1033">
        <v>400.22922513999998</v>
      </c>
      <c r="E25" s="1033">
        <v>211.83177814999999</v>
      </c>
      <c r="F25" s="1033">
        <v>381.65060434999998</v>
      </c>
      <c r="G25" s="1033">
        <v>52.875025899999997</v>
      </c>
      <c r="H25" s="1033">
        <v>17.488840059999998</v>
      </c>
      <c r="I25" s="139"/>
      <c r="J25" s="357"/>
      <c r="K25" s="1049"/>
      <c r="L25" s="1353"/>
      <c r="M25" s="1354"/>
      <c r="N25" s="1353"/>
      <c r="O25" s="1353"/>
      <c r="P25" s="1353"/>
      <c r="Q25" s="1353"/>
      <c r="R25" s="1353"/>
      <c r="S25" s="1353"/>
      <c r="T25" s="1027"/>
      <c r="U25" s="1027"/>
      <c r="V25" s="1027"/>
      <c r="W25" s="1027"/>
    </row>
    <row r="26" spans="1:23" ht="13.5" customHeight="1">
      <c r="A26" s="920" t="s">
        <v>902</v>
      </c>
      <c r="B26" s="1033">
        <v>3058.5803928200003</v>
      </c>
      <c r="C26" s="1033">
        <v>462.59083025000001</v>
      </c>
      <c r="D26" s="1033">
        <v>1575.3527038300001</v>
      </c>
      <c r="E26" s="1033">
        <v>124.57240854</v>
      </c>
      <c r="F26" s="1033">
        <v>814.43714641999998</v>
      </c>
      <c r="G26" s="1033">
        <v>0</v>
      </c>
      <c r="H26" s="1033">
        <v>81.627303780000005</v>
      </c>
      <c r="I26" s="139"/>
      <c r="J26" s="357"/>
      <c r="K26" s="1049"/>
      <c r="L26" s="1353"/>
      <c r="M26" s="1354"/>
      <c r="N26" s="1353"/>
      <c r="O26" s="1353"/>
      <c r="P26" s="1353"/>
      <c r="Q26" s="1353"/>
      <c r="R26" s="1353"/>
      <c r="S26" s="1353"/>
      <c r="T26" s="1027"/>
      <c r="U26" s="1027"/>
      <c r="V26" s="1027"/>
      <c r="W26" s="1027"/>
    </row>
    <row r="27" spans="1:23" ht="13.5" customHeight="1">
      <c r="A27" s="920" t="s">
        <v>901</v>
      </c>
      <c r="B27" s="1033">
        <v>10327.92272622</v>
      </c>
      <c r="C27" s="1033">
        <v>3214.4262818500001</v>
      </c>
      <c r="D27" s="1033">
        <v>1111.5660334000002</v>
      </c>
      <c r="E27" s="1033">
        <v>2724.6229173499996</v>
      </c>
      <c r="F27" s="1033">
        <v>3181.79927731</v>
      </c>
      <c r="G27" s="1033">
        <v>0</v>
      </c>
      <c r="H27" s="1033">
        <v>95.508216310000009</v>
      </c>
      <c r="I27" s="139"/>
      <c r="J27" s="357"/>
      <c r="K27" s="1049"/>
      <c r="L27" s="1353"/>
      <c r="M27" s="1354"/>
      <c r="N27" s="1353"/>
      <c r="O27" s="1353"/>
      <c r="P27" s="1353"/>
      <c r="Q27" s="1353"/>
      <c r="R27" s="1353"/>
      <c r="S27" s="1353"/>
      <c r="T27" s="1027"/>
      <c r="U27" s="1027"/>
      <c r="V27" s="1027"/>
      <c r="W27" s="1027"/>
    </row>
    <row r="28" spans="1:23" ht="13.5" customHeight="1">
      <c r="A28" s="920" t="s">
        <v>900</v>
      </c>
      <c r="B28" s="1033">
        <v>8278.7104397500007</v>
      </c>
      <c r="C28" s="1033">
        <v>1163.08305144</v>
      </c>
      <c r="D28" s="1033">
        <v>1464.6978985200001</v>
      </c>
      <c r="E28" s="1033">
        <v>4358.7049819399999</v>
      </c>
      <c r="F28" s="1033">
        <v>1290.3800022</v>
      </c>
      <c r="G28" s="1033">
        <v>0</v>
      </c>
      <c r="H28" s="1033">
        <v>1.8445056499999999</v>
      </c>
      <c r="I28" s="139"/>
      <c r="J28" s="357"/>
      <c r="K28" s="1049"/>
      <c r="L28" s="1353"/>
      <c r="M28" s="1354"/>
      <c r="N28" s="1353"/>
      <c r="O28" s="1353"/>
      <c r="P28" s="1353"/>
      <c r="Q28" s="1353"/>
      <c r="R28" s="1353"/>
      <c r="S28" s="1353"/>
      <c r="T28" s="1027"/>
      <c r="U28" s="1027"/>
      <c r="V28" s="1027"/>
      <c r="W28" s="1027"/>
    </row>
    <row r="29" spans="1:23" ht="13.5" customHeight="1">
      <c r="A29" s="920" t="s">
        <v>899</v>
      </c>
      <c r="B29" s="1033">
        <v>4729.5685576799997</v>
      </c>
      <c r="C29" s="1033">
        <v>1119.6823237699998</v>
      </c>
      <c r="D29" s="1033">
        <v>1210.0912563899999</v>
      </c>
      <c r="E29" s="1033">
        <v>590.27510781000001</v>
      </c>
      <c r="F29" s="1033">
        <v>1787.76845342</v>
      </c>
      <c r="G29" s="1033">
        <v>0</v>
      </c>
      <c r="H29" s="1033">
        <v>21.751416290000002</v>
      </c>
      <c r="J29" s="357"/>
      <c r="K29" s="1049"/>
      <c r="L29" s="1353"/>
      <c r="M29" s="1354"/>
      <c r="N29" s="1353"/>
      <c r="O29" s="1353"/>
      <c r="P29" s="1353"/>
      <c r="Q29" s="1353"/>
      <c r="R29" s="1353"/>
      <c r="S29" s="1353"/>
      <c r="T29" s="1027"/>
      <c r="U29" s="1027"/>
      <c r="V29" s="1027"/>
      <c r="W29" s="1027"/>
    </row>
    <row r="30" spans="1:23" ht="13.5" customHeight="1">
      <c r="A30" s="920" t="s">
        <v>898</v>
      </c>
      <c r="B30" s="1033">
        <v>2634.2597452000005</v>
      </c>
      <c r="C30" s="1033">
        <v>283.54800639000001</v>
      </c>
      <c r="D30" s="1033">
        <v>913.33391118999998</v>
      </c>
      <c r="E30" s="1033">
        <v>776.42305045000001</v>
      </c>
      <c r="F30" s="1033">
        <v>597.5196112000001</v>
      </c>
      <c r="G30" s="1033">
        <v>54.434333219999999</v>
      </c>
      <c r="H30" s="1033">
        <v>9.0008327499999989</v>
      </c>
      <c r="J30" s="357"/>
      <c r="K30" s="1049"/>
      <c r="L30" s="1353"/>
      <c r="M30" s="1354"/>
      <c r="N30" s="1353"/>
      <c r="O30" s="1353"/>
      <c r="P30" s="1353"/>
      <c r="Q30" s="1353"/>
      <c r="R30" s="1353"/>
      <c r="S30" s="1353"/>
      <c r="T30" s="1027"/>
      <c r="U30" s="1027"/>
      <c r="V30" s="1027"/>
      <c r="W30" s="1027"/>
    </row>
    <row r="31" spans="1:23" ht="13.5" customHeight="1">
      <c r="A31" s="920" t="s">
        <v>897</v>
      </c>
      <c r="B31" s="1033">
        <v>1530.90574752</v>
      </c>
      <c r="C31" s="1033">
        <v>383.55046892000001</v>
      </c>
      <c r="D31" s="1033">
        <v>365.39759946999999</v>
      </c>
      <c r="E31" s="1033">
        <v>286.90170825999996</v>
      </c>
      <c r="F31" s="1033">
        <v>493.80205330999996</v>
      </c>
      <c r="G31" s="1033">
        <v>0</v>
      </c>
      <c r="H31" s="1033">
        <v>1.2539175600000001</v>
      </c>
      <c r="J31" s="357"/>
      <c r="K31" s="1049"/>
      <c r="L31" s="1353"/>
      <c r="M31" s="1354"/>
      <c r="N31" s="1353"/>
      <c r="O31" s="1353"/>
      <c r="P31" s="1353"/>
      <c r="Q31" s="1353"/>
      <c r="R31" s="1353"/>
      <c r="S31" s="1353"/>
      <c r="T31" s="1027"/>
      <c r="U31" s="1027"/>
      <c r="V31" s="1027"/>
      <c r="W31" s="1027"/>
    </row>
    <row r="32" spans="1:23" ht="13.5" customHeight="1">
      <c r="A32" s="921" t="s">
        <v>896</v>
      </c>
      <c r="B32" s="1041">
        <v>6459.5337794099996</v>
      </c>
      <c r="C32" s="1041">
        <v>328.05806153000003</v>
      </c>
      <c r="D32" s="1041">
        <v>226.77383702</v>
      </c>
      <c r="E32" s="1041">
        <v>5215.0136939499998</v>
      </c>
      <c r="F32" s="1041">
        <v>65.919294009999987</v>
      </c>
      <c r="G32" s="1041">
        <v>0</v>
      </c>
      <c r="H32" s="1041">
        <v>623.76889289999997</v>
      </c>
      <c r="J32" s="357"/>
      <c r="K32" s="1049"/>
      <c r="L32" s="1353"/>
      <c r="M32" s="1354"/>
      <c r="N32" s="1353"/>
      <c r="O32" s="1353"/>
      <c r="P32" s="1353"/>
      <c r="Q32" s="1353"/>
      <c r="R32" s="1353"/>
      <c r="S32" s="1353"/>
      <c r="T32" s="1027"/>
      <c r="U32" s="1027"/>
      <c r="V32" s="1027"/>
      <c r="W32" s="1027"/>
    </row>
    <row r="33" spans="1:23" ht="13.5" customHeight="1">
      <c r="A33" s="920" t="s">
        <v>895</v>
      </c>
      <c r="B33" s="1033">
        <v>205.88882920999998</v>
      </c>
      <c r="C33" s="1033">
        <v>4.7127580000000002E-2</v>
      </c>
      <c r="D33" s="1033">
        <v>89.861977150000001</v>
      </c>
      <c r="E33" s="1033">
        <v>115.4011871</v>
      </c>
      <c r="F33" s="1033">
        <v>0.1638675</v>
      </c>
      <c r="G33" s="1033">
        <v>0</v>
      </c>
      <c r="H33" s="1033">
        <v>0.41466987999999999</v>
      </c>
      <c r="J33" s="357"/>
      <c r="K33" s="1049"/>
      <c r="L33" s="1353"/>
      <c r="M33" s="1354"/>
      <c r="N33" s="1353"/>
      <c r="O33" s="1353"/>
      <c r="P33" s="1353"/>
      <c r="Q33" s="1353"/>
      <c r="R33" s="1353"/>
      <c r="S33" s="1353"/>
      <c r="T33" s="1027"/>
      <c r="U33" s="1027"/>
      <c r="V33" s="1027"/>
      <c r="W33" s="1027"/>
    </row>
    <row r="34" spans="1:23" ht="13.5" customHeight="1">
      <c r="A34" s="920" t="s">
        <v>894</v>
      </c>
      <c r="B34" s="1033">
        <v>5899.0825999600002</v>
      </c>
      <c r="C34" s="1033">
        <v>182.89928656999999</v>
      </c>
      <c r="D34" s="1033">
        <v>47.974075989999996</v>
      </c>
      <c r="E34" s="1033">
        <v>4988.6460899000003</v>
      </c>
      <c r="F34" s="1033">
        <v>56.208973600000007</v>
      </c>
      <c r="G34" s="1033">
        <v>0</v>
      </c>
      <c r="H34" s="1033">
        <v>623.35417389999998</v>
      </c>
      <c r="J34" s="357"/>
      <c r="K34" s="1049"/>
      <c r="L34" s="1353"/>
      <c r="M34" s="1354"/>
      <c r="N34" s="1353"/>
      <c r="O34" s="1353"/>
      <c r="P34" s="1353"/>
      <c r="Q34" s="1353"/>
      <c r="R34" s="1353"/>
      <c r="S34" s="1353"/>
      <c r="T34" s="1027"/>
      <c r="U34" s="1027"/>
      <c r="V34" s="1027"/>
      <c r="W34" s="1027"/>
    </row>
    <row r="35" spans="1:23" ht="13.5" customHeight="1">
      <c r="A35" s="920" t="s">
        <v>893</v>
      </c>
      <c r="B35" s="1033">
        <v>354.56235024000006</v>
      </c>
      <c r="C35" s="1033">
        <v>145.11164738000002</v>
      </c>
      <c r="D35" s="1033">
        <v>88.937783879999998</v>
      </c>
      <c r="E35" s="1033">
        <v>110.96641695</v>
      </c>
      <c r="F35" s="1033">
        <v>9.5464529099999993</v>
      </c>
      <c r="G35" s="1033">
        <v>0</v>
      </c>
      <c r="H35" s="1033">
        <v>4.9119999999999997E-5</v>
      </c>
      <c r="J35" s="357"/>
      <c r="K35" s="1049"/>
      <c r="L35" s="1353"/>
      <c r="M35" s="1354"/>
      <c r="N35" s="1353"/>
      <c r="O35" s="1353"/>
      <c r="P35" s="1353"/>
      <c r="Q35" s="1353"/>
      <c r="R35" s="1353"/>
      <c r="S35" s="1353"/>
      <c r="T35" s="1027"/>
      <c r="U35" s="1027"/>
      <c r="V35" s="1027"/>
      <c r="W35" s="1027"/>
    </row>
    <row r="36" spans="1:23" ht="13.5" customHeight="1">
      <c r="A36" s="921" t="s">
        <v>892</v>
      </c>
      <c r="B36" s="1041">
        <v>9459.2071074899995</v>
      </c>
      <c r="C36" s="1041">
        <v>1509.04901612</v>
      </c>
      <c r="D36" s="1041">
        <v>2420.8181879700001</v>
      </c>
      <c r="E36" s="1041">
        <v>1321.9329951</v>
      </c>
      <c r="F36" s="1041">
        <v>4205.7537650100003</v>
      </c>
      <c r="G36" s="1041">
        <v>3.228235000000268E-2</v>
      </c>
      <c r="H36" s="1041">
        <v>1.6208609400000002</v>
      </c>
      <c r="J36" s="357"/>
      <c r="K36" s="1049"/>
      <c r="L36" s="1353"/>
      <c r="M36" s="1354"/>
      <c r="N36" s="1353"/>
      <c r="O36" s="1353"/>
      <c r="P36" s="1353"/>
      <c r="Q36" s="1353"/>
      <c r="R36" s="1353"/>
      <c r="S36" s="1353"/>
      <c r="T36" s="1027"/>
      <c r="U36" s="1027"/>
      <c r="V36" s="1027"/>
      <c r="W36" s="1027"/>
    </row>
    <row r="37" spans="1:23" ht="13.5" customHeight="1">
      <c r="A37" s="386" t="s">
        <v>891</v>
      </c>
      <c r="B37" s="1033">
        <v>3340.1587724200003</v>
      </c>
      <c r="C37" s="1033">
        <v>949.45721262999996</v>
      </c>
      <c r="D37" s="1033">
        <v>1125.98128109</v>
      </c>
      <c r="E37" s="1033">
        <v>673.99454784</v>
      </c>
      <c r="F37" s="1033">
        <v>590.06607069999995</v>
      </c>
      <c r="G37" s="1033">
        <v>0</v>
      </c>
      <c r="H37" s="1033">
        <v>0.65966016000000005</v>
      </c>
      <c r="J37" s="357"/>
      <c r="K37" s="1049"/>
      <c r="L37" s="1353"/>
      <c r="M37" s="1354"/>
      <c r="N37" s="1353"/>
      <c r="O37" s="1353"/>
      <c r="P37" s="1353"/>
      <c r="Q37" s="1353"/>
      <c r="R37" s="1353"/>
      <c r="S37" s="1353"/>
      <c r="T37" s="1027"/>
      <c r="U37" s="1027"/>
      <c r="V37" s="1027"/>
      <c r="W37" s="1027"/>
    </row>
    <row r="38" spans="1:23" ht="13.5" customHeight="1">
      <c r="A38" s="386" t="s">
        <v>890</v>
      </c>
      <c r="B38" s="1033">
        <v>1921.6239391699999</v>
      </c>
      <c r="C38" s="1033">
        <v>131.4352772</v>
      </c>
      <c r="D38" s="1033">
        <v>1188.51596524</v>
      </c>
      <c r="E38" s="1033">
        <v>492.15352553999998</v>
      </c>
      <c r="F38" s="1033">
        <v>108.55797034</v>
      </c>
      <c r="G38" s="1033">
        <v>0</v>
      </c>
      <c r="H38" s="1033">
        <v>0.96120085</v>
      </c>
      <c r="J38" s="357"/>
      <c r="K38" s="1049"/>
      <c r="L38" s="1353"/>
      <c r="M38" s="1354"/>
      <c r="N38" s="1353"/>
      <c r="O38" s="1353"/>
      <c r="P38" s="1353"/>
      <c r="Q38" s="1353"/>
      <c r="R38" s="1353"/>
      <c r="S38" s="1353"/>
      <c r="T38" s="1027"/>
      <c r="U38" s="1027"/>
      <c r="V38" s="1027"/>
      <c r="W38" s="1027"/>
    </row>
    <row r="39" spans="1:23" ht="13.5" customHeight="1">
      <c r="A39" s="920" t="s">
        <v>889</v>
      </c>
      <c r="B39" s="1033">
        <v>4197.4243958999996</v>
      </c>
      <c r="C39" s="1033">
        <v>428.15652628999999</v>
      </c>
      <c r="D39" s="1033">
        <v>106.32094164</v>
      </c>
      <c r="E39" s="1033">
        <v>155.78492172</v>
      </c>
      <c r="F39" s="1033">
        <v>3507.1297239699998</v>
      </c>
      <c r="G39" s="1033">
        <v>3.228235000000268E-2</v>
      </c>
      <c r="H39" s="1033">
        <v>-7.0000000000000005E-8</v>
      </c>
      <c r="J39" s="357"/>
      <c r="K39" s="1049"/>
      <c r="L39" s="1353"/>
      <c r="M39" s="1354"/>
      <c r="N39" s="1353"/>
      <c r="O39" s="1353"/>
      <c r="P39" s="1353"/>
      <c r="Q39" s="1353"/>
      <c r="R39" s="1353"/>
      <c r="S39" s="1353"/>
      <c r="T39" s="1027"/>
      <c r="U39" s="1027"/>
      <c r="V39" s="1027"/>
      <c r="W39" s="1027"/>
    </row>
    <row r="40" spans="1:23">
      <c r="A40" s="921" t="s">
        <v>808</v>
      </c>
      <c r="B40" s="1041">
        <v>47011.29470798</v>
      </c>
      <c r="C40" s="1041">
        <v>10375.61442941</v>
      </c>
      <c r="D40" s="1041">
        <v>8070.8337241600002</v>
      </c>
      <c r="E40" s="1041">
        <v>10829.5066907</v>
      </c>
      <c r="F40" s="1041">
        <v>17520.435768470001</v>
      </c>
      <c r="G40" s="1041">
        <v>0</v>
      </c>
      <c r="H40" s="1041">
        <v>214.90409524</v>
      </c>
      <c r="I40" s="139"/>
      <c r="J40" s="357"/>
      <c r="K40" s="1049"/>
      <c r="L40" s="1353"/>
      <c r="M40" s="1354"/>
      <c r="N40" s="1353"/>
      <c r="O40" s="1353"/>
      <c r="P40" s="1353"/>
      <c r="Q40" s="1353"/>
      <c r="R40" s="1353"/>
      <c r="S40" s="1353"/>
      <c r="T40" s="1027"/>
      <c r="U40" s="1027"/>
      <c r="V40" s="1027"/>
      <c r="W40" s="1027"/>
    </row>
    <row r="41" spans="1:23">
      <c r="A41" s="920" t="s">
        <v>888</v>
      </c>
      <c r="B41" s="380">
        <v>28608.833847758135</v>
      </c>
      <c r="C41" s="1033">
        <v>6885.3790708093829</v>
      </c>
      <c r="D41" s="1033">
        <v>4722.2333230560262</v>
      </c>
      <c r="E41" s="1033">
        <v>9208.9537096514159</v>
      </c>
      <c r="F41" s="1033">
        <v>7577.3636490013123</v>
      </c>
      <c r="G41" s="1033">
        <v>0</v>
      </c>
      <c r="H41" s="1033">
        <v>214.90409524</v>
      </c>
      <c r="I41" s="139"/>
      <c r="J41" s="357"/>
      <c r="K41" s="1049"/>
      <c r="L41" s="1353"/>
      <c r="M41" s="1354"/>
      <c r="N41" s="1353"/>
      <c r="O41" s="1353"/>
      <c r="P41" s="1353"/>
      <c r="Q41" s="1353"/>
      <c r="R41" s="1353"/>
      <c r="S41" s="1353"/>
      <c r="T41" s="1027"/>
      <c r="U41" s="1027"/>
      <c r="V41" s="1027"/>
      <c r="W41" s="1027"/>
    </row>
    <row r="42" spans="1:23">
      <c r="A42" s="920" t="s">
        <v>887</v>
      </c>
      <c r="B42" s="380">
        <v>18402.460860221865</v>
      </c>
      <c r="C42" s="1033">
        <v>3490.2353586006166</v>
      </c>
      <c r="D42" s="1033">
        <v>3348.6004011039736</v>
      </c>
      <c r="E42" s="1033">
        <v>1620.5529810485839</v>
      </c>
      <c r="F42" s="1033">
        <v>9943.0721194686885</v>
      </c>
      <c r="G42" s="1033">
        <v>0</v>
      </c>
      <c r="H42" s="1033">
        <v>0</v>
      </c>
      <c r="I42" s="139"/>
      <c r="J42" s="357"/>
      <c r="K42" s="1049"/>
      <c r="L42" s="1353"/>
      <c r="M42" s="1354"/>
      <c r="N42" s="1353"/>
      <c r="O42" s="1353"/>
      <c r="P42" s="1353"/>
      <c r="Q42" s="1353"/>
      <c r="R42" s="1353"/>
      <c r="S42" s="1353"/>
      <c r="T42" s="1027"/>
      <c r="U42" s="1027"/>
      <c r="V42" s="1027"/>
      <c r="W42" s="1027"/>
    </row>
    <row r="43" spans="1:23">
      <c r="A43" s="921" t="s">
        <v>886</v>
      </c>
      <c r="B43" s="1041">
        <v>1264.6089084236678</v>
      </c>
      <c r="C43" s="1041">
        <v>587.95914366083298</v>
      </c>
      <c r="D43" s="1041">
        <v>212.77147194999836</v>
      </c>
      <c r="E43" s="1041">
        <v>135.3097912704751</v>
      </c>
      <c r="F43" s="1041">
        <v>328.82332932848971</v>
      </c>
      <c r="G43" s="1041">
        <v>0</v>
      </c>
      <c r="H43" s="1041">
        <v>-0.2548277861282171</v>
      </c>
      <c r="I43" s="139"/>
      <c r="J43" s="357"/>
      <c r="K43" s="1049"/>
      <c r="L43" s="1353"/>
      <c r="M43" s="1354"/>
      <c r="N43" s="1353"/>
      <c r="O43" s="1353"/>
      <c r="P43" s="1353"/>
      <c r="Q43" s="1353"/>
      <c r="R43" s="1353"/>
      <c r="S43" s="1353"/>
      <c r="T43" s="1027"/>
      <c r="U43" s="1027"/>
      <c r="V43" s="1027"/>
      <c r="W43" s="1027"/>
    </row>
    <row r="44" spans="1:23" ht="15" thickBot="1">
      <c r="B44" s="1039"/>
      <c r="C44" s="380"/>
      <c r="D44" s="380"/>
      <c r="E44" s="380"/>
      <c r="F44" s="380"/>
      <c r="G44" s="380"/>
      <c r="H44" s="380"/>
      <c r="I44" s="139"/>
      <c r="J44" s="357"/>
      <c r="K44" s="1049"/>
      <c r="L44" s="1353"/>
      <c r="M44" s="1354"/>
      <c r="N44" s="1353"/>
      <c r="O44" s="1353"/>
      <c r="P44" s="1353"/>
      <c r="Q44" s="1353"/>
      <c r="R44" s="1353"/>
      <c r="S44" s="1353"/>
      <c r="T44" s="1027"/>
      <c r="U44" s="1027"/>
      <c r="V44" s="1027"/>
      <c r="W44" s="1027"/>
    </row>
    <row r="45" spans="1:23" ht="15" thickBot="1">
      <c r="A45" s="917" t="s">
        <v>267</v>
      </c>
      <c r="B45" s="1036">
        <v>136096.06162826368</v>
      </c>
      <c r="C45" s="1036">
        <v>31213.389050820828</v>
      </c>
      <c r="D45" s="1036">
        <v>24168.51053521</v>
      </c>
      <c r="E45" s="1036">
        <v>33340.611304310478</v>
      </c>
      <c r="F45" s="1036">
        <v>44749.86205438849</v>
      </c>
      <c r="G45" s="1036">
        <v>194.22621599000001</v>
      </c>
      <c r="H45" s="1036">
        <v>2429.4624675438718</v>
      </c>
      <c r="I45" s="139"/>
      <c r="J45" s="357"/>
      <c r="K45" s="1049"/>
      <c r="L45" s="1353"/>
      <c r="M45" s="1354"/>
      <c r="N45" s="1353"/>
      <c r="O45" s="1353"/>
      <c r="P45" s="1353"/>
      <c r="Q45" s="1353"/>
      <c r="R45" s="1353"/>
      <c r="S45" s="1353"/>
      <c r="T45" s="1027"/>
      <c r="U45" s="1027"/>
      <c r="V45" s="1027"/>
      <c r="W45" s="1027"/>
    </row>
    <row r="46" spans="1:23">
      <c r="A46" s="920" t="s">
        <v>480</v>
      </c>
      <c r="B46" s="1033">
        <v>157110.55807418999</v>
      </c>
      <c r="C46" s="1033">
        <v>37513.309304620001</v>
      </c>
      <c r="D46" s="1033">
        <v>32472.9687194</v>
      </c>
      <c r="E46" s="1033">
        <v>35973.85952636</v>
      </c>
      <c r="F46" s="1033">
        <v>51150.420523809997</v>
      </c>
      <c r="G46" s="1033">
        <v>0</v>
      </c>
      <c r="H46" s="1033">
        <v>0</v>
      </c>
      <c r="I46" s="139"/>
      <c r="J46" s="357"/>
      <c r="K46" s="1049"/>
      <c r="L46" s="1353"/>
      <c r="M46" s="1354"/>
      <c r="N46" s="1353"/>
      <c r="O46" s="1353"/>
      <c r="P46" s="1353"/>
      <c r="Q46" s="1353"/>
      <c r="R46" s="1353"/>
      <c r="S46" s="1353"/>
      <c r="T46" s="1027"/>
      <c r="U46" s="1027"/>
      <c r="V46" s="1027"/>
      <c r="W46" s="1027"/>
    </row>
    <row r="47" spans="1:23">
      <c r="A47" s="920" t="s">
        <v>479</v>
      </c>
      <c r="B47" s="1033">
        <v>18612.83317509</v>
      </c>
      <c r="C47" s="1033">
        <v>8140.2401606000003</v>
      </c>
      <c r="D47" s="1033">
        <v>5549.2941996999998</v>
      </c>
      <c r="E47" s="1033">
        <v>2579.9679312399999</v>
      </c>
      <c r="F47" s="1033">
        <v>2343.3308835499997</v>
      </c>
      <c r="G47" s="1033">
        <v>0</v>
      </c>
      <c r="H47" s="1033">
        <v>0</v>
      </c>
      <c r="I47" s="139"/>
      <c r="J47" s="357"/>
      <c r="K47" s="1049"/>
      <c r="L47" s="1353"/>
      <c r="M47" s="1354"/>
      <c r="N47" s="1353"/>
      <c r="O47" s="1353"/>
      <c r="P47" s="1353"/>
      <c r="Q47" s="1353"/>
      <c r="R47" s="1353"/>
      <c r="S47" s="1353"/>
      <c r="T47" s="1027"/>
      <c r="U47" s="1027"/>
      <c r="V47" s="1027"/>
      <c r="W47" s="1027"/>
    </row>
    <row r="48" spans="1:23" ht="15" thickBot="1">
      <c r="A48" s="919" t="s">
        <v>885</v>
      </c>
      <c r="B48" s="1038">
        <v>7040.4831165900141</v>
      </c>
      <c r="C48" s="1038">
        <v>1036.5237927800026</v>
      </c>
      <c r="D48" s="1038">
        <v>3093.7392973200058</v>
      </c>
      <c r="E48" s="1038">
        <v>403.04250944000205</v>
      </c>
      <c r="F48" s="1038">
        <v>2507.1775170500036</v>
      </c>
      <c r="G48" s="1038">
        <v>0</v>
      </c>
      <c r="H48" s="1038">
        <v>0</v>
      </c>
      <c r="I48" s="139"/>
      <c r="J48" s="357"/>
      <c r="K48" s="1049"/>
      <c r="L48" s="1353"/>
      <c r="M48" s="1354"/>
      <c r="N48" s="1353"/>
      <c r="O48" s="1353"/>
      <c r="P48" s="1353"/>
      <c r="Q48" s="1353"/>
      <c r="R48" s="1353"/>
      <c r="S48" s="1353"/>
      <c r="T48" s="1027"/>
      <c r="U48" s="1027"/>
      <c r="V48" s="1027"/>
      <c r="W48" s="1027"/>
    </row>
    <row r="49" spans="1:23" ht="15" thickBot="1">
      <c r="A49" s="918" t="s">
        <v>266</v>
      </c>
      <c r="B49" s="1037">
        <v>182763.87436587</v>
      </c>
      <c r="C49" s="1037">
        <v>46690.073258000004</v>
      </c>
      <c r="D49" s="1037">
        <v>41116.002216420005</v>
      </c>
      <c r="E49" s="1037">
        <v>38956.869967040002</v>
      </c>
      <c r="F49" s="1037">
        <v>56000.92892441</v>
      </c>
      <c r="G49" s="1037">
        <v>0</v>
      </c>
      <c r="H49" s="1037">
        <v>0</v>
      </c>
      <c r="I49" s="139"/>
      <c r="J49" s="357"/>
      <c r="K49" s="1049"/>
      <c r="L49" s="1353"/>
      <c r="M49" s="1354"/>
      <c r="N49" s="1353"/>
      <c r="O49" s="1353"/>
      <c r="P49" s="1353"/>
      <c r="Q49" s="1353"/>
      <c r="R49" s="1353"/>
      <c r="S49" s="1353"/>
      <c r="T49" s="1027"/>
      <c r="U49" s="1027"/>
      <c r="V49" s="1027"/>
      <c r="W49" s="1027"/>
    </row>
    <row r="50" spans="1:23" ht="15" thickBot="1">
      <c r="A50" s="917" t="s">
        <v>260</v>
      </c>
      <c r="B50" s="1036">
        <v>3819.4949278700001</v>
      </c>
      <c r="C50" s="1036">
        <v>972.16789303000007</v>
      </c>
      <c r="D50" s="1036">
        <v>635.23242958999992</v>
      </c>
      <c r="E50" s="1036">
        <v>20.84371458</v>
      </c>
      <c r="F50" s="1036">
        <v>2191.25089067</v>
      </c>
      <c r="G50" s="1036">
        <v>0</v>
      </c>
      <c r="H50" s="1036">
        <v>0</v>
      </c>
      <c r="I50" s="139"/>
      <c r="J50" s="357"/>
      <c r="K50" s="1049"/>
      <c r="L50" s="1353"/>
      <c r="M50" s="1354"/>
      <c r="N50" s="1353"/>
      <c r="O50" s="1353"/>
      <c r="P50" s="1353"/>
      <c r="Q50" s="1353"/>
      <c r="R50" s="1353"/>
      <c r="S50" s="1353"/>
      <c r="T50" s="1027"/>
      <c r="U50" s="1027"/>
      <c r="V50" s="1027"/>
      <c r="W50" s="1027"/>
    </row>
    <row r="51" spans="1:23" ht="15" thickBot="1">
      <c r="A51" s="917" t="s">
        <v>1371</v>
      </c>
      <c r="B51" s="1036">
        <v>15730.12393518</v>
      </c>
      <c r="C51" s="1036">
        <v>0</v>
      </c>
      <c r="D51" s="1036">
        <v>15730.12393518</v>
      </c>
      <c r="E51" s="1036">
        <v>0</v>
      </c>
      <c r="F51" s="1036">
        <v>0</v>
      </c>
      <c r="G51" s="1036">
        <v>0</v>
      </c>
      <c r="H51" s="1036">
        <v>0</v>
      </c>
      <c r="I51" s="139"/>
      <c r="J51" s="357"/>
      <c r="K51" s="1049"/>
      <c r="L51" s="1353"/>
      <c r="M51" s="1354"/>
      <c r="N51" s="1353"/>
      <c r="O51" s="1353"/>
      <c r="P51" s="1353"/>
      <c r="Q51" s="1353"/>
      <c r="R51" s="1353"/>
      <c r="S51" s="1353"/>
      <c r="T51" s="1027"/>
      <c r="U51" s="1027"/>
      <c r="V51" s="1027"/>
      <c r="W51" s="1027"/>
    </row>
    <row r="52" spans="1:23" ht="15" thickBot="1">
      <c r="A52" s="918" t="s">
        <v>265</v>
      </c>
      <c r="B52" s="1037">
        <v>338409.55485718371</v>
      </c>
      <c r="C52" s="1037">
        <v>78875.630201850829</v>
      </c>
      <c r="D52" s="1037">
        <v>81649.869116400005</v>
      </c>
      <c r="E52" s="1037">
        <v>72318.324985930478</v>
      </c>
      <c r="F52" s="1037">
        <v>102942.04186946849</v>
      </c>
      <c r="G52" s="1037">
        <v>194.22621599000001</v>
      </c>
      <c r="H52" s="1037">
        <v>2429.4624675438718</v>
      </c>
      <c r="I52" s="139"/>
      <c r="J52" s="357"/>
      <c r="K52" s="1049"/>
      <c r="L52" s="1353"/>
      <c r="M52" s="1354"/>
      <c r="N52" s="1353"/>
      <c r="O52" s="1353"/>
      <c r="P52" s="1353"/>
      <c r="Q52" s="1353"/>
      <c r="R52" s="1353"/>
      <c r="S52" s="1353"/>
      <c r="T52" s="1027"/>
      <c r="U52" s="1027"/>
      <c r="V52" s="1027"/>
      <c r="W52" s="1027"/>
    </row>
    <row r="53" spans="1:23" ht="15" thickBot="1">
      <c r="A53" s="917" t="s">
        <v>990</v>
      </c>
      <c r="B53" s="1036">
        <v>77895.646667389999</v>
      </c>
      <c r="C53" s="1036">
        <v>56666.55</v>
      </c>
      <c r="D53" s="1036">
        <v>16025.312773969999</v>
      </c>
      <c r="E53" s="1036">
        <v>18.570213729999999</v>
      </c>
      <c r="F53" s="1036">
        <v>5185.2136796899995</v>
      </c>
      <c r="G53" s="1036">
        <v>0</v>
      </c>
      <c r="H53" s="1036">
        <v>0</v>
      </c>
      <c r="J53" s="357"/>
      <c r="K53" s="1049"/>
      <c r="L53" s="1353"/>
      <c r="M53" s="1354"/>
      <c r="N53" s="1353"/>
      <c r="O53" s="1353"/>
      <c r="P53" s="1353"/>
      <c r="Q53" s="1353"/>
      <c r="R53" s="1353"/>
      <c r="S53" s="1353"/>
      <c r="T53" s="1027"/>
      <c r="U53" s="1027"/>
      <c r="V53" s="1027"/>
      <c r="W53" s="1027"/>
    </row>
    <row r="54" spans="1:23">
      <c r="A54" s="915" t="s">
        <v>1372</v>
      </c>
      <c r="B54" s="1035"/>
      <c r="C54" s="1035"/>
      <c r="D54" s="1035"/>
      <c r="E54" s="1035"/>
      <c r="F54" s="1035"/>
      <c r="G54" s="1035"/>
      <c r="H54" s="1035"/>
      <c r="J54" s="357"/>
      <c r="L54" s="1027"/>
      <c r="M54" s="1027"/>
      <c r="N54" s="1027"/>
      <c r="O54" s="1027"/>
      <c r="P54" s="1027"/>
      <c r="Q54" s="1027"/>
      <c r="R54" s="1027"/>
      <c r="S54" s="1027"/>
      <c r="T54" s="1027"/>
      <c r="U54" s="1027"/>
      <c r="V54" s="1027"/>
    </row>
    <row r="55" spans="1:23">
      <c r="A55" s="1723" t="s">
        <v>1556</v>
      </c>
      <c r="B55" s="1048"/>
      <c r="C55" s="1048"/>
      <c r="D55" s="1048"/>
      <c r="E55" s="1048"/>
      <c r="F55" s="1048"/>
      <c r="G55" s="1048"/>
      <c r="H55" s="1048"/>
      <c r="J55" s="357"/>
      <c r="L55" s="1027"/>
      <c r="M55" s="1027"/>
      <c r="N55" s="1027"/>
      <c r="O55" s="1027"/>
      <c r="P55" s="1027"/>
      <c r="Q55" s="1027"/>
      <c r="R55" s="1027"/>
      <c r="S55" s="1027"/>
      <c r="T55" s="1027"/>
      <c r="U55" s="1027"/>
      <c r="V55" s="1027"/>
    </row>
    <row r="56" spans="1:23">
      <c r="B56" s="1035"/>
      <c r="C56" s="1034"/>
      <c r="D56" s="1033"/>
      <c r="E56" s="1033"/>
      <c r="F56" s="1032"/>
      <c r="G56" s="380"/>
      <c r="H56" s="380"/>
      <c r="J56" s="357"/>
      <c r="L56" s="1027"/>
      <c r="M56" s="1027"/>
      <c r="N56" s="1027"/>
      <c r="O56" s="1027"/>
      <c r="P56" s="1027"/>
      <c r="Q56" s="1027"/>
      <c r="R56" s="1027"/>
      <c r="S56" s="1027"/>
      <c r="T56" s="1027"/>
      <c r="U56" s="1027"/>
      <c r="V56" s="1027"/>
    </row>
    <row r="57" spans="1:23">
      <c r="B57" s="1054"/>
      <c r="C57" s="1054"/>
      <c r="D57" s="1054"/>
      <c r="E57" s="1054"/>
      <c r="F57" s="1054"/>
      <c r="G57" s="1054"/>
      <c r="H57" s="1054"/>
      <c r="J57" s="357"/>
      <c r="L57" s="1027"/>
    </row>
    <row r="58" spans="1:23">
      <c r="B58" s="380"/>
      <c r="C58" s="380"/>
      <c r="D58" s="380"/>
      <c r="E58" s="380"/>
      <c r="F58" s="380"/>
      <c r="G58" s="380"/>
      <c r="H58" s="380"/>
      <c r="J58" s="357"/>
      <c r="L58" s="1027"/>
    </row>
    <row r="59" spans="1:23">
      <c r="A59" s="1190" t="s">
        <v>1231</v>
      </c>
      <c r="B59" s="1030"/>
      <c r="C59" s="1030"/>
      <c r="D59" s="380"/>
      <c r="E59" s="380"/>
      <c r="F59" s="1031"/>
      <c r="G59" s="1047"/>
      <c r="H59" s="380"/>
      <c r="J59" s="357"/>
      <c r="L59" s="1027"/>
    </row>
    <row r="60" spans="1:23">
      <c r="A60" s="1046"/>
      <c r="B60" s="1314"/>
      <c r="C60" s="1045"/>
      <c r="D60" s="1045"/>
      <c r="E60" s="1045"/>
      <c r="F60" s="1045"/>
      <c r="G60" s="1045"/>
      <c r="H60" s="1045"/>
      <c r="J60" s="357"/>
      <c r="L60" s="1027"/>
    </row>
    <row r="61" spans="1:23" ht="38.4" customHeight="1" thickBot="1">
      <c r="A61" s="1044" t="s">
        <v>112</v>
      </c>
      <c r="B61" s="1043" t="s">
        <v>237</v>
      </c>
      <c r="C61" s="1043" t="s">
        <v>244</v>
      </c>
      <c r="D61" s="1043" t="s">
        <v>243</v>
      </c>
      <c r="E61" s="1043" t="s">
        <v>242</v>
      </c>
      <c r="F61" s="1043" t="s">
        <v>241</v>
      </c>
      <c r="G61" s="1043" t="s">
        <v>240</v>
      </c>
      <c r="H61" s="1042" t="s">
        <v>991</v>
      </c>
      <c r="J61" s="357"/>
      <c r="L61" s="1027"/>
    </row>
    <row r="62" spans="1:23">
      <c r="A62" s="921" t="s">
        <v>807</v>
      </c>
      <c r="B62" s="1041">
        <v>15830.779981540001</v>
      </c>
      <c r="C62" s="1041">
        <v>2923.9386394799999</v>
      </c>
      <c r="D62" s="1041">
        <v>1999.2875161100001</v>
      </c>
      <c r="E62" s="1041">
        <v>2101.1088478200004</v>
      </c>
      <c r="F62" s="1041">
        <v>7964.5028808400002</v>
      </c>
      <c r="G62" s="1041">
        <v>0</v>
      </c>
      <c r="H62" s="1041">
        <v>841.94209728999988</v>
      </c>
      <c r="J62" s="357"/>
      <c r="L62" s="1027"/>
      <c r="N62" s="139"/>
      <c r="O62" s="139"/>
      <c r="P62" s="139"/>
      <c r="Q62" s="139"/>
      <c r="R62" s="139"/>
      <c r="S62" s="139"/>
      <c r="T62" s="139"/>
      <c r="U62" s="139"/>
      <c r="V62" s="139"/>
    </row>
    <row r="63" spans="1:23">
      <c r="A63" s="921" t="s">
        <v>923</v>
      </c>
      <c r="B63" s="1041">
        <v>8228.6927427199989</v>
      </c>
      <c r="C63" s="1041">
        <v>5910.2937005100002</v>
      </c>
      <c r="D63" s="1041">
        <v>317.31692444999999</v>
      </c>
      <c r="E63" s="1041">
        <v>1795.1482076999998</v>
      </c>
      <c r="F63" s="1041">
        <v>202.49883181999999</v>
      </c>
      <c r="G63" s="1041">
        <v>0</v>
      </c>
      <c r="H63" s="1041">
        <v>3.4350782399999997</v>
      </c>
      <c r="J63" s="357"/>
      <c r="L63" s="1027"/>
      <c r="N63" s="139"/>
      <c r="O63" s="139"/>
      <c r="P63" s="139"/>
      <c r="Q63" s="139"/>
      <c r="R63" s="139"/>
      <c r="S63" s="139"/>
      <c r="T63" s="139"/>
      <c r="U63" s="139"/>
      <c r="V63" s="139"/>
    </row>
    <row r="64" spans="1:23">
      <c r="A64" s="920" t="s">
        <v>922</v>
      </c>
      <c r="B64" s="1033">
        <v>3927.1271260900007</v>
      </c>
      <c r="C64" s="1033">
        <v>3518.9883223700003</v>
      </c>
      <c r="D64" s="1033">
        <v>195.03169364999999</v>
      </c>
      <c r="E64" s="1033">
        <v>97.470071599999997</v>
      </c>
      <c r="F64" s="1033">
        <v>112.20196027</v>
      </c>
      <c r="G64" s="1033">
        <v>0</v>
      </c>
      <c r="H64" s="1033">
        <v>3.4350782</v>
      </c>
      <c r="J64" s="357"/>
      <c r="L64" s="1027"/>
      <c r="N64" s="139"/>
      <c r="O64" s="139"/>
      <c r="P64" s="139"/>
      <c r="Q64" s="139"/>
      <c r="R64" s="139"/>
      <c r="S64" s="139"/>
      <c r="T64" s="139"/>
      <c r="U64" s="139"/>
      <c r="V64" s="139"/>
    </row>
    <row r="65" spans="1:22">
      <c r="A65" s="920" t="s">
        <v>921</v>
      </c>
      <c r="B65" s="1033">
        <v>2663.5566063500005</v>
      </c>
      <c r="C65" s="1033">
        <v>2349.6026935600003</v>
      </c>
      <c r="D65" s="1033">
        <v>115.54224366</v>
      </c>
      <c r="E65" s="1033">
        <v>109.42396832</v>
      </c>
      <c r="F65" s="1033">
        <v>88.987700809999993</v>
      </c>
      <c r="G65" s="1033">
        <v>0</v>
      </c>
      <c r="H65" s="1033">
        <v>0</v>
      </c>
      <c r="J65" s="357"/>
      <c r="L65" s="1027"/>
      <c r="N65" s="139"/>
      <c r="O65" s="139"/>
      <c r="P65" s="139"/>
      <c r="Q65" s="139"/>
      <c r="R65" s="139"/>
      <c r="S65" s="139"/>
      <c r="T65" s="139"/>
      <c r="U65" s="139"/>
      <c r="V65" s="139"/>
    </row>
    <row r="66" spans="1:22">
      <c r="A66" s="386" t="s">
        <v>920</v>
      </c>
      <c r="B66" s="1033">
        <v>1638.00901028</v>
      </c>
      <c r="C66" s="1033">
        <v>41.702684580000003</v>
      </c>
      <c r="D66" s="1033">
        <v>6.7429871400000003</v>
      </c>
      <c r="E66" s="1033">
        <v>1588.25416778</v>
      </c>
      <c r="F66" s="1033">
        <v>1.3091707400000001</v>
      </c>
      <c r="G66" s="1033">
        <v>0</v>
      </c>
      <c r="H66" s="1033">
        <v>4.0000000000000001E-8</v>
      </c>
      <c r="J66" s="357"/>
      <c r="L66" s="1027"/>
      <c r="N66" s="139"/>
      <c r="O66" s="139"/>
      <c r="P66" s="139"/>
      <c r="Q66" s="139"/>
      <c r="R66" s="139"/>
      <c r="S66" s="139"/>
      <c r="T66" s="139"/>
      <c r="U66" s="139"/>
      <c r="V66" s="139"/>
    </row>
    <row r="67" spans="1:22">
      <c r="A67" s="609" t="s">
        <v>919</v>
      </c>
      <c r="B67" s="1041">
        <v>3226.1155287300003</v>
      </c>
      <c r="C67" s="1041">
        <v>258.84379615</v>
      </c>
      <c r="D67" s="1041">
        <v>1056.1662030499999</v>
      </c>
      <c r="E67" s="1041">
        <v>1089.7625965899999</v>
      </c>
      <c r="F67" s="1041">
        <v>558.34506331</v>
      </c>
      <c r="G67" s="1041">
        <v>116.75784591</v>
      </c>
      <c r="H67" s="1041">
        <v>146.24002372000001</v>
      </c>
      <c r="J67" s="357"/>
      <c r="L67" s="1027"/>
      <c r="N67" s="139"/>
      <c r="O67" s="139"/>
      <c r="P67" s="139"/>
      <c r="Q67" s="139"/>
      <c r="R67" s="139"/>
      <c r="S67" s="139"/>
      <c r="T67" s="139"/>
      <c r="U67" s="139"/>
      <c r="V67" s="139"/>
    </row>
    <row r="68" spans="1:22">
      <c r="A68" s="920" t="s">
        <v>918</v>
      </c>
      <c r="B68" s="1033">
        <v>1734.34975031</v>
      </c>
      <c r="C68" s="1033">
        <v>232.63526210000001</v>
      </c>
      <c r="D68" s="1033">
        <v>799.06337746999998</v>
      </c>
      <c r="E68" s="1033">
        <v>168.33221366000001</v>
      </c>
      <c r="F68" s="1033">
        <v>460.33152430000001</v>
      </c>
      <c r="G68" s="1033">
        <v>0</v>
      </c>
      <c r="H68" s="1033">
        <v>73.987372780000001</v>
      </c>
      <c r="J68" s="357"/>
      <c r="L68" s="1027"/>
      <c r="N68" s="139"/>
      <c r="O68" s="139"/>
      <c r="P68" s="139"/>
      <c r="Q68" s="139"/>
      <c r="R68" s="139"/>
      <c r="S68" s="139"/>
      <c r="T68" s="139"/>
      <c r="U68" s="139"/>
      <c r="V68" s="139"/>
    </row>
    <row r="69" spans="1:22">
      <c r="A69" s="920" t="s">
        <v>917</v>
      </c>
      <c r="B69" s="1033">
        <v>362.60639490000005</v>
      </c>
      <c r="C69" s="1033">
        <v>14.730911560000001</v>
      </c>
      <c r="D69" s="1033">
        <v>158.42933631000002</v>
      </c>
      <c r="E69" s="1033">
        <v>140.13408227000002</v>
      </c>
      <c r="F69" s="1033">
        <v>49.312064759999998</v>
      </c>
      <c r="G69" s="1033">
        <v>0</v>
      </c>
      <c r="H69" s="1033">
        <v>0</v>
      </c>
      <c r="J69" s="357"/>
      <c r="L69" s="1027"/>
      <c r="N69" s="139"/>
      <c r="O69" s="139"/>
      <c r="P69" s="139"/>
      <c r="Q69" s="139"/>
      <c r="R69" s="139"/>
      <c r="S69" s="139"/>
      <c r="T69" s="139"/>
      <c r="U69" s="139"/>
      <c r="V69" s="139"/>
    </row>
    <row r="70" spans="1:22">
      <c r="A70" s="378" t="s">
        <v>916</v>
      </c>
      <c r="B70" s="1033">
        <v>1129.1593835199999</v>
      </c>
      <c r="C70" s="1033">
        <v>11.47762249</v>
      </c>
      <c r="D70" s="1033">
        <v>98.673489270000005</v>
      </c>
      <c r="E70" s="1033">
        <v>781.29630065999993</v>
      </c>
      <c r="F70" s="1033">
        <v>48.701474250000004</v>
      </c>
      <c r="G70" s="1033">
        <v>116.75784591</v>
      </c>
      <c r="H70" s="1033">
        <v>72.252650940000009</v>
      </c>
      <c r="J70" s="357"/>
      <c r="L70" s="1027"/>
      <c r="N70" s="139"/>
      <c r="O70" s="139"/>
      <c r="P70" s="139"/>
      <c r="Q70" s="139"/>
      <c r="R70" s="139"/>
      <c r="S70" s="139"/>
      <c r="T70" s="139"/>
      <c r="U70" s="139"/>
      <c r="V70" s="139"/>
    </row>
    <row r="71" spans="1:22">
      <c r="A71" s="922" t="s">
        <v>915</v>
      </c>
      <c r="B71" s="1041">
        <v>3974.1609234099997</v>
      </c>
      <c r="C71" s="1041">
        <v>1803.4431559599998</v>
      </c>
      <c r="D71" s="1041">
        <v>773.86518747999992</v>
      </c>
      <c r="E71" s="1041">
        <v>482.07652149999996</v>
      </c>
      <c r="F71" s="1041">
        <v>858.60154541999998</v>
      </c>
      <c r="G71" s="1041">
        <v>0</v>
      </c>
      <c r="H71" s="1041">
        <v>56.174513049999995</v>
      </c>
      <c r="J71" s="357"/>
      <c r="L71" s="1027"/>
      <c r="N71" s="139"/>
      <c r="O71" s="139"/>
      <c r="P71" s="139"/>
      <c r="Q71" s="139"/>
      <c r="R71" s="139"/>
      <c r="S71" s="139"/>
      <c r="T71" s="139"/>
      <c r="U71" s="139"/>
      <c r="V71" s="139"/>
    </row>
    <row r="72" spans="1:22">
      <c r="A72" s="920" t="s">
        <v>914</v>
      </c>
      <c r="B72" s="1033">
        <v>1251.19097631</v>
      </c>
      <c r="C72" s="1033">
        <v>345.88954798999998</v>
      </c>
      <c r="D72" s="1033">
        <v>302.40397460999998</v>
      </c>
      <c r="E72" s="1033">
        <v>255.64867688000001</v>
      </c>
      <c r="F72" s="1033">
        <v>328.15989263999995</v>
      </c>
      <c r="G72" s="1033">
        <v>0</v>
      </c>
      <c r="H72" s="1033">
        <v>19.088884190000002</v>
      </c>
      <c r="J72" s="357"/>
      <c r="L72" s="1027"/>
      <c r="N72" s="139"/>
      <c r="O72" s="139"/>
      <c r="P72" s="139"/>
      <c r="Q72" s="139"/>
      <c r="R72" s="139"/>
      <c r="S72" s="139"/>
      <c r="T72" s="139"/>
      <c r="U72" s="139"/>
      <c r="V72" s="139"/>
    </row>
    <row r="73" spans="1:22">
      <c r="A73" s="920" t="s">
        <v>913</v>
      </c>
      <c r="B73" s="1033">
        <v>429.91146329999998</v>
      </c>
      <c r="C73" s="1033">
        <v>210.03859593999999</v>
      </c>
      <c r="D73" s="1033">
        <v>63.62222027</v>
      </c>
      <c r="E73" s="1033">
        <v>132.79823915</v>
      </c>
      <c r="F73" s="1033">
        <v>21.166972849999997</v>
      </c>
      <c r="G73" s="1033">
        <v>0</v>
      </c>
      <c r="H73" s="1033">
        <v>2.28543509</v>
      </c>
      <c r="J73" s="357"/>
      <c r="L73" s="1027"/>
      <c r="N73" s="139"/>
      <c r="O73" s="139"/>
      <c r="P73" s="139"/>
      <c r="Q73" s="139"/>
      <c r="R73" s="139"/>
      <c r="S73" s="139"/>
      <c r="T73" s="139"/>
      <c r="U73" s="139"/>
      <c r="V73" s="139"/>
    </row>
    <row r="74" spans="1:22">
      <c r="A74" s="920" t="s">
        <v>912</v>
      </c>
      <c r="B74" s="1033">
        <v>2293.0584838</v>
      </c>
      <c r="C74" s="1033">
        <v>1247.5150120300002</v>
      </c>
      <c r="D74" s="1033">
        <v>407.83899259999998</v>
      </c>
      <c r="E74" s="1033">
        <v>93.629605470000001</v>
      </c>
      <c r="F74" s="1033">
        <v>509.27467992999999</v>
      </c>
      <c r="G74" s="1033">
        <v>0</v>
      </c>
      <c r="H74" s="1033">
        <v>34.80019377</v>
      </c>
      <c r="J74" s="357"/>
      <c r="L74" s="1027"/>
      <c r="N74" s="139"/>
      <c r="O74" s="139"/>
      <c r="P74" s="139"/>
      <c r="Q74" s="139"/>
      <c r="R74" s="139"/>
      <c r="S74" s="139"/>
      <c r="T74" s="139"/>
      <c r="U74" s="139"/>
      <c r="V74" s="139"/>
    </row>
    <row r="75" spans="1:22">
      <c r="A75" s="921" t="s">
        <v>911</v>
      </c>
      <c r="B75" s="1041">
        <v>9494.9319082300008</v>
      </c>
      <c r="C75" s="1041">
        <v>2296.5999400800001</v>
      </c>
      <c r="D75" s="1041">
        <v>2172.3180751200002</v>
      </c>
      <c r="E75" s="1041">
        <v>1194.9642990999998</v>
      </c>
      <c r="F75" s="1041">
        <v>3705.8662530000001</v>
      </c>
      <c r="G75" s="1041">
        <v>-3.4860000000000002E-5</v>
      </c>
      <c r="H75" s="1041">
        <v>125.18337578999999</v>
      </c>
      <c r="J75" s="357"/>
      <c r="L75" s="1027"/>
      <c r="N75" s="139"/>
      <c r="O75" s="139"/>
      <c r="P75" s="139"/>
      <c r="Q75" s="139"/>
      <c r="R75" s="139"/>
      <c r="S75" s="139"/>
      <c r="T75" s="139"/>
      <c r="U75" s="139"/>
      <c r="V75" s="139"/>
    </row>
    <row r="76" spans="1:22">
      <c r="A76" s="920" t="s">
        <v>910</v>
      </c>
      <c r="B76" s="1033">
        <v>1743.8412757600001</v>
      </c>
      <c r="C76" s="1033">
        <v>154.23277361000001</v>
      </c>
      <c r="D76" s="1033">
        <v>257.99760608000003</v>
      </c>
      <c r="E76" s="1033">
        <v>94.217173840000001</v>
      </c>
      <c r="F76" s="1033">
        <v>1120.6698031800001</v>
      </c>
      <c r="G76" s="1033">
        <v>0</v>
      </c>
      <c r="H76" s="1033">
        <v>116.72391904999999</v>
      </c>
      <c r="J76" s="357"/>
      <c r="L76" s="1027"/>
      <c r="N76" s="139"/>
      <c r="O76" s="139"/>
      <c r="P76" s="139"/>
      <c r="Q76" s="139"/>
      <c r="R76" s="139"/>
      <c r="S76" s="139"/>
      <c r="T76" s="139"/>
      <c r="U76" s="139"/>
      <c r="V76" s="139"/>
    </row>
    <row r="77" spans="1:22">
      <c r="A77" s="378" t="s">
        <v>909</v>
      </c>
      <c r="B77" s="1033">
        <v>1805.7937187100001</v>
      </c>
      <c r="C77" s="1033">
        <v>616.76756354999998</v>
      </c>
      <c r="D77" s="1033">
        <v>395.04990623000003</v>
      </c>
      <c r="E77" s="1033">
        <v>131.11016807000001</v>
      </c>
      <c r="F77" s="1033">
        <v>662.58554778000007</v>
      </c>
      <c r="G77" s="1033">
        <v>0</v>
      </c>
      <c r="H77" s="1033">
        <v>0.28053307999999999</v>
      </c>
      <c r="J77" s="357"/>
      <c r="L77" s="1027"/>
      <c r="N77" s="139"/>
      <c r="O77" s="139"/>
      <c r="P77" s="139"/>
      <c r="Q77" s="139"/>
      <c r="R77" s="139"/>
      <c r="S77" s="139"/>
      <c r="T77" s="139"/>
      <c r="U77" s="139"/>
      <c r="V77" s="139"/>
    </row>
    <row r="78" spans="1:22">
      <c r="A78" s="920" t="s">
        <v>908</v>
      </c>
      <c r="B78" s="1033">
        <v>3317.0861735799999</v>
      </c>
      <c r="C78" s="1033">
        <v>805.03841102999991</v>
      </c>
      <c r="D78" s="1033">
        <v>1038.3083170499999</v>
      </c>
      <c r="E78" s="1033">
        <v>411.25597321999999</v>
      </c>
      <c r="F78" s="1033">
        <v>1054.3045486200001</v>
      </c>
      <c r="G78" s="1033">
        <v>0</v>
      </c>
      <c r="H78" s="1033">
        <v>8.1789236600000006</v>
      </c>
      <c r="J78" s="357"/>
      <c r="L78" s="1027"/>
      <c r="N78" s="139"/>
      <c r="O78" s="139"/>
      <c r="P78" s="139"/>
      <c r="Q78" s="139"/>
      <c r="R78" s="139"/>
      <c r="S78" s="139"/>
      <c r="T78" s="139"/>
      <c r="U78" s="139"/>
      <c r="V78" s="139"/>
    </row>
    <row r="79" spans="1:22">
      <c r="A79" s="920" t="s">
        <v>907</v>
      </c>
      <c r="B79" s="1033">
        <v>302.43917838000004</v>
      </c>
      <c r="C79" s="1033">
        <v>59.986822260000004</v>
      </c>
      <c r="D79" s="1033">
        <v>46.860289279999996</v>
      </c>
      <c r="E79" s="1033">
        <v>62.739767979999996</v>
      </c>
      <c r="F79" s="1033">
        <v>132.85229886000002</v>
      </c>
      <c r="G79" s="1033">
        <v>0</v>
      </c>
      <c r="H79" s="1033">
        <v>0</v>
      </c>
      <c r="J79" s="357"/>
      <c r="L79" s="1027"/>
      <c r="N79" s="139"/>
      <c r="O79" s="139"/>
      <c r="P79" s="139"/>
      <c r="Q79" s="139"/>
      <c r="R79" s="139"/>
      <c r="S79" s="139"/>
      <c r="T79" s="139"/>
      <c r="U79" s="139"/>
      <c r="V79" s="139"/>
    </row>
    <row r="80" spans="1:22">
      <c r="A80" s="920" t="s">
        <v>906</v>
      </c>
      <c r="B80" s="1033">
        <v>1598.60449092</v>
      </c>
      <c r="C80" s="1033">
        <v>570.52482067999995</v>
      </c>
      <c r="D80" s="1033">
        <v>382.87979458000001</v>
      </c>
      <c r="E80" s="1033">
        <v>108.07187260000001</v>
      </c>
      <c r="F80" s="1033">
        <v>537.12800305999997</v>
      </c>
      <c r="G80" s="1033">
        <v>0</v>
      </c>
      <c r="H80" s="1033">
        <v>0</v>
      </c>
      <c r="J80" s="357"/>
      <c r="L80" s="1027"/>
      <c r="N80" s="139"/>
      <c r="O80" s="139"/>
      <c r="P80" s="139"/>
      <c r="Q80" s="139"/>
      <c r="R80" s="139"/>
      <c r="S80" s="139"/>
      <c r="T80" s="139"/>
      <c r="U80" s="139"/>
      <c r="V80" s="139"/>
    </row>
    <row r="81" spans="1:22">
      <c r="A81" s="920" t="s">
        <v>905</v>
      </c>
      <c r="B81" s="1033">
        <v>727.16707087999987</v>
      </c>
      <c r="C81" s="1033">
        <v>90.049548950000002</v>
      </c>
      <c r="D81" s="1033">
        <v>51.222161899999996</v>
      </c>
      <c r="E81" s="1033">
        <v>387.56934338999997</v>
      </c>
      <c r="F81" s="1033">
        <v>198.32605150000001</v>
      </c>
      <c r="G81" s="1033">
        <v>-3.4860000000000002E-5</v>
      </c>
      <c r="H81" s="1033">
        <v>0</v>
      </c>
      <c r="J81" s="357"/>
      <c r="L81" s="1027"/>
      <c r="N81" s="139"/>
      <c r="O81" s="139"/>
      <c r="P81" s="139"/>
      <c r="Q81" s="139"/>
      <c r="R81" s="139"/>
      <c r="S81" s="139"/>
      <c r="T81" s="139"/>
      <c r="U81" s="139"/>
      <c r="V81" s="139"/>
    </row>
    <row r="82" spans="1:22">
      <c r="A82" s="921" t="s">
        <v>904</v>
      </c>
      <c r="B82" s="1041">
        <v>33646.379408339999</v>
      </c>
      <c r="C82" s="1041">
        <v>7518.9982468800008</v>
      </c>
      <c r="D82" s="1041">
        <v>7356.3281801599996</v>
      </c>
      <c r="E82" s="1041">
        <v>10080.228509590001</v>
      </c>
      <c r="F82" s="1041">
        <v>8245.6306085300021</v>
      </c>
      <c r="G82" s="1041">
        <v>123.87970362000002</v>
      </c>
      <c r="H82" s="1041">
        <v>321.31415956000001</v>
      </c>
      <c r="J82" s="357"/>
      <c r="L82" s="1027"/>
      <c r="N82" s="139"/>
      <c r="O82" s="139"/>
      <c r="P82" s="139"/>
      <c r="Q82" s="139"/>
      <c r="R82" s="139"/>
      <c r="S82" s="139"/>
      <c r="T82" s="139"/>
      <c r="U82" s="139"/>
      <c r="V82" s="139"/>
    </row>
    <row r="83" spans="1:22">
      <c r="A83" s="920" t="s">
        <v>903</v>
      </c>
      <c r="B83" s="1033">
        <v>1338.6861658000003</v>
      </c>
      <c r="C83" s="1033">
        <v>269.18372061000002</v>
      </c>
      <c r="D83" s="1033">
        <v>422.31476211</v>
      </c>
      <c r="E83" s="1033">
        <v>205.98948386000001</v>
      </c>
      <c r="F83" s="1033">
        <v>366.07998627000001</v>
      </c>
      <c r="G83" s="1033">
        <v>62.885944369999997</v>
      </c>
      <c r="H83" s="1033">
        <v>12.23226858</v>
      </c>
      <c r="J83" s="357"/>
      <c r="L83" s="1027"/>
      <c r="N83" s="139"/>
      <c r="O83" s="139"/>
      <c r="P83" s="139"/>
      <c r="Q83" s="139"/>
      <c r="R83" s="139"/>
      <c r="S83" s="139"/>
      <c r="T83" s="139"/>
      <c r="U83" s="139"/>
      <c r="V83" s="139"/>
    </row>
    <row r="84" spans="1:22">
      <c r="A84" s="920" t="s">
        <v>902</v>
      </c>
      <c r="B84" s="1033">
        <v>3215.5122870299997</v>
      </c>
      <c r="C84" s="1033">
        <v>516.13390302999994</v>
      </c>
      <c r="D84" s="1033">
        <v>1660.2232864800001</v>
      </c>
      <c r="E84" s="1033">
        <v>161.08007995000003</v>
      </c>
      <c r="F84" s="1033">
        <v>792.81318969000006</v>
      </c>
      <c r="G84" s="1033">
        <v>0</v>
      </c>
      <c r="H84" s="1033">
        <v>85.261827879999998</v>
      </c>
      <c r="J84" s="357"/>
      <c r="L84" s="1027"/>
      <c r="N84" s="139"/>
      <c r="O84" s="139"/>
      <c r="P84" s="139"/>
      <c r="Q84" s="139"/>
      <c r="R84" s="139"/>
      <c r="S84" s="139"/>
      <c r="T84" s="139"/>
      <c r="U84" s="139"/>
      <c r="V84" s="139"/>
    </row>
    <row r="85" spans="1:22">
      <c r="A85" s="920" t="s">
        <v>901</v>
      </c>
      <c r="B85" s="1033">
        <v>11718.83541903</v>
      </c>
      <c r="C85" s="1033">
        <v>3262.02532182</v>
      </c>
      <c r="D85" s="1033">
        <v>1277.94050683</v>
      </c>
      <c r="E85" s="1033">
        <v>3952.5190936399999</v>
      </c>
      <c r="F85" s="1033">
        <v>3037.6216151399999</v>
      </c>
      <c r="G85" s="1033">
        <v>-1.251566E-2</v>
      </c>
      <c r="H85" s="1033">
        <v>188.74139725999999</v>
      </c>
      <c r="J85" s="357"/>
      <c r="L85" s="1027"/>
      <c r="N85" s="139"/>
      <c r="O85" s="139"/>
      <c r="P85" s="139"/>
      <c r="Q85" s="139"/>
      <c r="R85" s="139"/>
      <c r="S85" s="139"/>
      <c r="T85" s="139"/>
      <c r="U85" s="139"/>
      <c r="V85" s="139"/>
    </row>
    <row r="86" spans="1:22">
      <c r="A86" s="920" t="s">
        <v>900</v>
      </c>
      <c r="B86" s="1033">
        <v>8111.3794605100002</v>
      </c>
      <c r="C86" s="1033">
        <v>1292.0584744800001</v>
      </c>
      <c r="D86" s="1033">
        <v>1430.8865689300001</v>
      </c>
      <c r="E86" s="1033">
        <v>4143.3278267000005</v>
      </c>
      <c r="F86" s="1033">
        <v>1243.5779623599999</v>
      </c>
      <c r="G86" s="1033">
        <v>0</v>
      </c>
      <c r="H86" s="1033">
        <v>1.5286280400000001</v>
      </c>
      <c r="J86" s="357"/>
      <c r="L86" s="1027"/>
      <c r="N86" s="139"/>
      <c r="O86" s="139"/>
      <c r="P86" s="139"/>
      <c r="Q86" s="139"/>
      <c r="R86" s="139"/>
      <c r="S86" s="139"/>
      <c r="T86" s="139"/>
      <c r="U86" s="139"/>
      <c r="V86" s="139"/>
    </row>
    <row r="87" spans="1:22">
      <c r="A87" s="920" t="s">
        <v>899</v>
      </c>
      <c r="B87" s="1033">
        <v>4862.4238828300004</v>
      </c>
      <c r="C87" s="1033">
        <v>1359.6736651000001</v>
      </c>
      <c r="D87" s="1033">
        <v>1251.5472396499999</v>
      </c>
      <c r="E87" s="1033">
        <v>547.36639371000001</v>
      </c>
      <c r="F87" s="1033">
        <v>1679.5001095200003</v>
      </c>
      <c r="G87" s="1033">
        <v>-1.879548E-2</v>
      </c>
      <c r="H87" s="1033">
        <v>24.35527033</v>
      </c>
      <c r="J87" s="357"/>
      <c r="L87" s="1027"/>
      <c r="N87" s="139"/>
      <c r="O87" s="139"/>
      <c r="P87" s="139"/>
      <c r="Q87" s="139"/>
      <c r="R87" s="139"/>
      <c r="S87" s="139"/>
      <c r="T87" s="139"/>
      <c r="U87" s="139"/>
      <c r="V87" s="139"/>
    </row>
    <row r="88" spans="1:22">
      <c r="A88" s="920" t="s">
        <v>898</v>
      </c>
      <c r="B88" s="1033">
        <v>2778.92421608</v>
      </c>
      <c r="C88" s="1033">
        <v>334.14832416000002</v>
      </c>
      <c r="D88" s="1033">
        <v>934.55409806</v>
      </c>
      <c r="E88" s="1033">
        <v>798.14277978999996</v>
      </c>
      <c r="F88" s="1033">
        <v>643.07768186999999</v>
      </c>
      <c r="G88" s="1033">
        <v>61.025070390000003</v>
      </c>
      <c r="H88" s="1033">
        <v>7.9762618100000005</v>
      </c>
      <c r="J88" s="357"/>
      <c r="L88" s="1027"/>
      <c r="N88" s="139"/>
      <c r="O88" s="139"/>
      <c r="P88" s="139"/>
      <c r="Q88" s="139"/>
      <c r="R88" s="139"/>
      <c r="S88" s="139"/>
      <c r="T88" s="139"/>
      <c r="U88" s="139"/>
      <c r="V88" s="139"/>
    </row>
    <row r="89" spans="1:22">
      <c r="A89" s="920" t="s">
        <v>897</v>
      </c>
      <c r="B89" s="1033">
        <v>1620.6179770599999</v>
      </c>
      <c r="C89" s="1033">
        <v>485.77483768000002</v>
      </c>
      <c r="D89" s="1033">
        <v>378.86171810000002</v>
      </c>
      <c r="E89" s="1033">
        <v>271.80285194000004</v>
      </c>
      <c r="F89" s="1033">
        <v>482.96006368000002</v>
      </c>
      <c r="G89" s="1033">
        <v>0</v>
      </c>
      <c r="H89" s="1033">
        <v>1.2185056599999999</v>
      </c>
      <c r="J89" s="357"/>
      <c r="L89" s="1027"/>
      <c r="N89" s="139"/>
      <c r="O89" s="139"/>
      <c r="P89" s="139"/>
      <c r="Q89" s="139"/>
      <c r="R89" s="139"/>
      <c r="S89" s="139"/>
      <c r="T89" s="139"/>
      <c r="U89" s="139"/>
      <c r="V89" s="139"/>
    </row>
    <row r="90" spans="1:22">
      <c r="A90" s="921" t="s">
        <v>896</v>
      </c>
      <c r="B90" s="1041">
        <v>6316.7688787899997</v>
      </c>
      <c r="C90" s="1041">
        <v>318.86935662999997</v>
      </c>
      <c r="D90" s="1041">
        <v>233.23652601999999</v>
      </c>
      <c r="E90" s="1041">
        <v>5047.69246329</v>
      </c>
      <c r="F90" s="1041">
        <v>55.559835719999995</v>
      </c>
      <c r="G90" s="1041">
        <v>0</v>
      </c>
      <c r="H90" s="1041">
        <v>661.41069713000002</v>
      </c>
      <c r="J90" s="357"/>
      <c r="L90" s="1027"/>
      <c r="N90" s="139"/>
      <c r="O90" s="139"/>
      <c r="P90" s="139"/>
      <c r="Q90" s="139"/>
      <c r="R90" s="139"/>
      <c r="S90" s="139"/>
      <c r="T90" s="139"/>
      <c r="U90" s="139"/>
      <c r="V90" s="139"/>
    </row>
    <row r="91" spans="1:22">
      <c r="A91" s="920" t="s">
        <v>895</v>
      </c>
      <c r="B91" s="1033">
        <v>160.98446635999997</v>
      </c>
      <c r="C91" s="1033">
        <v>6.362247E-2</v>
      </c>
      <c r="D91" s="1033">
        <v>75.75500821</v>
      </c>
      <c r="E91" s="1033">
        <v>84.609369600000008</v>
      </c>
      <c r="F91" s="1033">
        <v>0.14890916000000001</v>
      </c>
      <c r="G91" s="1033">
        <v>0</v>
      </c>
      <c r="H91" s="1033">
        <v>0.40755691999999999</v>
      </c>
      <c r="J91" s="357"/>
      <c r="L91" s="1027"/>
      <c r="N91" s="139"/>
      <c r="O91" s="139"/>
      <c r="P91" s="139"/>
      <c r="Q91" s="139"/>
      <c r="R91" s="139"/>
      <c r="S91" s="139"/>
      <c r="T91" s="139"/>
      <c r="U91" s="139"/>
      <c r="V91" s="139"/>
    </row>
    <row r="92" spans="1:22">
      <c r="A92" s="920" t="s">
        <v>894</v>
      </c>
      <c r="B92" s="1033">
        <v>5790.0573174199999</v>
      </c>
      <c r="C92" s="1033">
        <v>174.18550872</v>
      </c>
      <c r="D92" s="1033">
        <v>68.75120235</v>
      </c>
      <c r="E92" s="1033">
        <v>4841.4287520899998</v>
      </c>
      <c r="F92" s="1033">
        <v>44.688753330000004</v>
      </c>
      <c r="G92" s="1033">
        <v>0</v>
      </c>
      <c r="H92" s="1033">
        <v>661.00310092999996</v>
      </c>
      <c r="J92" s="357"/>
      <c r="L92" s="1027"/>
      <c r="N92" s="139"/>
      <c r="O92" s="139"/>
      <c r="P92" s="139"/>
      <c r="Q92" s="139"/>
      <c r="R92" s="139"/>
      <c r="S92" s="139"/>
      <c r="T92" s="139"/>
      <c r="U92" s="139"/>
      <c r="V92" s="139"/>
    </row>
    <row r="93" spans="1:22">
      <c r="A93" s="920" t="s">
        <v>893</v>
      </c>
      <c r="B93" s="1033">
        <v>365.72709501000003</v>
      </c>
      <c r="C93" s="1033">
        <v>144.62022544000001</v>
      </c>
      <c r="D93" s="1033">
        <v>88.73031546</v>
      </c>
      <c r="E93" s="1033">
        <v>121.6543416</v>
      </c>
      <c r="F93" s="1033">
        <v>10.722173230000001</v>
      </c>
      <c r="G93" s="1033">
        <v>0</v>
      </c>
      <c r="H93" s="1033">
        <v>3.9280000000000003E-5</v>
      </c>
      <c r="J93" s="357"/>
      <c r="L93" s="1027"/>
      <c r="N93" s="139"/>
      <c r="O93" s="139"/>
      <c r="P93" s="139"/>
      <c r="Q93" s="139"/>
      <c r="R93" s="139"/>
      <c r="S93" s="139"/>
      <c r="T93" s="139"/>
      <c r="U93" s="139"/>
      <c r="V93" s="139"/>
    </row>
    <row r="94" spans="1:22">
      <c r="A94" s="921" t="s">
        <v>892</v>
      </c>
      <c r="B94" s="1041">
        <v>9348.1963978500007</v>
      </c>
      <c r="C94" s="1041">
        <v>1333.1418170499999</v>
      </c>
      <c r="D94" s="1041">
        <v>2431.7895310499998</v>
      </c>
      <c r="E94" s="1041">
        <v>1443.9113569000001</v>
      </c>
      <c r="F94" s="1041">
        <v>4137.1965253900007</v>
      </c>
      <c r="G94" s="1041">
        <v>2.615345999999974E-2</v>
      </c>
      <c r="H94" s="1041">
        <v>2.131014</v>
      </c>
      <c r="J94" s="357"/>
      <c r="L94" s="1027"/>
      <c r="N94" s="139"/>
      <c r="O94" s="139"/>
      <c r="P94" s="139"/>
      <c r="Q94" s="139"/>
      <c r="R94" s="139"/>
      <c r="S94" s="139"/>
      <c r="T94" s="139"/>
      <c r="U94" s="139"/>
      <c r="V94" s="139"/>
    </row>
    <row r="95" spans="1:22">
      <c r="A95" s="386" t="s">
        <v>891</v>
      </c>
      <c r="B95" s="1033">
        <v>3021.9653015600002</v>
      </c>
      <c r="C95" s="1033">
        <v>683.66340087000003</v>
      </c>
      <c r="D95" s="1033">
        <v>1129.96471477</v>
      </c>
      <c r="E95" s="1033">
        <v>669.98924629999999</v>
      </c>
      <c r="F95" s="1033">
        <v>537.6803010399999</v>
      </c>
      <c r="G95" s="1033">
        <v>0</v>
      </c>
      <c r="H95" s="1033">
        <v>0.66763858000000009</v>
      </c>
      <c r="J95" s="357"/>
      <c r="L95" s="1027"/>
      <c r="N95" s="139"/>
      <c r="O95" s="139"/>
      <c r="P95" s="139"/>
      <c r="Q95" s="139"/>
      <c r="R95" s="139"/>
      <c r="S95" s="139"/>
      <c r="T95" s="139"/>
      <c r="U95" s="139"/>
      <c r="V95" s="139"/>
    </row>
    <row r="96" spans="1:22">
      <c r="A96" s="386" t="s">
        <v>890</v>
      </c>
      <c r="B96" s="1033">
        <v>2064.7001137299999</v>
      </c>
      <c r="C96" s="1033">
        <v>144.65183264999999</v>
      </c>
      <c r="D96" s="1033">
        <v>1197.75401584</v>
      </c>
      <c r="E96" s="1033">
        <v>614.06790946000001</v>
      </c>
      <c r="F96" s="1033">
        <v>106.76298032000001</v>
      </c>
      <c r="G96" s="1033">
        <v>0</v>
      </c>
      <c r="H96" s="1033">
        <v>1.4633754600000002</v>
      </c>
      <c r="J96" s="357"/>
      <c r="L96" s="1027"/>
      <c r="N96" s="139"/>
      <c r="O96" s="139"/>
      <c r="P96" s="139"/>
      <c r="Q96" s="139"/>
      <c r="R96" s="139"/>
      <c r="S96" s="139"/>
      <c r="T96" s="139"/>
      <c r="U96" s="139"/>
      <c r="V96" s="139"/>
    </row>
    <row r="97" spans="1:22">
      <c r="A97" s="920" t="s">
        <v>889</v>
      </c>
      <c r="B97" s="1033">
        <v>4261.5309825600007</v>
      </c>
      <c r="C97" s="1033">
        <v>504.82658352999999</v>
      </c>
      <c r="D97" s="1033">
        <v>104.07080044</v>
      </c>
      <c r="E97" s="1033">
        <v>159.85420113999999</v>
      </c>
      <c r="F97" s="1033">
        <v>3492.7532440300001</v>
      </c>
      <c r="G97" s="1033">
        <v>2.615345999999974E-2</v>
      </c>
      <c r="H97" s="1033">
        <v>-4.0000000000000001E-8</v>
      </c>
      <c r="J97" s="357"/>
      <c r="L97" s="1027"/>
      <c r="N97" s="139"/>
      <c r="O97" s="139"/>
      <c r="P97" s="139"/>
      <c r="Q97" s="139"/>
      <c r="R97" s="139"/>
      <c r="S97" s="139"/>
      <c r="T97" s="139"/>
      <c r="U97" s="139"/>
      <c r="V97" s="139"/>
    </row>
    <row r="98" spans="1:22">
      <c r="A98" s="921" t="s">
        <v>808</v>
      </c>
      <c r="B98" s="1041">
        <v>47248.103125329995</v>
      </c>
      <c r="C98" s="1041">
        <v>10637.855189409998</v>
      </c>
      <c r="D98" s="1041">
        <v>8255.2311277000008</v>
      </c>
      <c r="E98" s="1041">
        <v>10644.70112279</v>
      </c>
      <c r="F98" s="1041">
        <v>17422.90691034</v>
      </c>
      <c r="G98" s="1041">
        <v>0</v>
      </c>
      <c r="H98" s="1041">
        <v>287.40877509000006</v>
      </c>
      <c r="J98" s="357"/>
      <c r="L98" s="1027"/>
      <c r="N98" s="139"/>
      <c r="O98" s="139"/>
      <c r="P98" s="139"/>
      <c r="Q98" s="139"/>
      <c r="R98" s="139"/>
      <c r="S98" s="139"/>
      <c r="T98" s="139"/>
      <c r="U98" s="139"/>
      <c r="V98" s="139"/>
    </row>
    <row r="99" spans="1:22">
      <c r="A99" s="920" t="s">
        <v>888</v>
      </c>
      <c r="B99" s="380">
        <v>28851.620700431849</v>
      </c>
      <c r="C99" s="1033">
        <v>7049.652783638744</v>
      </c>
      <c r="D99" s="1033">
        <v>4790.5789202109872</v>
      </c>
      <c r="E99" s="1033">
        <v>8978.0979885126562</v>
      </c>
      <c r="F99" s="1033">
        <v>7745.8822329794639</v>
      </c>
      <c r="G99" s="1033">
        <v>0</v>
      </c>
      <c r="H99" s="1033">
        <v>287.40877509000006</v>
      </c>
      <c r="J99" s="357"/>
      <c r="L99" s="1027"/>
      <c r="N99" s="139"/>
      <c r="O99" s="139"/>
      <c r="P99" s="139"/>
      <c r="Q99" s="139"/>
      <c r="R99" s="139"/>
      <c r="S99" s="139"/>
      <c r="T99" s="139"/>
      <c r="U99" s="139"/>
      <c r="V99" s="139"/>
    </row>
    <row r="100" spans="1:22">
      <c r="A100" s="920" t="s">
        <v>887</v>
      </c>
      <c r="B100" s="380">
        <v>18396.482424898146</v>
      </c>
      <c r="C100" s="1033">
        <v>3588.2024057712556</v>
      </c>
      <c r="D100" s="1033">
        <v>3464.6522074890136</v>
      </c>
      <c r="E100" s="1033">
        <v>1666.6031342773438</v>
      </c>
      <c r="F100" s="1033">
        <v>9677.024677360534</v>
      </c>
      <c r="G100" s="1033">
        <v>0</v>
      </c>
      <c r="H100" s="1033">
        <v>0</v>
      </c>
      <c r="J100" s="357"/>
      <c r="L100" s="1027"/>
      <c r="N100" s="139"/>
      <c r="O100" s="139"/>
      <c r="P100" s="139"/>
      <c r="Q100" s="139"/>
      <c r="R100" s="139"/>
      <c r="S100" s="139"/>
      <c r="T100" s="139"/>
      <c r="U100" s="139"/>
      <c r="V100" s="139"/>
    </row>
    <row r="101" spans="1:22">
      <c r="A101" s="920" t="s">
        <v>886</v>
      </c>
      <c r="B101" s="1033">
        <v>1280.1059021044957</v>
      </c>
      <c r="C101" s="1033">
        <v>569.53549019091099</v>
      </c>
      <c r="D101" s="1033">
        <v>221.4046136700141</v>
      </c>
      <c r="E101" s="1033">
        <v>140.01892279869912</v>
      </c>
      <c r="F101" s="1033">
        <v>349.3961361409996</v>
      </c>
      <c r="G101" s="1040">
        <v>0</v>
      </c>
      <c r="H101" s="1040">
        <v>-0.249260696128214</v>
      </c>
      <c r="J101" s="357"/>
      <c r="L101" s="1027"/>
      <c r="N101" s="139"/>
      <c r="O101" s="139"/>
      <c r="P101" s="139"/>
      <c r="Q101" s="139"/>
      <c r="R101" s="139"/>
      <c r="S101" s="139"/>
      <c r="T101" s="139"/>
      <c r="U101" s="139"/>
      <c r="V101" s="139"/>
    </row>
    <row r="102" spans="1:22" ht="15" thickBot="1">
      <c r="B102" s="1039"/>
      <c r="C102" s="380"/>
      <c r="D102" s="380"/>
      <c r="E102" s="380"/>
      <c r="F102" s="380"/>
      <c r="G102" s="380"/>
      <c r="H102" s="380"/>
      <c r="J102" s="357"/>
      <c r="L102" s="1027"/>
      <c r="N102" s="139"/>
      <c r="O102" s="139"/>
      <c r="P102" s="139"/>
      <c r="Q102" s="139"/>
      <c r="R102" s="139"/>
      <c r="S102" s="139"/>
      <c r="T102" s="139"/>
      <c r="U102" s="139"/>
      <c r="V102" s="139"/>
    </row>
    <row r="103" spans="1:22" ht="15" thickBot="1">
      <c r="A103" s="917" t="s">
        <v>267</v>
      </c>
      <c r="B103" s="1036">
        <v>138594.23479704448</v>
      </c>
      <c r="C103" s="1036">
        <v>33571.519332340911</v>
      </c>
      <c r="D103" s="1036">
        <v>24816.943884810014</v>
      </c>
      <c r="E103" s="1036">
        <v>34019.612848078701</v>
      </c>
      <c r="F103" s="1036">
        <v>43500.504590511002</v>
      </c>
      <c r="G103" s="1036">
        <v>240.66366813000002</v>
      </c>
      <c r="H103" s="1036">
        <v>2444.990473173872</v>
      </c>
      <c r="J103" s="357"/>
      <c r="L103" s="1027"/>
      <c r="N103" s="139"/>
      <c r="O103" s="139"/>
      <c r="P103" s="139"/>
      <c r="Q103" s="139"/>
      <c r="R103" s="139"/>
      <c r="S103" s="139"/>
      <c r="T103" s="139"/>
      <c r="U103" s="139"/>
      <c r="V103" s="139"/>
    </row>
    <row r="104" spans="1:22">
      <c r="A104" s="920" t="s">
        <v>480</v>
      </c>
      <c r="B104" s="1033">
        <v>153370.57275137</v>
      </c>
      <c r="C104" s="1033">
        <v>36074.607391159996</v>
      </c>
      <c r="D104" s="1033">
        <v>32006.893682689999</v>
      </c>
      <c r="E104" s="1033">
        <v>35794.181809260001</v>
      </c>
      <c r="F104" s="1033">
        <v>49494.889868260005</v>
      </c>
      <c r="G104" s="1033">
        <v>0</v>
      </c>
      <c r="H104" s="1033">
        <v>0</v>
      </c>
      <c r="J104" s="357"/>
      <c r="L104" s="1027"/>
      <c r="N104" s="139"/>
      <c r="O104" s="139"/>
      <c r="P104" s="139"/>
      <c r="Q104" s="139"/>
      <c r="R104" s="139"/>
      <c r="S104" s="139"/>
      <c r="T104" s="139"/>
      <c r="U104" s="139"/>
      <c r="V104" s="139"/>
    </row>
    <row r="105" spans="1:22">
      <c r="A105" s="920" t="s">
        <v>479</v>
      </c>
      <c r="B105" s="1033">
        <v>18264.314717609999</v>
      </c>
      <c r="C105" s="1033">
        <v>7885.0004814399999</v>
      </c>
      <c r="D105" s="1033">
        <v>5532.8988853800001</v>
      </c>
      <c r="E105" s="1033">
        <v>2614.7719054899999</v>
      </c>
      <c r="F105" s="1033">
        <v>2231.6434452999997</v>
      </c>
      <c r="G105" s="1033">
        <v>0</v>
      </c>
      <c r="H105" s="1033">
        <v>0</v>
      </c>
      <c r="J105" s="357"/>
      <c r="L105" s="1027"/>
      <c r="N105" s="139"/>
      <c r="O105" s="139"/>
      <c r="P105" s="139"/>
      <c r="Q105" s="139"/>
      <c r="R105" s="139"/>
      <c r="S105" s="139"/>
      <c r="T105" s="139"/>
      <c r="U105" s="139"/>
      <c r="V105" s="139"/>
    </row>
    <row r="106" spans="1:22" ht="15" thickBot="1">
      <c r="A106" s="919" t="s">
        <v>885</v>
      </c>
      <c r="B106" s="1038">
        <v>6601.9419929200012</v>
      </c>
      <c r="C106" s="1038">
        <v>982.61298497999996</v>
      </c>
      <c r="D106" s="1038">
        <v>2879.1316382100049</v>
      </c>
      <c r="E106" s="1038">
        <v>418.96007842999916</v>
      </c>
      <c r="F106" s="1038">
        <v>2321.2372912999967</v>
      </c>
      <c r="G106" s="1038">
        <v>0</v>
      </c>
      <c r="H106" s="1038">
        <v>0</v>
      </c>
      <c r="J106" s="357"/>
      <c r="L106" s="1027"/>
      <c r="N106" s="139"/>
      <c r="O106" s="139"/>
      <c r="P106" s="139"/>
      <c r="Q106" s="139"/>
      <c r="R106" s="139"/>
      <c r="S106" s="139"/>
      <c r="T106" s="139"/>
      <c r="U106" s="139"/>
      <c r="V106" s="139"/>
    </row>
    <row r="107" spans="1:22" ht="15" thickBot="1">
      <c r="A107" s="918" t="s">
        <v>266</v>
      </c>
      <c r="B107" s="1037">
        <v>178236.82946189999</v>
      </c>
      <c r="C107" s="1037">
        <v>44942.220857579996</v>
      </c>
      <c r="D107" s="1037">
        <v>40418.924206280004</v>
      </c>
      <c r="E107" s="1037">
        <v>38827.91379318</v>
      </c>
      <c r="F107" s="1037">
        <v>54047.770604860001</v>
      </c>
      <c r="G107" s="1037">
        <v>0</v>
      </c>
      <c r="H107" s="1037">
        <v>0</v>
      </c>
      <c r="J107" s="357"/>
      <c r="L107" s="1027"/>
      <c r="N107" s="139"/>
      <c r="O107" s="139"/>
      <c r="P107" s="139"/>
      <c r="Q107" s="139"/>
      <c r="R107" s="139"/>
      <c r="S107" s="139"/>
      <c r="T107" s="139"/>
      <c r="U107" s="139"/>
      <c r="V107" s="139"/>
    </row>
    <row r="108" spans="1:22" ht="15" thickBot="1">
      <c r="A108" s="917" t="s">
        <v>260</v>
      </c>
      <c r="B108" s="1036">
        <v>3486.2792783599998</v>
      </c>
      <c r="C108" s="1036">
        <v>935.74562003999995</v>
      </c>
      <c r="D108" s="1036">
        <v>626.56220171999996</v>
      </c>
      <c r="E108" s="1036">
        <v>21.118653819999999</v>
      </c>
      <c r="F108" s="1036">
        <v>1902.85280278</v>
      </c>
      <c r="G108" s="1036">
        <v>0</v>
      </c>
      <c r="H108" s="1036">
        <v>0</v>
      </c>
      <c r="J108" s="357"/>
      <c r="L108" s="1027"/>
      <c r="N108" s="139"/>
      <c r="O108" s="139"/>
      <c r="P108" s="139"/>
      <c r="Q108" s="139"/>
      <c r="R108" s="139"/>
      <c r="S108" s="139"/>
      <c r="T108" s="139"/>
      <c r="U108" s="139"/>
      <c r="V108" s="139"/>
    </row>
    <row r="109" spans="1:22" ht="15" thickBot="1">
      <c r="A109" s="917" t="s">
        <v>1371</v>
      </c>
      <c r="B109" s="1036">
        <v>13304.32</v>
      </c>
      <c r="C109" s="1036">
        <v>0</v>
      </c>
      <c r="D109" s="1036">
        <v>13304.32</v>
      </c>
      <c r="E109" s="1036">
        <v>0</v>
      </c>
      <c r="F109" s="1036">
        <v>0</v>
      </c>
      <c r="G109" s="1036">
        <v>0</v>
      </c>
      <c r="H109" s="1036">
        <v>0</v>
      </c>
      <c r="J109" s="357"/>
      <c r="L109" s="1027"/>
      <c r="N109" s="139"/>
      <c r="O109" s="139"/>
      <c r="P109" s="139"/>
      <c r="Q109" s="139"/>
      <c r="R109" s="139"/>
      <c r="S109" s="139"/>
      <c r="T109" s="139"/>
      <c r="U109" s="139"/>
      <c r="V109" s="139"/>
    </row>
    <row r="110" spans="1:22" ht="15" thickBot="1">
      <c r="A110" s="918" t="s">
        <v>265</v>
      </c>
      <c r="B110" s="1037">
        <v>333621.6635373045</v>
      </c>
      <c r="C110" s="1037">
        <v>79449.485809960912</v>
      </c>
      <c r="D110" s="1037">
        <v>79166.75029281</v>
      </c>
      <c r="E110" s="1037">
        <v>72868.645295078706</v>
      </c>
      <c r="F110" s="1037">
        <v>99451.127998151016</v>
      </c>
      <c r="G110" s="1037">
        <v>240.66366813000002</v>
      </c>
      <c r="H110" s="1037">
        <v>2444.990473173872</v>
      </c>
      <c r="J110" s="357"/>
      <c r="L110" s="1027"/>
      <c r="N110" s="139"/>
      <c r="O110" s="139"/>
      <c r="P110" s="139"/>
      <c r="Q110" s="139"/>
      <c r="R110" s="139"/>
      <c r="S110" s="139"/>
      <c r="T110" s="139"/>
      <c r="U110" s="139"/>
      <c r="V110" s="139"/>
    </row>
    <row r="111" spans="1:22" ht="15" thickBot="1">
      <c r="A111" s="917" t="s">
        <v>990</v>
      </c>
      <c r="B111" s="1036">
        <v>75814.475012729992</v>
      </c>
      <c r="C111" s="1036">
        <v>56690.793999999994</v>
      </c>
      <c r="D111" s="1036">
        <v>13304.32</v>
      </c>
      <c r="E111" s="1036">
        <v>19.328012730000005</v>
      </c>
      <c r="F111" s="1036">
        <v>5800.0330000000013</v>
      </c>
      <c r="G111" s="1036">
        <v>0</v>
      </c>
      <c r="H111" s="1036">
        <v>0</v>
      </c>
      <c r="J111" s="357"/>
      <c r="L111" s="1027"/>
      <c r="N111" s="139"/>
      <c r="O111" s="139"/>
      <c r="P111" s="139"/>
      <c r="Q111" s="139"/>
      <c r="R111" s="139"/>
      <c r="S111" s="139"/>
      <c r="T111" s="139"/>
      <c r="U111" s="139"/>
      <c r="V111" s="139"/>
    </row>
    <row r="112" spans="1:22">
      <c r="A112" s="915" t="s">
        <v>1230</v>
      </c>
      <c r="B112" s="1035"/>
      <c r="C112" s="1035"/>
      <c r="D112" s="1035"/>
      <c r="E112" s="1035"/>
      <c r="F112" s="1035"/>
      <c r="G112" s="1035"/>
      <c r="H112" s="1035"/>
      <c r="L112" s="139"/>
      <c r="N112" s="139"/>
      <c r="O112" s="139"/>
      <c r="P112" s="139"/>
      <c r="Q112" s="139"/>
      <c r="R112" s="139"/>
      <c r="S112" s="139"/>
      <c r="T112" s="139"/>
      <c r="U112" s="139"/>
      <c r="V112" s="139"/>
    </row>
    <row r="113" spans="1:8">
      <c r="A113" s="1723" t="s">
        <v>1557</v>
      </c>
      <c r="B113" s="1035"/>
      <c r="C113" s="1035"/>
      <c r="D113" s="1035"/>
      <c r="E113" s="1035"/>
      <c r="F113" s="1035"/>
      <c r="G113" s="1035"/>
      <c r="H113" s="1035"/>
    </row>
    <row r="114" spans="1:8">
      <c r="B114" s="1035"/>
      <c r="C114" s="1034"/>
      <c r="D114" s="1033"/>
      <c r="E114" s="1033"/>
      <c r="F114" s="1032"/>
      <c r="G114" s="380"/>
      <c r="H114" s="380"/>
    </row>
    <row r="115" spans="1:8">
      <c r="B115" s="1031"/>
      <c r="C115" s="1031"/>
      <c r="D115" s="1031"/>
      <c r="E115" s="1031"/>
      <c r="F115" s="1031"/>
      <c r="G115" s="1031"/>
      <c r="H115" s="1031"/>
    </row>
  </sheetData>
  <pageMargins left="0.7" right="0.7" top="0.75" bottom="0.75" header="0.3" footer="0.3"/>
  <pageSetup paperSize="9" scale="70" fitToWidth="0" fitToHeight="0" orientation="portrait" r:id="rId1"/>
  <rowBreaks count="1" manualBreakCount="1">
    <brk id="58" max="16383" man="1"/>
  </rowBreaks>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AA00B-2C1A-443C-9A63-634C74D43F43}">
  <dimension ref="A1:Y118"/>
  <sheetViews>
    <sheetView view="pageBreakPreview" topLeftCell="A52" zoomScale="85" zoomScaleNormal="100" zoomScaleSheetLayoutView="85" workbookViewId="0">
      <selection activeCell="H132" sqref="H132"/>
    </sheetView>
  </sheetViews>
  <sheetFormatPr defaultColWidth="9.109375" defaultRowHeight="13.8"/>
  <cols>
    <col min="1" max="1" width="28.77734375" style="380" customWidth="1"/>
    <col min="2" max="2" width="12" style="380" customWidth="1"/>
    <col min="3" max="3" width="10" style="380" customWidth="1"/>
    <col min="4" max="4" width="11.33203125" style="380" customWidth="1"/>
    <col min="5" max="5" width="9.6640625" style="380" customWidth="1"/>
    <col min="6" max="6" width="9.33203125" style="380" customWidth="1"/>
    <col min="7" max="7" width="9.21875" style="380" customWidth="1"/>
    <col min="8" max="8" width="9.109375" style="380" customWidth="1"/>
    <col min="9" max="9" width="9.33203125" style="380" customWidth="1"/>
    <col min="10" max="10" width="8.21875" style="380" customWidth="1"/>
    <col min="11" max="11" width="12.21875" style="380" customWidth="1"/>
    <col min="12" max="12" width="8.44140625" style="916" customWidth="1"/>
    <col min="13" max="13" width="8.44140625" style="1872" customWidth="1"/>
    <col min="14" max="14" width="12.109375" style="1871" customWidth="1"/>
    <col min="15" max="15" width="8.44140625" style="1870" customWidth="1"/>
    <col min="16" max="16" width="8.44140625" style="916" customWidth="1"/>
    <col min="17" max="16384" width="9.109375" style="916"/>
  </cols>
  <sheetData>
    <row r="1" spans="1:23" ht="12.75" customHeight="1">
      <c r="A1" s="1190" t="s">
        <v>1552</v>
      </c>
      <c r="B1" s="1893"/>
      <c r="C1" s="1893"/>
      <c r="F1" s="1031"/>
      <c r="J1" s="1047"/>
      <c r="K1" s="1892"/>
    </row>
    <row r="2" spans="1:23" ht="11.25" customHeight="1">
      <c r="B2" s="1032"/>
      <c r="C2" s="1891"/>
      <c r="D2" s="1069"/>
      <c r="E2" s="1891"/>
      <c r="F2" s="1069"/>
      <c r="G2" s="1031"/>
      <c r="H2" s="1031"/>
      <c r="I2" s="1031"/>
      <c r="J2" s="1031"/>
      <c r="K2" s="1069"/>
      <c r="N2" s="140"/>
    </row>
    <row r="3" spans="1:23" ht="14.4" customHeight="1">
      <c r="A3" s="1046"/>
      <c r="B3" s="2098" t="s">
        <v>65</v>
      </c>
      <c r="C3" s="2104" t="s">
        <v>1550</v>
      </c>
      <c r="D3" s="2100" t="s">
        <v>994</v>
      </c>
      <c r="E3" s="2104" t="s">
        <v>1234</v>
      </c>
      <c r="F3" s="2098" t="s">
        <v>269</v>
      </c>
      <c r="G3" s="2098" t="s">
        <v>1549</v>
      </c>
      <c r="H3" s="2098" t="s">
        <v>1548</v>
      </c>
      <c r="I3" s="2098" t="s">
        <v>1547</v>
      </c>
      <c r="J3" s="2104" t="s">
        <v>1546</v>
      </c>
      <c r="K3" s="2098" t="s">
        <v>1035</v>
      </c>
      <c r="N3" s="1896"/>
      <c r="O3" s="1889"/>
    </row>
    <row r="4" spans="1:23" ht="14.4" customHeight="1" thickBot="1">
      <c r="A4" s="1887" t="s">
        <v>112</v>
      </c>
      <c r="B4" s="2103"/>
      <c r="C4" s="2105"/>
      <c r="D4" s="2101"/>
      <c r="E4" s="2105"/>
      <c r="F4" s="2103"/>
      <c r="G4" s="2099" t="s">
        <v>1545</v>
      </c>
      <c r="H4" s="2099"/>
      <c r="I4" s="2099"/>
      <c r="J4" s="2105"/>
      <c r="K4" s="2102"/>
      <c r="N4" s="1895"/>
    </row>
    <row r="5" spans="1:23" ht="12.75" customHeight="1">
      <c r="A5" s="921" t="s">
        <v>807</v>
      </c>
      <c r="B5" s="1041">
        <v>-12.662393</v>
      </c>
      <c r="C5" s="1041">
        <v>-31.197703771062347</v>
      </c>
      <c r="D5" s="1041">
        <v>96.272337459999989</v>
      </c>
      <c r="E5" s="1041">
        <v>59.059318446630151</v>
      </c>
      <c r="F5" s="1041">
        <v>65.924362559999992</v>
      </c>
      <c r="G5" s="1041">
        <v>11.420009459999982</v>
      </c>
      <c r="H5" s="1041">
        <v>17.7516198</v>
      </c>
      <c r="I5" s="1041">
        <v>36.75273330000001</v>
      </c>
      <c r="J5" s="1041">
        <v>41.752202577299599</v>
      </c>
      <c r="K5" s="1041">
        <v>16235.032030460001</v>
      </c>
      <c r="N5" s="1884"/>
      <c r="O5" s="1881"/>
      <c r="Q5" s="1894"/>
      <c r="R5" s="1894"/>
      <c r="S5" s="1894"/>
      <c r="T5" s="1894"/>
      <c r="U5" s="1894"/>
      <c r="V5" s="1894"/>
      <c r="W5" s="1894"/>
    </row>
    <row r="6" spans="1:23" ht="12.75" customHeight="1">
      <c r="A6" s="921" t="s">
        <v>923</v>
      </c>
      <c r="B6" s="1041">
        <v>-1.6957276899999998</v>
      </c>
      <c r="C6" s="1041">
        <v>-8.7846538581350266</v>
      </c>
      <c r="D6" s="1041">
        <v>385.94244234000001</v>
      </c>
      <c r="E6" s="1041">
        <v>493.41598165875558</v>
      </c>
      <c r="F6" s="1041">
        <v>100.52903104000001</v>
      </c>
      <c r="G6" s="1041">
        <v>5.0282846600000024</v>
      </c>
      <c r="H6" s="1041">
        <v>11.057989770000001</v>
      </c>
      <c r="I6" s="1041">
        <v>84.442756610000004</v>
      </c>
      <c r="J6" s="1041">
        <v>56.863898963992895</v>
      </c>
      <c r="K6" s="1041">
        <v>7721.3181868499996</v>
      </c>
      <c r="N6" s="1884"/>
      <c r="O6" s="1881"/>
      <c r="Q6" s="1894"/>
      <c r="R6" s="1894"/>
      <c r="S6" s="1894"/>
      <c r="T6" s="1894"/>
      <c r="U6" s="1894"/>
      <c r="V6" s="1894"/>
      <c r="W6" s="1894"/>
    </row>
    <row r="7" spans="1:23" ht="12.75" customHeight="1">
      <c r="A7" s="920" t="s">
        <v>922</v>
      </c>
      <c r="B7" s="1033">
        <v>3.0369806100000001</v>
      </c>
      <c r="C7" s="1033">
        <v>33.892996133578123</v>
      </c>
      <c r="D7" s="1033">
        <v>91.854725549999998</v>
      </c>
      <c r="E7" s="1033">
        <v>254.13278701403925</v>
      </c>
      <c r="F7" s="1033">
        <v>30.239753159999999</v>
      </c>
      <c r="G7" s="1033">
        <v>2.1344759300000016</v>
      </c>
      <c r="H7" s="1033">
        <v>4.9505745699999997</v>
      </c>
      <c r="I7" s="1033">
        <v>23.154702659999998</v>
      </c>
      <c r="J7" s="1033">
        <v>55.334522291645605</v>
      </c>
      <c r="K7" s="1033">
        <v>3584.1984556700004</v>
      </c>
      <c r="N7" s="1884"/>
      <c r="O7" s="1881"/>
      <c r="Q7" s="1894"/>
      <c r="R7" s="1894"/>
      <c r="S7" s="1894"/>
      <c r="T7" s="1894"/>
      <c r="U7" s="1894"/>
      <c r="V7" s="1894"/>
      <c r="W7" s="1894"/>
    </row>
    <row r="8" spans="1:23" ht="12.75" customHeight="1">
      <c r="A8" s="920" t="s">
        <v>921</v>
      </c>
      <c r="B8" s="1033">
        <v>-4.1193907799999998</v>
      </c>
      <c r="C8" s="1033">
        <v>-64.088619713568107</v>
      </c>
      <c r="D8" s="1033">
        <v>290.54216387000002</v>
      </c>
      <c r="E8" s="1033">
        <v>1101.3613282705462</v>
      </c>
      <c r="F8" s="1033">
        <v>66.96851633</v>
      </c>
      <c r="G8" s="1033">
        <v>1.5937372799999991</v>
      </c>
      <c r="H8" s="1033">
        <v>5.7843181000000001</v>
      </c>
      <c r="I8" s="1033">
        <v>59.590460950000001</v>
      </c>
      <c r="J8" s="1033">
        <v>57.722972938157447</v>
      </c>
      <c r="K8" s="1033">
        <v>2571.05913556</v>
      </c>
      <c r="N8" s="1884"/>
      <c r="O8" s="1881"/>
      <c r="Q8" s="1894"/>
      <c r="R8" s="1894"/>
      <c r="S8" s="1894"/>
      <c r="T8" s="1894"/>
      <c r="U8" s="1894"/>
      <c r="V8" s="1894"/>
      <c r="W8" s="1894"/>
    </row>
    <row r="9" spans="1:23" ht="12.75" customHeight="1">
      <c r="A9" s="386" t="s">
        <v>920</v>
      </c>
      <c r="B9" s="1033">
        <v>-0.61331751999999995</v>
      </c>
      <c r="C9" s="1033">
        <v>-15.6652308784307</v>
      </c>
      <c r="D9" s="1033">
        <v>3.5455529199999996</v>
      </c>
      <c r="E9" s="1033">
        <v>22.592041786411603</v>
      </c>
      <c r="F9" s="1033">
        <v>3.3207615500000003</v>
      </c>
      <c r="G9" s="1033">
        <v>1.3000714500000001</v>
      </c>
      <c r="H9" s="1033">
        <v>0.32309710000000003</v>
      </c>
      <c r="I9" s="1033">
        <v>1.6975930000000001</v>
      </c>
      <c r="J9" s="1033">
        <v>49.643654704428577</v>
      </c>
      <c r="K9" s="1033">
        <v>1566.06059562</v>
      </c>
      <c r="N9" s="1884"/>
      <c r="O9" s="1881"/>
      <c r="Q9" s="1894"/>
      <c r="R9" s="1894"/>
      <c r="S9" s="1894"/>
      <c r="T9" s="1894"/>
      <c r="U9" s="1894"/>
      <c r="V9" s="1894"/>
      <c r="W9" s="1894"/>
    </row>
    <row r="10" spans="1:23" ht="12.75" customHeight="1">
      <c r="A10" s="609" t="s">
        <v>919</v>
      </c>
      <c r="B10" s="1041">
        <v>12.008818190000001</v>
      </c>
      <c r="C10" s="1041">
        <v>159.58232071273829</v>
      </c>
      <c r="D10" s="1041">
        <v>563.62306028</v>
      </c>
      <c r="E10" s="1041">
        <v>1683.2588838776637</v>
      </c>
      <c r="F10" s="1041">
        <v>338.34159311000002</v>
      </c>
      <c r="G10" s="1041">
        <v>3.5583107100000344</v>
      </c>
      <c r="H10" s="1041">
        <v>4.5507036900000006</v>
      </c>
      <c r="I10" s="1041">
        <v>330.23257870999998</v>
      </c>
      <c r="J10" s="1041">
        <v>59.046997008234527</v>
      </c>
      <c r="K10" s="1041">
        <v>3010.0623017299999</v>
      </c>
      <c r="N10" s="1884"/>
      <c r="O10" s="1881"/>
      <c r="Q10" s="1894"/>
      <c r="R10" s="1894"/>
      <c r="S10" s="1894"/>
      <c r="T10" s="1894"/>
      <c r="U10" s="1894"/>
      <c r="V10" s="1894"/>
      <c r="W10" s="1894"/>
    </row>
    <row r="11" spans="1:23" ht="12.75" customHeight="1">
      <c r="A11" s="920" t="s">
        <v>918</v>
      </c>
      <c r="B11" s="1033">
        <v>-4.1477470999999992</v>
      </c>
      <c r="C11" s="1033">
        <v>-97.461337717371222</v>
      </c>
      <c r="D11" s="1033">
        <v>40.322596130000001</v>
      </c>
      <c r="E11" s="1033">
        <v>233.3452139549311</v>
      </c>
      <c r="F11" s="1033">
        <v>25.70841162</v>
      </c>
      <c r="G11" s="1033">
        <v>2.6829567299999995</v>
      </c>
      <c r="H11" s="1033">
        <v>3.77680645</v>
      </c>
      <c r="I11" s="1033">
        <v>19.24864844</v>
      </c>
      <c r="J11" s="1033">
        <v>53.512647707867131</v>
      </c>
      <c r="K11" s="1033">
        <v>1702.3148654199999</v>
      </c>
      <c r="N11" s="1884"/>
      <c r="O11" s="1881"/>
      <c r="Q11" s="1894"/>
      <c r="R11" s="1894"/>
      <c r="S11" s="1894"/>
      <c r="T11" s="1894"/>
      <c r="U11" s="1894"/>
      <c r="V11" s="1894"/>
      <c r="W11" s="1894"/>
    </row>
    <row r="12" spans="1:23" ht="12.75" customHeight="1">
      <c r="A12" s="920" t="s">
        <v>917</v>
      </c>
      <c r="B12" s="1033">
        <v>-0.57596780000000003</v>
      </c>
      <c r="C12" s="1033">
        <v>-70.223245433219319</v>
      </c>
      <c r="D12" s="1033">
        <v>4.11617619</v>
      </c>
      <c r="E12" s="1033">
        <v>124.47678281517291</v>
      </c>
      <c r="F12" s="1033">
        <v>2.6000838399999999</v>
      </c>
      <c r="G12" s="1033">
        <v>0.43918027999999987</v>
      </c>
      <c r="H12" s="1033">
        <v>0.58839527000000003</v>
      </c>
      <c r="I12" s="1033">
        <v>1.57250829</v>
      </c>
      <c r="J12" s="1033">
        <v>38.203133622421539</v>
      </c>
      <c r="K12" s="1033">
        <v>328.07814360999998</v>
      </c>
      <c r="N12" s="1884"/>
      <c r="O12" s="1881"/>
      <c r="Q12" s="1894"/>
      <c r="R12" s="1894"/>
      <c r="S12" s="1894"/>
      <c r="T12" s="1894"/>
      <c r="U12" s="1894"/>
      <c r="V12" s="1894"/>
      <c r="W12" s="1894"/>
    </row>
    <row r="13" spans="1:23" ht="12.75" customHeight="1">
      <c r="A13" s="378" t="s">
        <v>916</v>
      </c>
      <c r="B13" s="1033">
        <v>16.73253309</v>
      </c>
      <c r="C13" s="1033">
        <v>683.19108150811201</v>
      </c>
      <c r="D13" s="1033">
        <v>519.18428796000001</v>
      </c>
      <c r="E13" s="1033">
        <v>4025.6131324925559</v>
      </c>
      <c r="F13" s="1033">
        <v>310.03309765</v>
      </c>
      <c r="G13" s="1033">
        <v>0.43617370000000188</v>
      </c>
      <c r="H13" s="1033">
        <v>0.18550196999999999</v>
      </c>
      <c r="I13" s="1033">
        <v>309.41142198</v>
      </c>
      <c r="J13" s="1033">
        <v>59.595682911698255</v>
      </c>
      <c r="K13" s="1033">
        <v>979.66929269999991</v>
      </c>
      <c r="N13" s="1884"/>
      <c r="O13" s="1881"/>
      <c r="Q13" s="1894"/>
      <c r="R13" s="1894"/>
      <c r="S13" s="1894"/>
      <c r="T13" s="1894"/>
      <c r="U13" s="1894"/>
      <c r="V13" s="1894"/>
      <c r="W13" s="1894"/>
    </row>
    <row r="14" spans="1:23" ht="12.75" customHeight="1">
      <c r="A14" s="922" t="s">
        <v>915</v>
      </c>
      <c r="B14" s="1041">
        <v>-3.67627389</v>
      </c>
      <c r="C14" s="1041">
        <v>-37.887787469997157</v>
      </c>
      <c r="D14" s="1041">
        <v>26.248058239999995</v>
      </c>
      <c r="E14" s="1041">
        <v>67.140236122758964</v>
      </c>
      <c r="F14" s="1041">
        <v>28.214789320000005</v>
      </c>
      <c r="G14" s="1041">
        <v>3.6571178200000052</v>
      </c>
      <c r="H14" s="1041">
        <v>12.51709857</v>
      </c>
      <c r="I14" s="1041">
        <v>12.04057293</v>
      </c>
      <c r="J14" s="1041">
        <v>53.713452627177084</v>
      </c>
      <c r="K14" s="1041">
        <v>3881.2230911200004</v>
      </c>
      <c r="N14" s="1884"/>
      <c r="O14" s="1881"/>
      <c r="Q14" s="1894"/>
      <c r="R14" s="1894"/>
      <c r="S14" s="1894"/>
      <c r="T14" s="1894"/>
      <c r="U14" s="1894"/>
      <c r="V14" s="1894"/>
      <c r="W14" s="1894"/>
    </row>
    <row r="15" spans="1:23" ht="12.75" customHeight="1">
      <c r="A15" s="920" t="s">
        <v>914</v>
      </c>
      <c r="B15" s="1033">
        <v>-1.4266225099999998</v>
      </c>
      <c r="C15" s="1033">
        <v>-39.180087417970611</v>
      </c>
      <c r="D15" s="1033">
        <v>6.2985760400000004</v>
      </c>
      <c r="E15" s="1033">
        <v>42.917292383463256</v>
      </c>
      <c r="F15" s="1033">
        <v>11.130863450000001</v>
      </c>
      <c r="G15" s="1033">
        <v>1.5823479200000019</v>
      </c>
      <c r="H15" s="1033">
        <v>5.2062578199999994</v>
      </c>
      <c r="I15" s="1033">
        <v>4.3422577100000002</v>
      </c>
      <c r="J15" s="1033">
        <v>71.175747599564986</v>
      </c>
      <c r="K15" s="1033">
        <v>1456.4771076500001</v>
      </c>
      <c r="N15" s="1884"/>
      <c r="O15" s="1881"/>
      <c r="Q15" s="1894"/>
      <c r="R15" s="1894"/>
      <c r="S15" s="1894"/>
      <c r="T15" s="1894"/>
      <c r="U15" s="1894"/>
      <c r="V15" s="1894"/>
      <c r="W15" s="1894"/>
    </row>
    <row r="16" spans="1:23" ht="12.75" customHeight="1">
      <c r="A16" s="920" t="s">
        <v>913</v>
      </c>
      <c r="B16" s="1033">
        <v>-0.37312914000000003</v>
      </c>
      <c r="C16" s="1033">
        <v>-39.461842187495776</v>
      </c>
      <c r="D16" s="1033">
        <v>12.360685280000002</v>
      </c>
      <c r="E16" s="1033">
        <v>320.98433243082064</v>
      </c>
      <c r="F16" s="1033">
        <v>6.8692131099999996</v>
      </c>
      <c r="G16" s="1033">
        <v>0.28896818999999963</v>
      </c>
      <c r="H16" s="1033">
        <v>1.21592312</v>
      </c>
      <c r="I16" s="1033">
        <v>5.3643217999999999</v>
      </c>
      <c r="J16" s="1033">
        <v>49.832993403958525</v>
      </c>
      <c r="K16" s="1033">
        <v>378.21765971000002</v>
      </c>
      <c r="N16" s="1884"/>
      <c r="O16" s="1881"/>
      <c r="Q16" s="1894"/>
      <c r="R16" s="1894"/>
      <c r="S16" s="1894"/>
      <c r="T16" s="1894"/>
      <c r="U16" s="1894"/>
      <c r="V16" s="1894"/>
      <c r="W16" s="1894"/>
    </row>
    <row r="17" spans="1:23" ht="12.75" customHeight="1">
      <c r="A17" s="920" t="s">
        <v>912</v>
      </c>
      <c r="B17" s="1033">
        <v>-1.8765222400000001</v>
      </c>
      <c r="C17" s="1033">
        <v>-36.677180925643775</v>
      </c>
      <c r="D17" s="1033">
        <v>7.5887969200000001</v>
      </c>
      <c r="E17" s="1033">
        <v>36.89715625749831</v>
      </c>
      <c r="F17" s="1033">
        <v>10.214712760000001</v>
      </c>
      <c r="G17" s="1033">
        <v>1.7858017100000012</v>
      </c>
      <c r="H17" s="1033">
        <v>6.0949176300000003</v>
      </c>
      <c r="I17" s="1033">
        <v>2.3339934199999997</v>
      </c>
      <c r="J17" s="1033">
        <v>42.046704144221131</v>
      </c>
      <c r="K17" s="1033">
        <v>2046.5283237600001</v>
      </c>
      <c r="N17" s="1884"/>
      <c r="O17" s="1881"/>
      <c r="Q17" s="1894"/>
      <c r="R17" s="1894"/>
      <c r="S17" s="1894"/>
      <c r="T17" s="1894"/>
      <c r="U17" s="1894"/>
      <c r="V17" s="1894"/>
      <c r="W17" s="1894"/>
    </row>
    <row r="18" spans="1:23" ht="12.75" customHeight="1">
      <c r="A18" s="921" t="s">
        <v>911</v>
      </c>
      <c r="B18" s="1041">
        <v>35.608000999999994</v>
      </c>
      <c r="C18" s="1041">
        <v>156.90499410763894</v>
      </c>
      <c r="D18" s="1041">
        <v>309.62385111000003</v>
      </c>
      <c r="E18" s="1041">
        <v>332.34366158104973</v>
      </c>
      <c r="F18" s="1041">
        <v>238.78067702000001</v>
      </c>
      <c r="G18" s="1041">
        <v>8.9069736800000214</v>
      </c>
      <c r="H18" s="1041">
        <v>44.830277929999994</v>
      </c>
      <c r="I18" s="1041">
        <v>185.04342541</v>
      </c>
      <c r="J18" s="1041">
        <v>61.363812241998595</v>
      </c>
      <c r="K18" s="1041">
        <v>9077.5953187499999</v>
      </c>
      <c r="N18" s="1884"/>
      <c r="O18" s="1881"/>
      <c r="Q18" s="1894"/>
      <c r="R18" s="1894"/>
      <c r="S18" s="1894"/>
      <c r="T18" s="1894"/>
      <c r="U18" s="1894"/>
      <c r="V18" s="1894"/>
      <c r="W18" s="1894"/>
    </row>
    <row r="19" spans="1:23" ht="12.75" customHeight="1">
      <c r="A19" s="920" t="s">
        <v>910</v>
      </c>
      <c r="B19" s="1033">
        <v>-2.7277768500000001</v>
      </c>
      <c r="C19" s="1033">
        <v>-64.093090510101604</v>
      </c>
      <c r="D19" s="1033">
        <v>37.040282099999999</v>
      </c>
      <c r="E19" s="1033">
        <v>214.02105147155885</v>
      </c>
      <c r="F19" s="1033">
        <v>28.29970754</v>
      </c>
      <c r="G19" s="1033">
        <v>1.229945230000002</v>
      </c>
      <c r="H19" s="1033">
        <v>9.9676614800000003</v>
      </c>
      <c r="I19" s="1033">
        <v>17.102100829999998</v>
      </c>
      <c r="J19" s="1033">
        <v>46.556439993029656</v>
      </c>
      <c r="K19" s="1033">
        <v>1702.3843464500001</v>
      </c>
      <c r="N19" s="1884"/>
      <c r="O19" s="1881"/>
      <c r="Q19" s="1894"/>
      <c r="R19" s="1894"/>
      <c r="S19" s="1894"/>
      <c r="T19" s="1894"/>
      <c r="U19" s="1894"/>
      <c r="V19" s="1894"/>
      <c r="W19" s="1894"/>
    </row>
    <row r="20" spans="1:23" ht="12.75" customHeight="1">
      <c r="A20" s="378" t="s">
        <v>909</v>
      </c>
      <c r="B20" s="1033">
        <v>-0.83197868000000008</v>
      </c>
      <c r="C20" s="1033">
        <v>-21.951925872765596</v>
      </c>
      <c r="D20" s="1033">
        <v>22.14777681</v>
      </c>
      <c r="E20" s="1033">
        <v>144.28523046091914</v>
      </c>
      <c r="F20" s="1033">
        <v>18.998323359999997</v>
      </c>
      <c r="G20" s="1033">
        <v>1.5274063799999973</v>
      </c>
      <c r="H20" s="1033">
        <v>3.6021926199999998</v>
      </c>
      <c r="I20" s="1033">
        <v>13.86872436</v>
      </c>
      <c r="J20" s="1033">
        <v>65.519725757180908</v>
      </c>
      <c r="K20" s="1033">
        <v>1516.00125624</v>
      </c>
      <c r="N20" s="1884"/>
      <c r="O20" s="1881"/>
      <c r="Q20" s="1894"/>
      <c r="R20" s="1894"/>
      <c r="S20" s="1894"/>
      <c r="T20" s="1894"/>
      <c r="U20" s="1894"/>
      <c r="V20" s="1894"/>
      <c r="W20" s="1894"/>
    </row>
    <row r="21" spans="1:23" ht="12.75" customHeight="1">
      <c r="A21" s="920" t="s">
        <v>908</v>
      </c>
      <c r="B21" s="1033">
        <v>31.185281589999999</v>
      </c>
      <c r="C21" s="1033">
        <v>391.71101650822442</v>
      </c>
      <c r="D21" s="1033">
        <v>210.60361588000001</v>
      </c>
      <c r="E21" s="1033">
        <v>631.84915698863654</v>
      </c>
      <c r="F21" s="1033">
        <v>148.61200431</v>
      </c>
      <c r="G21" s="1033">
        <v>3.7798857500000089</v>
      </c>
      <c r="H21" s="1033">
        <v>18.08119263</v>
      </c>
      <c r="I21" s="1033">
        <v>126.75092592999999</v>
      </c>
      <c r="J21" s="1033">
        <v>61.782972087975729</v>
      </c>
      <c r="K21" s="1033">
        <v>3184.5192272599998</v>
      </c>
      <c r="N21" s="1884"/>
      <c r="O21" s="1881"/>
      <c r="Q21" s="1894"/>
      <c r="R21" s="1894"/>
      <c r="S21" s="1894"/>
      <c r="T21" s="1894"/>
      <c r="U21" s="1894"/>
      <c r="V21" s="1894"/>
      <c r="W21" s="1894"/>
    </row>
    <row r="22" spans="1:23" ht="12.75" customHeight="1">
      <c r="A22" s="920" t="s">
        <v>907</v>
      </c>
      <c r="B22" s="1033">
        <v>0.86240728999999994</v>
      </c>
      <c r="C22" s="1033">
        <v>114.3807371177151</v>
      </c>
      <c r="D22" s="1033">
        <v>11.80628819</v>
      </c>
      <c r="E22" s="1033">
        <v>378.46254783886366</v>
      </c>
      <c r="F22" s="1033">
        <v>10.36214418</v>
      </c>
      <c r="G22" s="1033">
        <v>0.18876268999999946</v>
      </c>
      <c r="H22" s="1033">
        <v>3.0189379600000001</v>
      </c>
      <c r="I22" s="1033">
        <v>7.15444353</v>
      </c>
      <c r="J22" s="1033">
        <v>60.598584541243525</v>
      </c>
      <c r="K22" s="1033">
        <v>301.59179306999999</v>
      </c>
      <c r="N22" s="1884"/>
      <c r="O22" s="1881"/>
      <c r="Q22" s="1894"/>
      <c r="R22" s="1894"/>
      <c r="S22" s="1894"/>
      <c r="T22" s="1894"/>
      <c r="U22" s="1894"/>
      <c r="V22" s="1894"/>
      <c r="W22" s="1894"/>
    </row>
    <row r="23" spans="1:23" ht="12.75" customHeight="1">
      <c r="A23" s="920" t="s">
        <v>906</v>
      </c>
      <c r="B23" s="1033">
        <v>7.8663636500000003</v>
      </c>
      <c r="C23" s="1033">
        <v>189.83566510979003</v>
      </c>
      <c r="D23" s="1033">
        <v>26.858018329999997</v>
      </c>
      <c r="E23" s="1033">
        <v>159.08523677127425</v>
      </c>
      <c r="F23" s="1033">
        <v>30.768317509999999</v>
      </c>
      <c r="G23" s="1033">
        <v>1.6055868699999998</v>
      </c>
      <c r="H23" s="1033">
        <v>9.6185591399999986</v>
      </c>
      <c r="I23" s="1033">
        <v>19.544171500000001</v>
      </c>
      <c r="J23" s="1033">
        <v>76.581527339111446</v>
      </c>
      <c r="K23" s="1033">
        <v>1657.5101723799999</v>
      </c>
      <c r="N23" s="1884"/>
      <c r="O23" s="1881"/>
      <c r="Q23" s="1894"/>
      <c r="R23" s="1894"/>
      <c r="S23" s="1894"/>
      <c r="T23" s="1894"/>
      <c r="U23" s="1894"/>
      <c r="V23" s="1894"/>
      <c r="W23" s="1894"/>
    </row>
    <row r="24" spans="1:23" ht="12.75" customHeight="1">
      <c r="A24" s="920" t="s">
        <v>905</v>
      </c>
      <c r="B24" s="1033">
        <v>-0.74629600000000007</v>
      </c>
      <c r="C24" s="1033">
        <v>-41.716487933945288</v>
      </c>
      <c r="D24" s="1033">
        <v>1.1678698000000001</v>
      </c>
      <c r="E24" s="1033">
        <v>16.28081790608066</v>
      </c>
      <c r="F24" s="1033">
        <v>1.74018012</v>
      </c>
      <c r="G24" s="1033">
        <v>0.57538676</v>
      </c>
      <c r="H24" s="1033">
        <v>0.5417341</v>
      </c>
      <c r="I24" s="1033">
        <v>0.62305926</v>
      </c>
      <c r="J24" s="1033">
        <v>53.350061796272165</v>
      </c>
      <c r="K24" s="1033">
        <v>715.58852335000006</v>
      </c>
      <c r="N24" s="1884"/>
      <c r="O24" s="1881"/>
      <c r="Q24" s="1894"/>
      <c r="R24" s="1894"/>
      <c r="S24" s="1894"/>
      <c r="T24" s="1894"/>
      <c r="U24" s="1894"/>
      <c r="V24" s="1894"/>
      <c r="W24" s="1894"/>
    </row>
    <row r="25" spans="1:23" ht="12.75" customHeight="1">
      <c r="A25" s="921" t="s">
        <v>904</v>
      </c>
      <c r="B25" s="1041">
        <v>-29.976235109999998</v>
      </c>
      <c r="C25" s="1041">
        <v>-37.498199348992955</v>
      </c>
      <c r="D25" s="1041">
        <v>619.62129718999984</v>
      </c>
      <c r="E25" s="1041">
        <v>191.13153992932124</v>
      </c>
      <c r="F25" s="1041">
        <v>442.39304100999999</v>
      </c>
      <c r="G25" s="1041">
        <v>47.674597740000024</v>
      </c>
      <c r="H25" s="1041">
        <v>109.00076922</v>
      </c>
      <c r="I25" s="1041">
        <v>285.71767404999997</v>
      </c>
      <c r="J25" s="1041">
        <v>48.443743543968644</v>
      </c>
      <c r="K25" s="1041">
        <v>31976.186196050006</v>
      </c>
      <c r="N25" s="1884"/>
      <c r="O25" s="1881"/>
      <c r="Q25" s="1894"/>
      <c r="R25" s="1894"/>
      <c r="S25" s="1894"/>
      <c r="T25" s="1894"/>
      <c r="U25" s="1894"/>
      <c r="V25" s="1894"/>
      <c r="W25" s="1894"/>
    </row>
    <row r="26" spans="1:23" ht="12.75" customHeight="1">
      <c r="A26" s="920" t="s">
        <v>903</v>
      </c>
      <c r="B26" s="1033">
        <v>-11.721383920000001</v>
      </c>
      <c r="C26" s="1033">
        <v>-331.05675918597746</v>
      </c>
      <c r="D26" s="1033">
        <v>47.066019260000004</v>
      </c>
      <c r="E26" s="1033">
        <v>327.30536580810167</v>
      </c>
      <c r="F26" s="1033">
        <v>21.746370819999999</v>
      </c>
      <c r="G26" s="1033">
        <v>1.3688820699999997</v>
      </c>
      <c r="H26" s="1033">
        <v>4.6886707399999992</v>
      </c>
      <c r="I26" s="1033">
        <v>15.68881801</v>
      </c>
      <c r="J26" s="1033">
        <v>33.74545884803824</v>
      </c>
      <c r="K26" s="1033">
        <v>1416.2385868599999</v>
      </c>
      <c r="N26" s="1884"/>
      <c r="O26" s="1881"/>
      <c r="Q26" s="1894"/>
      <c r="R26" s="1894"/>
      <c r="S26" s="1894"/>
      <c r="T26" s="1894"/>
      <c r="U26" s="1894"/>
      <c r="V26" s="1894"/>
      <c r="W26" s="1894"/>
    </row>
    <row r="27" spans="1:23" ht="12.75" customHeight="1">
      <c r="A27" s="920" t="s">
        <v>902</v>
      </c>
      <c r="B27" s="1033">
        <v>-2.8710413699999999</v>
      </c>
      <c r="C27" s="1033">
        <v>-37.54737167268518</v>
      </c>
      <c r="D27" s="1033">
        <v>99.340949439999989</v>
      </c>
      <c r="E27" s="1033">
        <v>318.7003188412275</v>
      </c>
      <c r="F27" s="1033">
        <v>58.484246499999998</v>
      </c>
      <c r="G27" s="1033">
        <v>3.3281547999999965</v>
      </c>
      <c r="H27" s="1033">
        <v>13.49219536</v>
      </c>
      <c r="I27" s="1033">
        <v>41.663896340000001</v>
      </c>
      <c r="J27" s="1033">
        <v>43.509864722231761</v>
      </c>
      <c r="K27" s="1033">
        <v>3058.5803928200003</v>
      </c>
      <c r="N27" s="1884"/>
      <c r="O27" s="1881"/>
      <c r="Q27" s="1894"/>
      <c r="R27" s="1894"/>
      <c r="S27" s="1894"/>
      <c r="T27" s="1894"/>
      <c r="U27" s="1894"/>
      <c r="V27" s="1894"/>
      <c r="W27" s="1894"/>
    </row>
    <row r="28" spans="1:23" ht="12.75" customHeight="1">
      <c r="A28" s="920" t="s">
        <v>901</v>
      </c>
      <c r="B28" s="1033">
        <v>-24.07494179</v>
      </c>
      <c r="C28" s="1033">
        <v>-93.242145311098326</v>
      </c>
      <c r="D28" s="1033">
        <v>153.977137</v>
      </c>
      <c r="E28" s="1033">
        <v>147.61072317097319</v>
      </c>
      <c r="F28" s="1033">
        <v>103.37479012999999</v>
      </c>
      <c r="G28" s="1033">
        <v>17.595161609999995</v>
      </c>
      <c r="H28" s="1033">
        <v>29.531242070000001</v>
      </c>
      <c r="I28" s="1033">
        <v>56.248386449999998</v>
      </c>
      <c r="J28" s="1033">
        <v>38.709284720460978</v>
      </c>
      <c r="K28" s="1033">
        <v>10327.92272622</v>
      </c>
      <c r="N28" s="1884"/>
      <c r="O28" s="1881"/>
      <c r="Q28" s="1894"/>
      <c r="R28" s="1894"/>
      <c r="S28" s="1894"/>
      <c r="T28" s="1894"/>
      <c r="U28" s="1894"/>
      <c r="V28" s="1894"/>
      <c r="W28" s="1894"/>
    </row>
    <row r="29" spans="1:23" ht="12.75" customHeight="1">
      <c r="A29" s="920" t="s">
        <v>900</v>
      </c>
      <c r="B29" s="1033">
        <v>10.93597407</v>
      </c>
      <c r="C29" s="1033">
        <v>52.83902196888647</v>
      </c>
      <c r="D29" s="1033">
        <v>150.27858875999999</v>
      </c>
      <c r="E29" s="1033">
        <v>178.85831273164595</v>
      </c>
      <c r="F29" s="1033">
        <v>123.39212204</v>
      </c>
      <c r="G29" s="1033">
        <v>13.654207799999995</v>
      </c>
      <c r="H29" s="1033">
        <v>21.355857270000001</v>
      </c>
      <c r="I29" s="1033">
        <v>88.382056970000008</v>
      </c>
      <c r="J29" s="1033">
        <v>64.074035392114141</v>
      </c>
      <c r="K29" s="1033">
        <v>8278.7104397500007</v>
      </c>
      <c r="N29" s="1884"/>
      <c r="O29" s="1881"/>
      <c r="Q29" s="1894"/>
      <c r="R29" s="1894"/>
      <c r="S29" s="1894"/>
      <c r="T29" s="1894"/>
      <c r="U29" s="1894"/>
      <c r="V29" s="1894"/>
      <c r="W29" s="1894"/>
    </row>
    <row r="30" spans="1:23" ht="12.75" customHeight="1">
      <c r="A30" s="920" t="s">
        <v>899</v>
      </c>
      <c r="B30" s="1033">
        <v>-8.2461880599999997</v>
      </c>
      <c r="C30" s="1033">
        <v>-69.741566990161246</v>
      </c>
      <c r="D30" s="1033">
        <v>73.039849959999984</v>
      </c>
      <c r="E30" s="1033">
        <v>152.16936957078784</v>
      </c>
      <c r="F30" s="1033">
        <v>70.336322390000007</v>
      </c>
      <c r="G30" s="1033">
        <v>6.0889961700000015</v>
      </c>
      <c r="H30" s="1033">
        <v>28.279047259999999</v>
      </c>
      <c r="I30" s="1033">
        <v>35.968278960000006</v>
      </c>
      <c r="J30" s="1033">
        <v>50.778427775780756</v>
      </c>
      <c r="K30" s="1033">
        <v>4729.5685576799997</v>
      </c>
      <c r="N30" s="1884"/>
      <c r="O30" s="1881"/>
      <c r="Q30" s="1894"/>
      <c r="R30" s="1894"/>
      <c r="S30" s="1894"/>
      <c r="T30" s="1894"/>
      <c r="U30" s="1894"/>
      <c r="V30" s="1894"/>
      <c r="W30" s="1894"/>
    </row>
    <row r="31" spans="1:23" ht="12.75" customHeight="1">
      <c r="A31" s="920" t="s">
        <v>898</v>
      </c>
      <c r="B31" s="1033">
        <v>5.9701731699999998</v>
      </c>
      <c r="C31" s="1033">
        <v>90.654282378622881</v>
      </c>
      <c r="D31" s="1033">
        <v>83.329749029999988</v>
      </c>
      <c r="E31" s="1033">
        <v>310.10697436111047</v>
      </c>
      <c r="F31" s="1033">
        <v>52.869404400000001</v>
      </c>
      <c r="G31" s="1033">
        <v>3.5897305199999945</v>
      </c>
      <c r="H31" s="1033">
        <v>7.4679442900000002</v>
      </c>
      <c r="I31" s="1033">
        <v>41.811729590000006</v>
      </c>
      <c r="J31" s="1033">
        <v>51.020246821948533</v>
      </c>
      <c r="K31" s="1033">
        <v>2634.2597452000005</v>
      </c>
      <c r="N31" s="1884"/>
      <c r="O31" s="1881"/>
      <c r="Q31" s="1894"/>
      <c r="R31" s="1894"/>
      <c r="S31" s="1894"/>
      <c r="T31" s="1894"/>
      <c r="U31" s="1894"/>
      <c r="V31" s="1894"/>
      <c r="W31" s="1894"/>
    </row>
    <row r="32" spans="1:23" ht="12.75" customHeight="1">
      <c r="A32" s="920" t="s">
        <v>897</v>
      </c>
      <c r="B32" s="1033">
        <v>3.1172789999999999E-2</v>
      </c>
      <c r="C32" s="1033">
        <v>0.81449272890897551</v>
      </c>
      <c r="D32" s="1033">
        <v>12.589003740000001</v>
      </c>
      <c r="E32" s="1033">
        <v>81.582789120281319</v>
      </c>
      <c r="F32" s="1033">
        <v>12.18978473</v>
      </c>
      <c r="G32" s="1033">
        <v>2.0494647699999984</v>
      </c>
      <c r="H32" s="1033">
        <v>4.1858122300000007</v>
      </c>
      <c r="I32" s="1033">
        <v>5.9545077300000004</v>
      </c>
      <c r="J32" s="1033">
        <v>51.726633119532394</v>
      </c>
      <c r="K32" s="1033">
        <v>1530.90574752</v>
      </c>
      <c r="N32" s="1884"/>
      <c r="O32" s="1881"/>
      <c r="Q32" s="1894"/>
      <c r="R32" s="1894"/>
      <c r="S32" s="1894"/>
      <c r="T32" s="1894"/>
      <c r="U32" s="1894"/>
      <c r="V32" s="1894"/>
      <c r="W32" s="1894"/>
    </row>
    <row r="33" spans="1:23" ht="12.75" customHeight="1">
      <c r="A33" s="921" t="s">
        <v>896</v>
      </c>
      <c r="B33" s="1041">
        <v>-23.236061690000003</v>
      </c>
      <c r="C33" s="1041">
        <v>-143.88692734491644</v>
      </c>
      <c r="D33" s="1041">
        <v>605.62560846000008</v>
      </c>
      <c r="E33" s="1041">
        <v>901.61185839506686</v>
      </c>
      <c r="F33" s="1041">
        <v>257.60955473000001</v>
      </c>
      <c r="G33" s="1041">
        <v>7.8104682000000105</v>
      </c>
      <c r="H33" s="1041">
        <v>7.8717331100000001</v>
      </c>
      <c r="I33" s="1041">
        <v>241.92735342</v>
      </c>
      <c r="J33" s="1041">
        <v>40.793973342675137</v>
      </c>
      <c r="K33" s="1041">
        <v>6459.5337794099996</v>
      </c>
      <c r="N33" s="1884"/>
      <c r="O33" s="1881"/>
      <c r="Q33" s="1894"/>
      <c r="R33" s="1894"/>
      <c r="S33" s="1894"/>
      <c r="T33" s="1894"/>
      <c r="U33" s="1894"/>
      <c r="V33" s="1894"/>
      <c r="W33" s="1894"/>
    </row>
    <row r="34" spans="1:23" ht="12.75" customHeight="1">
      <c r="A34" s="920" t="s">
        <v>895</v>
      </c>
      <c r="B34" s="1033">
        <v>-2.0619664600000003</v>
      </c>
      <c r="C34" s="1033">
        <v>-400.59802523756372</v>
      </c>
      <c r="D34" s="1033">
        <v>5.2973196900000001</v>
      </c>
      <c r="E34" s="1033">
        <v>249.84970696072659</v>
      </c>
      <c r="F34" s="1033">
        <v>6.1314190599999998</v>
      </c>
      <c r="G34" s="1033">
        <v>1.2903342000000002</v>
      </c>
      <c r="H34" s="1033">
        <v>0.11871468</v>
      </c>
      <c r="I34" s="1033">
        <v>4.7223701799999995</v>
      </c>
      <c r="J34" s="1033">
        <v>89.146407171057476</v>
      </c>
      <c r="K34" s="1033">
        <v>205.88882920999998</v>
      </c>
      <c r="N34" s="1884"/>
      <c r="O34" s="1881"/>
      <c r="Q34" s="1894"/>
      <c r="R34" s="1894"/>
      <c r="S34" s="1894"/>
      <c r="T34" s="1894"/>
      <c r="U34" s="1894"/>
      <c r="V34" s="1894"/>
      <c r="W34" s="1894"/>
    </row>
    <row r="35" spans="1:23" ht="12.75" customHeight="1">
      <c r="A35" s="920" t="s">
        <v>894</v>
      </c>
      <c r="B35" s="1033">
        <v>-20.77786833</v>
      </c>
      <c r="C35" s="1033">
        <v>-140.8888109492882</v>
      </c>
      <c r="D35" s="1033">
        <v>587.47683871999993</v>
      </c>
      <c r="E35" s="1033">
        <v>955.24406098365284</v>
      </c>
      <c r="F35" s="1033">
        <v>250.93562800000001</v>
      </c>
      <c r="G35" s="1033">
        <v>6.3846340199999885</v>
      </c>
      <c r="H35" s="1033">
        <v>7.6069116800000005</v>
      </c>
      <c r="I35" s="1033">
        <v>236.94408230000002</v>
      </c>
      <c r="J35" s="1033">
        <v>40.332497671951792</v>
      </c>
      <c r="K35" s="1033">
        <v>5899.0825999600002</v>
      </c>
      <c r="N35" s="1884"/>
      <c r="O35" s="1881"/>
      <c r="Q35" s="1894"/>
      <c r="R35" s="1894"/>
      <c r="S35" s="1894"/>
      <c r="T35" s="1894"/>
      <c r="U35" s="1894"/>
      <c r="V35" s="1894"/>
      <c r="W35" s="1894"/>
    </row>
    <row r="36" spans="1:23" ht="12.75" customHeight="1">
      <c r="A36" s="920" t="s">
        <v>893</v>
      </c>
      <c r="B36" s="1033">
        <v>-0.39622689999999999</v>
      </c>
      <c r="C36" s="1033">
        <v>-44.700391875425865</v>
      </c>
      <c r="D36" s="1033">
        <v>12.85145005</v>
      </c>
      <c r="E36" s="1033">
        <v>361.90577976427318</v>
      </c>
      <c r="F36" s="1033">
        <v>0.54250767</v>
      </c>
      <c r="G36" s="1033">
        <v>0.13549998000000002</v>
      </c>
      <c r="H36" s="1033">
        <v>0.14610675000000001</v>
      </c>
      <c r="I36" s="1033">
        <v>0.26090093999999997</v>
      </c>
      <c r="J36" s="1033">
        <v>95.693812300472786</v>
      </c>
      <c r="K36" s="1033">
        <v>354.56235024000006</v>
      </c>
      <c r="N36" s="1884"/>
      <c r="O36" s="1881"/>
      <c r="Q36" s="1894"/>
      <c r="R36" s="1894"/>
      <c r="S36" s="1894"/>
      <c r="T36" s="1894"/>
      <c r="U36" s="1894"/>
      <c r="V36" s="1894"/>
      <c r="W36" s="1894"/>
    </row>
    <row r="37" spans="1:23" ht="11.25" customHeight="1">
      <c r="A37" s="921" t="s">
        <v>892</v>
      </c>
      <c r="B37" s="1041">
        <v>-2.12203929</v>
      </c>
      <c r="C37" s="1041">
        <v>-8.9734340981697063</v>
      </c>
      <c r="D37" s="1041">
        <v>38.506501369999995</v>
      </c>
      <c r="E37" s="1041">
        <v>40.593736724502016</v>
      </c>
      <c r="F37" s="1041">
        <v>26.616193610000003</v>
      </c>
      <c r="G37" s="1041">
        <v>2.8200260400000037</v>
      </c>
      <c r="H37" s="1041">
        <v>3.61689069</v>
      </c>
      <c r="I37" s="1041">
        <v>20.17927688</v>
      </c>
      <c r="J37" s="1041">
        <v>59.441775164352173</v>
      </c>
      <c r="K37" s="1041">
        <v>9459.2071074899995</v>
      </c>
      <c r="N37" s="1884"/>
      <c r="O37" s="1881"/>
      <c r="Q37" s="1894"/>
      <c r="R37" s="1894"/>
      <c r="S37" s="1894"/>
      <c r="T37" s="1894"/>
      <c r="U37" s="1894"/>
      <c r="V37" s="1894"/>
      <c r="W37" s="1894"/>
    </row>
    <row r="38" spans="1:23" ht="12.75" customHeight="1">
      <c r="A38" s="920" t="s">
        <v>891</v>
      </c>
      <c r="B38" s="1033">
        <v>0.58812162999999995</v>
      </c>
      <c r="C38" s="1033">
        <v>7.0430380119193687</v>
      </c>
      <c r="D38" s="1033">
        <v>28.780049169999998</v>
      </c>
      <c r="E38" s="1033">
        <v>85.654822163500583</v>
      </c>
      <c r="F38" s="1033">
        <v>19.844604279999999</v>
      </c>
      <c r="G38" s="1033">
        <v>1.2344456799999988</v>
      </c>
      <c r="H38" s="1033">
        <v>1.5814669400000001</v>
      </c>
      <c r="I38" s="1033">
        <v>17.02869166</v>
      </c>
      <c r="J38" s="1033">
        <v>59.168389739064509</v>
      </c>
      <c r="K38" s="1033">
        <v>3340.1587724200003</v>
      </c>
      <c r="N38" s="1884"/>
      <c r="O38" s="1881"/>
      <c r="Q38" s="1894"/>
      <c r="R38" s="1894"/>
      <c r="S38" s="1894"/>
      <c r="T38" s="1894"/>
      <c r="U38" s="1894"/>
      <c r="V38" s="1894"/>
      <c r="W38" s="1894"/>
    </row>
    <row r="39" spans="1:23" ht="12.75" customHeight="1">
      <c r="A39" s="920" t="s">
        <v>890</v>
      </c>
      <c r="B39" s="1033">
        <v>-0.45134503999999998</v>
      </c>
      <c r="C39" s="1033">
        <v>-9.3950752964692512</v>
      </c>
      <c r="D39" s="1033">
        <v>0.7413208</v>
      </c>
      <c r="E39" s="1033">
        <v>3.8544684098635034</v>
      </c>
      <c r="F39" s="1033">
        <v>1.6524278200000002</v>
      </c>
      <c r="G39" s="1033">
        <v>0.7211977300000002</v>
      </c>
      <c r="H39" s="1033">
        <v>0.51848298999999998</v>
      </c>
      <c r="I39" s="1033">
        <v>0.41274709999999998</v>
      </c>
      <c r="J39" s="1033">
        <v>55.677258752216311</v>
      </c>
      <c r="K39" s="1033">
        <v>1921.6239391699999</v>
      </c>
      <c r="N39" s="1884"/>
      <c r="O39" s="1881"/>
      <c r="Q39" s="1894"/>
      <c r="R39" s="1894"/>
      <c r="S39" s="1894"/>
      <c r="T39" s="1894"/>
      <c r="U39" s="1894"/>
      <c r="V39" s="1894"/>
      <c r="W39" s="1894"/>
    </row>
    <row r="40" spans="1:23" ht="14.4">
      <c r="A40" s="920" t="s">
        <v>889</v>
      </c>
      <c r="B40" s="1033">
        <v>-2.2588158800000002</v>
      </c>
      <c r="C40" s="1033">
        <v>-21.525732610754236</v>
      </c>
      <c r="D40" s="1033">
        <v>8.9851314000000002</v>
      </c>
      <c r="E40" s="1033">
        <v>21.380221947152116</v>
      </c>
      <c r="F40" s="1033">
        <v>5.1191615099999996</v>
      </c>
      <c r="G40" s="1033">
        <v>0.86438262999999993</v>
      </c>
      <c r="H40" s="1033">
        <v>1.51694076</v>
      </c>
      <c r="I40" s="1033">
        <v>2.7378381199999997</v>
      </c>
      <c r="J40" s="1033">
        <v>61.849663083858651</v>
      </c>
      <c r="K40" s="1033">
        <v>4197.4243958999996</v>
      </c>
      <c r="N40" s="1884"/>
      <c r="O40" s="1881"/>
      <c r="P40" s="1886"/>
      <c r="Q40" s="1894"/>
      <c r="R40" s="1894"/>
      <c r="S40" s="1894"/>
      <c r="T40" s="1894"/>
      <c r="U40" s="1894"/>
      <c r="V40" s="1894"/>
      <c r="W40" s="1894"/>
    </row>
    <row r="41" spans="1:23">
      <c r="A41" s="921" t="s">
        <v>808</v>
      </c>
      <c r="B41" s="1041">
        <v>3.74338836</v>
      </c>
      <c r="C41" s="1041">
        <v>3.1850970140284804</v>
      </c>
      <c r="D41" s="1041">
        <v>372.37439386</v>
      </c>
      <c r="E41" s="1041">
        <v>78.930299521801047</v>
      </c>
      <c r="F41" s="1041">
        <v>166.32860221000001</v>
      </c>
      <c r="G41" s="1041">
        <v>26.617484400000016</v>
      </c>
      <c r="H41" s="1041">
        <v>44.181227069999998</v>
      </c>
      <c r="I41" s="1041">
        <v>95.529890739999999</v>
      </c>
      <c r="J41" s="1041">
        <v>41.241286394311196</v>
      </c>
      <c r="K41" s="1041">
        <v>47011.29470798</v>
      </c>
      <c r="N41" s="1884"/>
      <c r="O41" s="1881"/>
      <c r="Q41" s="1894"/>
      <c r="R41" s="1894"/>
      <c r="S41" s="1894"/>
      <c r="T41" s="1894"/>
      <c r="U41" s="1894"/>
      <c r="V41" s="1894"/>
      <c r="W41" s="1894"/>
    </row>
    <row r="42" spans="1:23">
      <c r="A42" s="921" t="s">
        <v>886</v>
      </c>
      <c r="B42" s="1041">
        <v>0.48161755999999978</v>
      </c>
      <c r="C42" s="1041">
        <v>15.233723463179933</v>
      </c>
      <c r="D42" s="1041">
        <v>9.2911210900000007</v>
      </c>
      <c r="E42" s="1041">
        <v>72.908753164871058</v>
      </c>
      <c r="F42" s="1041">
        <v>9.7402865199999997</v>
      </c>
      <c r="G42" s="1041">
        <v>8.3557119403939986</v>
      </c>
      <c r="H42" s="1041">
        <v>0.42616091960600222</v>
      </c>
      <c r="I42" s="1041">
        <v>0.95841365999999995</v>
      </c>
      <c r="J42" s="1041">
        <v>10.315371532844804</v>
      </c>
      <c r="K42" s="1041">
        <v>1264.6089084236678</v>
      </c>
      <c r="N42" s="1884"/>
      <c r="O42" s="1883"/>
      <c r="P42" s="925"/>
      <c r="Q42" s="1894"/>
      <c r="R42" s="1894"/>
      <c r="S42" s="1894"/>
      <c r="T42" s="1894"/>
      <c r="U42" s="1894"/>
      <c r="V42" s="1894"/>
      <c r="W42" s="1894"/>
    </row>
    <row r="43" spans="1:23" ht="14.4" thickBot="1">
      <c r="A43" s="378"/>
      <c r="B43" s="1885"/>
      <c r="C43" s="378"/>
      <c r="D43" s="378"/>
      <c r="E43" s="378"/>
      <c r="F43" s="378"/>
      <c r="G43" s="378"/>
      <c r="H43" s="378"/>
      <c r="I43" s="378"/>
      <c r="J43" s="378"/>
      <c r="N43" s="1051"/>
      <c r="O43" s="1881"/>
      <c r="P43" s="924"/>
      <c r="Q43" s="1894"/>
      <c r="R43" s="1894"/>
      <c r="S43" s="1894"/>
      <c r="T43" s="1894"/>
      <c r="U43" s="1894"/>
      <c r="V43" s="1894"/>
      <c r="W43" s="1894"/>
    </row>
    <row r="44" spans="1:23" ht="14.4" thickBot="1">
      <c r="A44" s="917" t="s">
        <v>267</v>
      </c>
      <c r="B44" s="1036">
        <v>-21.526905560000003</v>
      </c>
      <c r="C44" s="1036">
        <v>-6.3269738455177791</v>
      </c>
      <c r="D44" s="1036">
        <v>3027.1286714000003</v>
      </c>
      <c r="E44" s="1036">
        <v>219.7224948589635</v>
      </c>
      <c r="F44" s="1036">
        <v>1674.4781311299998</v>
      </c>
      <c r="G44" s="1036">
        <v>125.8489846503941</v>
      </c>
      <c r="H44" s="1036">
        <v>255.80447076960598</v>
      </c>
      <c r="I44" s="1036">
        <v>1292.8246757099998</v>
      </c>
      <c r="J44" s="1036">
        <v>50.158490824319166</v>
      </c>
      <c r="K44" s="1036">
        <v>136096.06162826368</v>
      </c>
      <c r="N44" s="1882"/>
      <c r="O44" s="1883"/>
      <c r="P44" s="925"/>
      <c r="Q44" s="1894"/>
      <c r="R44" s="1894"/>
      <c r="S44" s="1894"/>
      <c r="T44" s="1894"/>
      <c r="U44" s="1894"/>
      <c r="V44" s="1894"/>
      <c r="W44" s="1894"/>
    </row>
    <row r="45" spans="1:23">
      <c r="A45" s="920" t="s">
        <v>480</v>
      </c>
      <c r="B45" s="1033">
        <v>45.08206766</v>
      </c>
      <c r="C45" s="1033">
        <v>11.477794544835506</v>
      </c>
      <c r="D45" s="1033">
        <v>921.48522377999996</v>
      </c>
      <c r="E45" s="1033">
        <v>58.603181629709091</v>
      </c>
      <c r="F45" s="1033">
        <v>130.94283995999999</v>
      </c>
      <c r="G45" s="1033">
        <v>17.70631909999998</v>
      </c>
      <c r="H45" s="1033">
        <v>36.944514219999995</v>
      </c>
      <c r="I45" s="1033">
        <v>76.292006640000011</v>
      </c>
      <c r="J45" s="1033">
        <v>14.667954618431484</v>
      </c>
      <c r="K45" s="1033">
        <v>157110.55807418999</v>
      </c>
      <c r="N45" s="1884"/>
      <c r="O45" s="1883"/>
      <c r="P45" s="925"/>
      <c r="Q45" s="1894"/>
      <c r="R45" s="1894"/>
      <c r="S45" s="1894"/>
      <c r="T45" s="1894"/>
      <c r="U45" s="1894"/>
      <c r="V45" s="1894"/>
      <c r="W45" s="1894"/>
    </row>
    <row r="46" spans="1:23">
      <c r="A46" s="920" t="s">
        <v>479</v>
      </c>
      <c r="B46" s="1033">
        <v>-23.46584227</v>
      </c>
      <c r="C46" s="1033">
        <v>-50.429382887082227</v>
      </c>
      <c r="D46" s="1033">
        <v>377.51112848999998</v>
      </c>
      <c r="E46" s="1033">
        <v>199.71649335061369</v>
      </c>
      <c r="F46" s="1033">
        <v>289.51796058999997</v>
      </c>
      <c r="G46" s="1033">
        <v>61.78693223999997</v>
      </c>
      <c r="H46" s="1033">
        <v>57.73480275</v>
      </c>
      <c r="I46" s="1033">
        <v>169.9962256</v>
      </c>
      <c r="J46" s="1033">
        <v>45.030785259222654</v>
      </c>
      <c r="K46" s="1033">
        <v>18612.83317509</v>
      </c>
      <c r="N46" s="1884"/>
      <c r="O46" s="1881"/>
      <c r="P46" s="924"/>
      <c r="Q46" s="1894"/>
      <c r="R46" s="1894"/>
      <c r="S46" s="1894"/>
      <c r="T46" s="1894"/>
      <c r="U46" s="1894"/>
      <c r="V46" s="1894"/>
      <c r="W46" s="1894"/>
    </row>
    <row r="47" spans="1:23" ht="14.4" thickBot="1">
      <c r="A47" s="919" t="s">
        <v>885</v>
      </c>
      <c r="B47" s="1038">
        <v>-29.946262370000003</v>
      </c>
      <c r="C47" s="1038">
        <v>-170.13754240492614</v>
      </c>
      <c r="D47" s="1038">
        <v>238.96333997000011</v>
      </c>
      <c r="E47" s="1038">
        <v>329.39985768744054</v>
      </c>
      <c r="F47" s="1038">
        <v>214.02335610999995</v>
      </c>
      <c r="G47" s="1038">
        <v>22.114734409999954</v>
      </c>
      <c r="H47" s="1038">
        <v>82.128691449999991</v>
      </c>
      <c r="I47" s="1038">
        <v>109.77993025000001</v>
      </c>
      <c r="J47" s="1038">
        <v>45.940071922237969</v>
      </c>
      <c r="K47" s="1038">
        <v>7040.4831165900141</v>
      </c>
      <c r="N47" s="1884"/>
      <c r="O47" s="1881"/>
      <c r="P47" s="924"/>
      <c r="Q47" s="1894"/>
      <c r="R47" s="1894"/>
      <c r="S47" s="1894"/>
      <c r="T47" s="1894"/>
      <c r="U47" s="1894"/>
      <c r="V47" s="1894"/>
      <c r="W47" s="1894"/>
    </row>
    <row r="48" spans="1:23" ht="14.4" thickBot="1">
      <c r="A48" s="918" t="s">
        <v>266</v>
      </c>
      <c r="B48" s="1037">
        <v>-8.3300369800000027</v>
      </c>
      <c r="C48" s="1037">
        <v>-1.8231254965244017</v>
      </c>
      <c r="D48" s="1037">
        <v>1537.9596922400001</v>
      </c>
      <c r="E48" s="1037">
        <v>83.858967148338223</v>
      </c>
      <c r="F48" s="1037">
        <v>634.48415665999983</v>
      </c>
      <c r="G48" s="1037">
        <v>101.6079857499999</v>
      </c>
      <c r="H48" s="1037">
        <v>176.80800841999999</v>
      </c>
      <c r="I48" s="1037">
        <v>356.06816249000002</v>
      </c>
      <c r="J48" s="1037">
        <v>31.327439017330423</v>
      </c>
      <c r="K48" s="1037">
        <v>182763.87436587</v>
      </c>
      <c r="N48" s="1882"/>
      <c r="O48" s="1883"/>
      <c r="P48" s="925"/>
      <c r="Q48" s="1894"/>
      <c r="R48" s="1894"/>
      <c r="S48" s="1894"/>
      <c r="T48" s="1894"/>
      <c r="U48" s="1894"/>
      <c r="V48" s="1894"/>
      <c r="W48" s="1894"/>
    </row>
    <row r="49" spans="1:23" ht="14.4" thickBot="1">
      <c r="A49" s="917" t="s">
        <v>260</v>
      </c>
      <c r="B49" s="1036">
        <v>0.33313978</v>
      </c>
      <c r="C49" s="1036">
        <v>3.4888359460215908</v>
      </c>
      <c r="D49" s="1036">
        <v>35.573944449999999</v>
      </c>
      <c r="E49" s="1036">
        <v>93.074619013765997</v>
      </c>
      <c r="F49" s="1036">
        <v>2.5937174500000002</v>
      </c>
      <c r="G49" s="1036">
        <v>0.20748504000000012</v>
      </c>
      <c r="H49" s="1036">
        <v>0.39759959</v>
      </c>
      <c r="I49" s="1036">
        <v>1.9886328200000001</v>
      </c>
      <c r="J49" s="1036">
        <v>5.5901386555406276</v>
      </c>
      <c r="K49" s="1036">
        <v>3819.4949278700001</v>
      </c>
      <c r="N49" s="1882"/>
      <c r="O49" s="1881"/>
      <c r="P49" s="924"/>
      <c r="Q49" s="1894"/>
      <c r="R49" s="1894"/>
      <c r="S49" s="1894"/>
      <c r="T49" s="1894"/>
      <c r="U49" s="1894"/>
      <c r="V49" s="1894"/>
      <c r="W49" s="1894"/>
    </row>
    <row r="50" spans="1:23" ht="14.4" thickBot="1">
      <c r="A50" s="917" t="s">
        <v>1371</v>
      </c>
      <c r="B50" s="1036">
        <v>0</v>
      </c>
      <c r="C50" s="1036">
        <v>0</v>
      </c>
      <c r="D50" s="1036">
        <v>0</v>
      </c>
      <c r="E50" s="1036">
        <v>0</v>
      </c>
      <c r="F50" s="1036">
        <v>0</v>
      </c>
      <c r="G50" s="1036">
        <v>0</v>
      </c>
      <c r="H50" s="1036">
        <v>0</v>
      </c>
      <c r="I50" s="1036">
        <v>0</v>
      </c>
      <c r="J50" s="1036">
        <v>0</v>
      </c>
      <c r="K50" s="1036">
        <v>15730.12393518</v>
      </c>
      <c r="N50" s="1882"/>
      <c r="O50" s="1881"/>
      <c r="P50" s="924"/>
      <c r="Q50" s="1894"/>
      <c r="R50" s="1894"/>
      <c r="S50" s="1894"/>
      <c r="T50" s="1894"/>
      <c r="U50" s="1894"/>
      <c r="V50" s="1894"/>
      <c r="W50" s="1894"/>
    </row>
    <row r="51" spans="1:23" ht="14.4" thickBot="1">
      <c r="A51" s="918" t="s">
        <v>265</v>
      </c>
      <c r="B51" s="1037">
        <v>-29.523802760000006</v>
      </c>
      <c r="C51" s="1037">
        <v>-4.5331633869606467</v>
      </c>
      <c r="D51" s="1037">
        <v>4600.6623080900008</v>
      </c>
      <c r="E51" s="1037">
        <v>135.0272161429896</v>
      </c>
      <c r="F51" s="1037">
        <v>2311.5560052399996</v>
      </c>
      <c r="G51" s="1037">
        <v>227.66445544039399</v>
      </c>
      <c r="H51" s="1037">
        <v>433.01007877960603</v>
      </c>
      <c r="I51" s="1037">
        <v>1650.8814710199999</v>
      </c>
      <c r="J51" s="1037">
        <v>44.027559647944997</v>
      </c>
      <c r="K51" s="1037">
        <v>338409.55485718371</v>
      </c>
      <c r="N51" s="1882"/>
      <c r="O51" s="1883"/>
      <c r="P51" s="925"/>
      <c r="Q51" s="1894"/>
      <c r="R51" s="1894"/>
      <c r="S51" s="1894"/>
      <c r="T51" s="1894"/>
      <c r="U51" s="1894"/>
      <c r="V51" s="1894"/>
      <c r="W51" s="1894"/>
    </row>
    <row r="52" spans="1:23" ht="14.4" thickBot="1">
      <c r="A52" s="917" t="s">
        <v>990</v>
      </c>
      <c r="B52" s="1036"/>
      <c r="C52" s="1877"/>
      <c r="D52" s="1877">
        <v>850.99948223000001</v>
      </c>
      <c r="E52" s="1878"/>
      <c r="F52" s="1878"/>
      <c r="G52" s="1878"/>
      <c r="H52" s="1878"/>
      <c r="I52" s="1878"/>
      <c r="J52" s="1878"/>
      <c r="K52" s="1877">
        <v>77895.646667389999</v>
      </c>
      <c r="N52" s="1882"/>
      <c r="O52" s="1881"/>
      <c r="P52" s="1880"/>
      <c r="Q52" s="1894"/>
      <c r="R52" s="1894"/>
      <c r="S52" s="1894"/>
      <c r="T52" s="1894"/>
      <c r="U52" s="1894"/>
      <c r="V52" s="1894"/>
      <c r="W52" s="1894"/>
    </row>
    <row r="53" spans="1:23" ht="14.4" thickBot="1">
      <c r="A53" s="917" t="s">
        <v>1543</v>
      </c>
      <c r="B53" s="1036">
        <v>-21</v>
      </c>
      <c r="C53" s="1877"/>
      <c r="D53" s="1877"/>
      <c r="E53" s="1878"/>
      <c r="F53" s="1878"/>
      <c r="G53" s="1878"/>
      <c r="H53" s="1878"/>
      <c r="I53" s="1878"/>
      <c r="J53" s="1878"/>
      <c r="K53" s="1877"/>
      <c r="N53" s="1882"/>
      <c r="O53" s="1881"/>
      <c r="P53" s="1880"/>
      <c r="Q53" s="1894"/>
      <c r="R53" s="1894"/>
      <c r="S53" s="1894"/>
      <c r="T53" s="1894"/>
      <c r="U53" s="1894"/>
      <c r="V53" s="1894"/>
      <c r="W53" s="1894"/>
    </row>
    <row r="54" spans="1:23" ht="14.4" thickBot="1">
      <c r="A54" s="917" t="s">
        <v>1158</v>
      </c>
      <c r="B54" s="1036">
        <v>-50.523802760000009</v>
      </c>
      <c r="C54" s="1877">
        <v>-5.971912085203642</v>
      </c>
      <c r="D54" s="1877"/>
      <c r="E54" s="1878"/>
      <c r="F54" s="1878"/>
      <c r="G54" s="1878"/>
      <c r="H54" s="1878"/>
      <c r="I54" s="1878"/>
      <c r="J54" s="1878"/>
      <c r="K54" s="1877"/>
      <c r="N54" s="1882"/>
      <c r="O54" s="1881"/>
      <c r="P54" s="1880"/>
      <c r="Q54" s="1894"/>
      <c r="R54" s="1894"/>
      <c r="S54" s="1894"/>
      <c r="T54" s="1894"/>
      <c r="U54" s="1894"/>
      <c r="V54" s="1894"/>
      <c r="W54" s="1894"/>
    </row>
    <row r="55" spans="1:23">
      <c r="A55" s="915" t="s">
        <v>1542</v>
      </c>
      <c r="B55" s="1031"/>
      <c r="C55" s="1031"/>
      <c r="D55" s="1031"/>
      <c r="E55" s="1876"/>
      <c r="F55" s="1031"/>
      <c r="G55" s="1876"/>
      <c r="H55" s="1876"/>
      <c r="I55" s="1876"/>
      <c r="J55" s="1876"/>
      <c r="K55" s="1031"/>
      <c r="N55" s="1875"/>
    </row>
    <row r="56" spans="1:23">
      <c r="A56" s="915" t="s">
        <v>1541</v>
      </c>
      <c r="B56" s="1031"/>
      <c r="C56" s="1031"/>
      <c r="D56" s="1031"/>
      <c r="E56" s="1031"/>
      <c r="F56" s="1031"/>
      <c r="G56" s="1031"/>
      <c r="H56" s="1031"/>
      <c r="I56" s="1031"/>
      <c r="J56" s="1031"/>
      <c r="K56" s="1031"/>
      <c r="N56" s="1875"/>
    </row>
    <row r="57" spans="1:23">
      <c r="A57" s="380" t="s">
        <v>1540</v>
      </c>
      <c r="B57" s="1031"/>
      <c r="C57" s="1031"/>
      <c r="D57" s="1031"/>
      <c r="E57" s="1031"/>
      <c r="F57" s="1031"/>
      <c r="G57" s="1031"/>
      <c r="H57" s="1031"/>
      <c r="I57" s="1031"/>
      <c r="J57" s="1031"/>
      <c r="K57" s="1031"/>
      <c r="N57" s="1875"/>
    </row>
    <row r="58" spans="1:23">
      <c r="A58" s="378" t="s">
        <v>1539</v>
      </c>
      <c r="B58" s="1031"/>
      <c r="C58" s="1031"/>
      <c r="D58" s="1031"/>
      <c r="E58" s="1031"/>
      <c r="F58" s="1031"/>
      <c r="G58" s="1031"/>
      <c r="H58" s="1031"/>
      <c r="I58" s="1031"/>
      <c r="J58" s="1874"/>
      <c r="K58" s="1031"/>
      <c r="N58" s="1875"/>
    </row>
    <row r="59" spans="1:23" ht="31.2" customHeight="1">
      <c r="A59" s="2106" t="s">
        <v>1538</v>
      </c>
      <c r="B59" s="2106"/>
      <c r="C59" s="2106"/>
      <c r="D59" s="2106"/>
      <c r="E59" s="2106"/>
      <c r="F59" s="2106"/>
      <c r="G59" s="2106"/>
      <c r="H59" s="2106"/>
      <c r="I59" s="2106"/>
      <c r="J59" s="2106"/>
      <c r="K59" s="2106"/>
      <c r="N59" s="1875"/>
    </row>
    <row r="60" spans="1:23">
      <c r="A60" s="1190" t="s">
        <v>1551</v>
      </c>
      <c r="B60" s="1893"/>
      <c r="C60" s="1893"/>
      <c r="F60" s="1031"/>
      <c r="J60" s="1047"/>
      <c r="K60" s="1892"/>
    </row>
    <row r="61" spans="1:23" ht="14.25" customHeight="1">
      <c r="B61" s="1032"/>
      <c r="C61" s="1891"/>
      <c r="D61" s="1069"/>
      <c r="E61" s="1874"/>
      <c r="F61" s="1069"/>
      <c r="G61" s="1031"/>
      <c r="H61" s="1031"/>
      <c r="I61" s="1031"/>
      <c r="J61" s="1031"/>
      <c r="K61" s="1069"/>
      <c r="N61" s="1890"/>
      <c r="O61" s="1889"/>
    </row>
    <row r="62" spans="1:23" ht="19.5" customHeight="1">
      <c r="A62" s="1046"/>
      <c r="B62" s="2098" t="s">
        <v>65</v>
      </c>
      <c r="C62" s="2104" t="s">
        <v>1550</v>
      </c>
      <c r="D62" s="2100" t="s">
        <v>994</v>
      </c>
      <c r="E62" s="2104" t="s">
        <v>1234</v>
      </c>
      <c r="F62" s="2098" t="s">
        <v>269</v>
      </c>
      <c r="G62" s="2098" t="s">
        <v>1549</v>
      </c>
      <c r="H62" s="2098" t="s">
        <v>1548</v>
      </c>
      <c r="I62" s="2098" t="s">
        <v>1547</v>
      </c>
      <c r="J62" s="2104" t="s">
        <v>1546</v>
      </c>
      <c r="K62" s="2098" t="s">
        <v>1035</v>
      </c>
      <c r="N62" s="1888"/>
    </row>
    <row r="63" spans="1:23" ht="15" customHeight="1" thickBot="1">
      <c r="A63" s="1887" t="s">
        <v>112</v>
      </c>
      <c r="B63" s="2103"/>
      <c r="C63" s="2105"/>
      <c r="D63" s="2101"/>
      <c r="E63" s="2105"/>
      <c r="F63" s="2103"/>
      <c r="G63" s="2099" t="s">
        <v>1545</v>
      </c>
      <c r="H63" s="2099"/>
      <c r="I63" s="2099"/>
      <c r="J63" s="2105"/>
      <c r="K63" s="2102"/>
      <c r="N63" s="1884"/>
      <c r="O63" s="1881"/>
    </row>
    <row r="64" spans="1:23">
      <c r="A64" s="921" t="s">
        <v>807</v>
      </c>
      <c r="B64" s="1041">
        <v>-4.8369263599999996</v>
      </c>
      <c r="C64" s="1041">
        <v>-12.221574339711008</v>
      </c>
      <c r="D64" s="1041">
        <v>161.37900244999997</v>
      </c>
      <c r="E64" s="1041">
        <v>101.44850622096274</v>
      </c>
      <c r="F64" s="1041">
        <v>76.699434519999997</v>
      </c>
      <c r="G64" s="1041">
        <v>16.949227790000002</v>
      </c>
      <c r="H64" s="1041">
        <v>20.914188869999997</v>
      </c>
      <c r="I64" s="1041">
        <v>38.836017859999998</v>
      </c>
      <c r="J64" s="1041">
        <v>25.963594932395701</v>
      </c>
      <c r="K64" s="1041">
        <v>15830.779981540001</v>
      </c>
      <c r="N64" s="1884"/>
      <c r="O64" s="1881"/>
    </row>
    <row r="65" spans="1:15">
      <c r="A65" s="921" t="s">
        <v>923</v>
      </c>
      <c r="B65" s="1041">
        <v>-2.9389097799999999</v>
      </c>
      <c r="C65" s="1041">
        <v>-14.286156364752255</v>
      </c>
      <c r="D65" s="1041">
        <v>450.67612488000003</v>
      </c>
      <c r="E65" s="1041">
        <v>540.50810870290297</v>
      </c>
      <c r="F65" s="1041">
        <v>109.3158389</v>
      </c>
      <c r="G65" s="1041">
        <v>7.7793632900000045</v>
      </c>
      <c r="H65" s="1041">
        <v>15.02935065</v>
      </c>
      <c r="I65" s="1041">
        <v>86.507124959999999</v>
      </c>
      <c r="J65" s="1041">
        <v>50.450748345686968</v>
      </c>
      <c r="K65" s="1041">
        <v>8228.6927427199989</v>
      </c>
      <c r="N65" s="1884"/>
      <c r="O65" s="1881"/>
    </row>
    <row r="66" spans="1:15">
      <c r="A66" s="920" t="s">
        <v>922</v>
      </c>
      <c r="B66" s="1033">
        <v>-2.0674889199999997</v>
      </c>
      <c r="C66" s="1033">
        <v>-21.058538250667446</v>
      </c>
      <c r="D66" s="1033">
        <v>113.12028530999999</v>
      </c>
      <c r="E66" s="1033">
        <v>285.9814296986022</v>
      </c>
      <c r="F66" s="1033">
        <v>28.38444084</v>
      </c>
      <c r="G66" s="1033">
        <v>3.4378283799999982</v>
      </c>
      <c r="H66" s="1033">
        <v>6.2786437800000003</v>
      </c>
      <c r="I66" s="1033">
        <v>18.667968680000001</v>
      </c>
      <c r="J66" s="1033">
        <v>46.009658258771175</v>
      </c>
      <c r="K66" s="1033">
        <v>3927.1271260900007</v>
      </c>
      <c r="N66" s="1884"/>
      <c r="O66" s="1881"/>
    </row>
    <row r="67" spans="1:15">
      <c r="A67" s="920" t="s">
        <v>921</v>
      </c>
      <c r="B67" s="1033">
        <v>1.9699844499999999</v>
      </c>
      <c r="C67" s="1033">
        <v>29.584270074133162</v>
      </c>
      <c r="D67" s="1033">
        <v>333.58603019000003</v>
      </c>
      <c r="E67" s="1033">
        <v>1217.3277584479829</v>
      </c>
      <c r="F67" s="1033">
        <v>76.757395979999998</v>
      </c>
      <c r="G67" s="1033">
        <v>2.5862822299999912</v>
      </c>
      <c r="H67" s="1033">
        <v>8.0179934199999998</v>
      </c>
      <c r="I67" s="1033">
        <v>66.153120330000007</v>
      </c>
      <c r="J67" s="1033">
        <v>52.066786639696396</v>
      </c>
      <c r="K67" s="1033">
        <v>2663.5566063500005</v>
      </c>
      <c r="N67" s="1884"/>
      <c r="O67" s="1881"/>
    </row>
    <row r="68" spans="1:15">
      <c r="A68" s="386" t="s">
        <v>920</v>
      </c>
      <c r="B68" s="1033">
        <v>-2.8414053100000003</v>
      </c>
      <c r="C68" s="1033">
        <v>-69.386805375735818</v>
      </c>
      <c r="D68" s="1033">
        <v>3.9698093800000001</v>
      </c>
      <c r="E68" s="1033">
        <v>24.173976652547037</v>
      </c>
      <c r="F68" s="1033">
        <v>4.1740020800000002</v>
      </c>
      <c r="G68" s="1033">
        <v>1.7552526800000003</v>
      </c>
      <c r="H68" s="1033">
        <v>0.73271344999999999</v>
      </c>
      <c r="I68" s="1033">
        <v>1.6860359499999999</v>
      </c>
      <c r="J68" s="1033">
        <v>43.906157147358527</v>
      </c>
      <c r="K68" s="1033">
        <v>1638.00901028</v>
      </c>
      <c r="N68" s="1884"/>
      <c r="O68" s="1881"/>
    </row>
    <row r="69" spans="1:15">
      <c r="A69" s="609" t="s">
        <v>919</v>
      </c>
      <c r="B69" s="1041">
        <v>0.52715063999999989</v>
      </c>
      <c r="C69" s="1041">
        <v>6.5360416923137175</v>
      </c>
      <c r="D69" s="1041">
        <v>562.36300643000004</v>
      </c>
      <c r="E69" s="1041">
        <v>1594.3018273036532</v>
      </c>
      <c r="F69" s="1041">
        <v>301.21534926999999</v>
      </c>
      <c r="G69" s="1041">
        <v>5.8823737300000047</v>
      </c>
      <c r="H69" s="1041">
        <v>3.8776627600000002</v>
      </c>
      <c r="I69" s="1041">
        <v>291.45531277999999</v>
      </c>
      <c r="J69" s="1041">
        <v>52.278029445961735</v>
      </c>
      <c r="K69" s="1041">
        <v>3226.1155287300003</v>
      </c>
      <c r="N69" s="1884"/>
      <c r="O69" s="1881"/>
    </row>
    <row r="70" spans="1:15">
      <c r="A70" s="920" t="s">
        <v>918</v>
      </c>
      <c r="B70" s="1033">
        <v>-2.8780047300000002</v>
      </c>
      <c r="C70" s="1033">
        <v>-66.376570919114371</v>
      </c>
      <c r="D70" s="1033">
        <v>41.645023909999999</v>
      </c>
      <c r="E70" s="1033">
        <v>236.5846423313086</v>
      </c>
      <c r="F70" s="1033">
        <v>25.909220840000003</v>
      </c>
      <c r="G70" s="1033">
        <v>4.0285253400000034</v>
      </c>
      <c r="H70" s="1033">
        <v>3.1171747700000001</v>
      </c>
      <c r="I70" s="1033">
        <v>18.76352073</v>
      </c>
      <c r="J70" s="1033">
        <v>50.865201069039365</v>
      </c>
      <c r="K70" s="1033">
        <v>1734.34975031</v>
      </c>
      <c r="N70" s="1884"/>
      <c r="O70" s="1881"/>
    </row>
    <row r="71" spans="1:15">
      <c r="A71" s="920" t="s">
        <v>917</v>
      </c>
      <c r="B71" s="1033">
        <v>-0.63043800999999999</v>
      </c>
      <c r="C71" s="1033">
        <v>-69.545161791629496</v>
      </c>
      <c r="D71" s="1033">
        <v>3.44036564</v>
      </c>
      <c r="E71" s="1033">
        <v>94.078987869917185</v>
      </c>
      <c r="F71" s="1033">
        <v>3.0826625500000002</v>
      </c>
      <c r="G71" s="1033">
        <v>0.70939482000000043</v>
      </c>
      <c r="H71" s="1033">
        <v>0.53123257999999995</v>
      </c>
      <c r="I71" s="1033">
        <v>1.8420351499999998</v>
      </c>
      <c r="J71" s="1033">
        <v>55.088073157622688</v>
      </c>
      <c r="K71" s="1033">
        <v>362.60639490000005</v>
      </c>
      <c r="N71" s="1884"/>
      <c r="O71" s="1881"/>
    </row>
    <row r="72" spans="1:15">
      <c r="A72" s="378" t="s">
        <v>916</v>
      </c>
      <c r="B72" s="1033">
        <v>4.0355933799999999</v>
      </c>
      <c r="C72" s="1033">
        <v>142.95921156567249</v>
      </c>
      <c r="D72" s="1033">
        <v>517.27761687999998</v>
      </c>
      <c r="E72" s="1033">
        <v>3691.1941451365105</v>
      </c>
      <c r="F72" s="1033">
        <v>272.22346587999999</v>
      </c>
      <c r="G72" s="1033">
        <v>1.1444535700000036</v>
      </c>
      <c r="H72" s="1033">
        <v>0.22925541000000002</v>
      </c>
      <c r="I72" s="1033">
        <v>270.84975689999999</v>
      </c>
      <c r="J72" s="1033">
        <v>52.360617985686545</v>
      </c>
      <c r="K72" s="1033">
        <v>1129.1593835199999</v>
      </c>
      <c r="N72" s="1884"/>
      <c r="O72" s="1881"/>
    </row>
    <row r="73" spans="1:15">
      <c r="A73" s="922" t="s">
        <v>915</v>
      </c>
      <c r="B73" s="1041">
        <v>-4.8187384</v>
      </c>
      <c r="C73" s="1041">
        <v>-48.500687243085437</v>
      </c>
      <c r="D73" s="1041">
        <v>31.043528269999999</v>
      </c>
      <c r="E73" s="1041">
        <v>77.506558288312135</v>
      </c>
      <c r="F73" s="1041">
        <v>31.116688649999997</v>
      </c>
      <c r="G73" s="1041">
        <v>6.1511674399999965</v>
      </c>
      <c r="H73" s="1041">
        <v>13.73195709</v>
      </c>
      <c r="I73" s="1041">
        <v>11.233564119999999</v>
      </c>
      <c r="J73" s="1041">
        <v>47.31621058088821</v>
      </c>
      <c r="K73" s="1041">
        <v>3974.1609234099997</v>
      </c>
      <c r="N73" s="1884"/>
      <c r="O73" s="1881"/>
    </row>
    <row r="74" spans="1:15">
      <c r="A74" s="920" t="s">
        <v>914</v>
      </c>
      <c r="B74" s="1033">
        <v>0.81368239000000009</v>
      </c>
      <c r="C74" s="1033">
        <v>26.013051737304053</v>
      </c>
      <c r="D74" s="1033">
        <v>6.8349396499999999</v>
      </c>
      <c r="E74" s="1033">
        <v>54.093522882773975</v>
      </c>
      <c r="F74" s="1033">
        <v>12.350254829999999</v>
      </c>
      <c r="G74" s="1033">
        <v>2.3402435800000001</v>
      </c>
      <c r="H74" s="1033">
        <v>5.9159375699999996</v>
      </c>
      <c r="I74" s="1033">
        <v>4.0940736800000002</v>
      </c>
      <c r="J74" s="1033">
        <v>62.69879582651614</v>
      </c>
      <c r="K74" s="1033">
        <v>1251.19097631</v>
      </c>
      <c r="N74" s="1884"/>
      <c r="O74" s="1881"/>
    </row>
    <row r="75" spans="1:15">
      <c r="A75" s="920" t="s">
        <v>913</v>
      </c>
      <c r="B75" s="1033">
        <v>0.47062499000000002</v>
      </c>
      <c r="C75" s="1033">
        <v>43.788084773314303</v>
      </c>
      <c r="D75" s="1033">
        <v>14.69883534</v>
      </c>
      <c r="E75" s="1033">
        <v>335.89241863958688</v>
      </c>
      <c r="F75" s="1033">
        <v>7.69398786</v>
      </c>
      <c r="G75" s="1033">
        <v>0.73185790999999933</v>
      </c>
      <c r="H75" s="1033">
        <v>1.88051195</v>
      </c>
      <c r="I75" s="1033">
        <v>5.0816180000000006</v>
      </c>
      <c r="J75" s="1033">
        <v>46.018092287222096</v>
      </c>
      <c r="K75" s="1033">
        <v>429.91146329999998</v>
      </c>
      <c r="N75" s="1884"/>
      <c r="O75" s="1881"/>
    </row>
    <row r="76" spans="1:15">
      <c r="A76" s="920" t="s">
        <v>912</v>
      </c>
      <c r="B76" s="1033">
        <v>-6.1030457800000004</v>
      </c>
      <c r="C76" s="1033">
        <v>-106.46123198543428</v>
      </c>
      <c r="D76" s="1033">
        <v>9.50975328</v>
      </c>
      <c r="E76" s="1033">
        <v>41.272625427542621</v>
      </c>
      <c r="F76" s="1033">
        <v>11.07244596</v>
      </c>
      <c r="G76" s="1033">
        <v>3.0790659499999995</v>
      </c>
      <c r="H76" s="1033">
        <v>5.9355075699999995</v>
      </c>
      <c r="I76" s="1033">
        <v>2.0578724400000001</v>
      </c>
      <c r="J76" s="1033">
        <v>33.357907001798665</v>
      </c>
      <c r="K76" s="1033">
        <v>2293.0584838</v>
      </c>
      <c r="N76" s="1884"/>
      <c r="O76" s="1881"/>
    </row>
    <row r="77" spans="1:15">
      <c r="A77" s="921" t="s">
        <v>911</v>
      </c>
      <c r="B77" s="1041">
        <v>51.535923509999996</v>
      </c>
      <c r="C77" s="1041">
        <v>217.10918628212499</v>
      </c>
      <c r="D77" s="1041">
        <v>333.61823565999998</v>
      </c>
      <c r="E77" s="1041">
        <v>342.62348204744717</v>
      </c>
      <c r="F77" s="1041">
        <v>242.23594922000001</v>
      </c>
      <c r="G77" s="1041">
        <v>13.468610600000012</v>
      </c>
      <c r="H77" s="1041">
        <v>46.646672090000003</v>
      </c>
      <c r="I77" s="1041">
        <v>182.12066652999999</v>
      </c>
      <c r="J77" s="1041">
        <v>57.330186589333429</v>
      </c>
      <c r="K77" s="1041">
        <v>9494.9319082300008</v>
      </c>
      <c r="N77" s="1884"/>
      <c r="O77" s="1881"/>
    </row>
    <row r="78" spans="1:15">
      <c r="A78" s="920" t="s">
        <v>910</v>
      </c>
      <c r="B78" s="1033">
        <v>-0.79688563999999995</v>
      </c>
      <c r="C78" s="1033">
        <v>-18.278857166119128</v>
      </c>
      <c r="D78" s="1033">
        <v>41.421676120000001</v>
      </c>
      <c r="E78" s="1033">
        <v>233.53070853536076</v>
      </c>
      <c r="F78" s="1033">
        <v>29.87304129</v>
      </c>
      <c r="G78" s="1033">
        <v>2.2639210400000014</v>
      </c>
      <c r="H78" s="1033">
        <v>9.3777364199999997</v>
      </c>
      <c r="I78" s="1033">
        <v>18.231383829999999</v>
      </c>
      <c r="J78" s="1033">
        <v>45.64463405857574</v>
      </c>
      <c r="K78" s="1033">
        <v>1743.8412757600001</v>
      </c>
      <c r="N78" s="1884"/>
      <c r="O78" s="1881"/>
    </row>
    <row r="79" spans="1:15">
      <c r="A79" s="378" t="s">
        <v>909</v>
      </c>
      <c r="B79" s="1033">
        <v>-4.7505728600000001</v>
      </c>
      <c r="C79" s="1033">
        <v>-105.22957989672605</v>
      </c>
      <c r="D79" s="1033">
        <v>28.65705062</v>
      </c>
      <c r="E79" s="1033">
        <v>156.83406344379486</v>
      </c>
      <c r="F79" s="1033">
        <v>21.42735755</v>
      </c>
      <c r="G79" s="1033">
        <v>2.6872687800000001</v>
      </c>
      <c r="H79" s="1033">
        <v>4.3623245399999995</v>
      </c>
      <c r="I79" s="1033">
        <v>14.37776423</v>
      </c>
      <c r="J79" s="1033">
        <v>54.576088421466672</v>
      </c>
      <c r="K79" s="1033">
        <v>1805.7937187100001</v>
      </c>
      <c r="N79" s="1884"/>
      <c r="O79" s="1881"/>
    </row>
    <row r="80" spans="1:15">
      <c r="A80" s="920" t="s">
        <v>908</v>
      </c>
      <c r="B80" s="1033">
        <v>55.238408380000003</v>
      </c>
      <c r="C80" s="1033">
        <v>666.10760757394939</v>
      </c>
      <c r="D80" s="1033">
        <v>216.33171050999999</v>
      </c>
      <c r="E80" s="1033">
        <v>624.65690725359957</v>
      </c>
      <c r="F80" s="1033">
        <v>146.12231732000001</v>
      </c>
      <c r="G80" s="1033">
        <v>5.9835529100000038</v>
      </c>
      <c r="H80" s="1033">
        <v>20.24171522</v>
      </c>
      <c r="I80" s="1033">
        <v>119.89704919</v>
      </c>
      <c r="J80" s="1033">
        <v>58.008254744905599</v>
      </c>
      <c r="K80" s="1033">
        <v>3317.0861735799999</v>
      </c>
      <c r="N80" s="1884"/>
      <c r="O80" s="1881"/>
    </row>
    <row r="81" spans="1:15">
      <c r="A81" s="920" t="s">
        <v>907</v>
      </c>
      <c r="B81" s="1033">
        <v>0.86389726</v>
      </c>
      <c r="C81" s="1033">
        <v>114.25732137316619</v>
      </c>
      <c r="D81" s="1033">
        <v>13.28546162</v>
      </c>
      <c r="E81" s="1033">
        <v>423.37835161807021</v>
      </c>
      <c r="F81" s="1033">
        <v>11.357253800000001</v>
      </c>
      <c r="G81" s="1033">
        <v>0.16041236000000003</v>
      </c>
      <c r="H81" s="1033">
        <v>2.7935509000000001</v>
      </c>
      <c r="I81" s="1033">
        <v>8.4032905400000004</v>
      </c>
      <c r="J81" s="1033">
        <v>63.251776869759993</v>
      </c>
      <c r="K81" s="1033">
        <v>302.43917838000004</v>
      </c>
      <c r="N81" s="1884"/>
      <c r="O81" s="1881"/>
    </row>
    <row r="82" spans="1:15">
      <c r="A82" s="920" t="s">
        <v>906</v>
      </c>
      <c r="B82" s="1033">
        <v>1.1997316599999999</v>
      </c>
      <c r="C82" s="1033">
        <v>30.01947428058461</v>
      </c>
      <c r="D82" s="1033">
        <v>32.669571789999999</v>
      </c>
      <c r="E82" s="1033">
        <v>200.49207742015949</v>
      </c>
      <c r="F82" s="1033">
        <v>30.86497293</v>
      </c>
      <c r="G82" s="1033">
        <v>1.8565720000000017</v>
      </c>
      <c r="H82" s="1033">
        <v>8.370295350000001</v>
      </c>
      <c r="I82" s="1033">
        <v>20.638105579999998</v>
      </c>
      <c r="J82" s="1033">
        <v>68.439050872612242</v>
      </c>
      <c r="K82" s="1033">
        <v>1598.60449092</v>
      </c>
      <c r="N82" s="1884"/>
      <c r="O82" s="1881"/>
    </row>
    <row r="83" spans="1:15">
      <c r="A83" s="920" t="s">
        <v>905</v>
      </c>
      <c r="B83" s="1033">
        <v>-0.21865529</v>
      </c>
      <c r="C83" s="1033">
        <v>-12.027788317498409</v>
      </c>
      <c r="D83" s="1033">
        <v>1.2527649999999999</v>
      </c>
      <c r="E83" s="1033">
        <v>17.166853497388505</v>
      </c>
      <c r="F83" s="1033">
        <v>2.5910063300000004</v>
      </c>
      <c r="G83" s="1033">
        <v>0.51688351000000021</v>
      </c>
      <c r="H83" s="1033">
        <v>1.5010496599999998</v>
      </c>
      <c r="I83" s="1033">
        <v>0.57307316000000008</v>
      </c>
      <c r="J83" s="1033">
        <v>45.744665599693477</v>
      </c>
      <c r="K83" s="1033">
        <v>727.16707087999987</v>
      </c>
      <c r="N83" s="1884"/>
      <c r="O83" s="1881"/>
    </row>
    <row r="84" spans="1:15">
      <c r="A84" s="921" t="s">
        <v>904</v>
      </c>
      <c r="B84" s="1041">
        <v>-27.775405710000001</v>
      </c>
      <c r="C84" s="1041">
        <v>-33.02037984284901</v>
      </c>
      <c r="D84" s="1041">
        <v>690.7128585800001</v>
      </c>
      <c r="E84" s="1041">
        <v>202.17456499852761</v>
      </c>
      <c r="F84" s="1041">
        <v>517.80235136999988</v>
      </c>
      <c r="G84" s="1041">
        <v>66.647551299999918</v>
      </c>
      <c r="H84" s="1041">
        <v>126.80375294999999</v>
      </c>
      <c r="I84" s="1041">
        <v>324.35104711999998</v>
      </c>
      <c r="J84" s="1041">
        <v>51.24911355853029</v>
      </c>
      <c r="K84" s="1041">
        <v>33646.379408339999</v>
      </c>
      <c r="N84" s="1884"/>
      <c r="O84" s="1881"/>
    </row>
    <row r="85" spans="1:15">
      <c r="A85" s="920" t="s">
        <v>903</v>
      </c>
      <c r="B85" s="1033">
        <v>-41.701743319999999</v>
      </c>
      <c r="C85" s="1033">
        <v>-1246.0498774207915</v>
      </c>
      <c r="D85" s="1033">
        <v>67.974461980000001</v>
      </c>
      <c r="E85" s="1033">
        <v>493.53563853222266</v>
      </c>
      <c r="F85" s="1033">
        <v>38.609751109999998</v>
      </c>
      <c r="G85" s="1033">
        <v>2.898725009999997</v>
      </c>
      <c r="H85" s="1033">
        <v>6.7834280500000004</v>
      </c>
      <c r="I85" s="1033">
        <v>28.92759805</v>
      </c>
      <c r="J85" s="1033">
        <v>48.152685563117359</v>
      </c>
      <c r="K85" s="1033">
        <v>1338.6861658000003</v>
      </c>
      <c r="N85" s="1884"/>
      <c r="O85" s="1881"/>
    </row>
    <row r="86" spans="1:15">
      <c r="A86" s="920" t="s">
        <v>902</v>
      </c>
      <c r="B86" s="1033">
        <v>2.0573630299999999</v>
      </c>
      <c r="C86" s="1033">
        <v>25.592973639671936</v>
      </c>
      <c r="D86" s="1033">
        <v>103.38221899</v>
      </c>
      <c r="E86" s="1033">
        <v>314.65907446573397</v>
      </c>
      <c r="F86" s="1033">
        <v>70.018860149999995</v>
      </c>
      <c r="G86" s="1033">
        <v>5.9326312499999894</v>
      </c>
      <c r="H86" s="1033">
        <v>14.276920690000001</v>
      </c>
      <c r="I86" s="1033">
        <v>49.809308210000005</v>
      </c>
      <c r="J86" s="1033">
        <v>49.944229429283304</v>
      </c>
      <c r="K86" s="1033">
        <v>3215.5122870299997</v>
      </c>
      <c r="N86" s="1884"/>
      <c r="O86" s="1881"/>
    </row>
    <row r="87" spans="1:15">
      <c r="A87" s="920" t="s">
        <v>901</v>
      </c>
      <c r="B87" s="1033">
        <v>14.74193565</v>
      </c>
      <c r="C87" s="1033">
        <v>50.318773573902554</v>
      </c>
      <c r="D87" s="1033">
        <v>177.53469791999999</v>
      </c>
      <c r="E87" s="1033">
        <v>149.82915145764659</v>
      </c>
      <c r="F87" s="1033">
        <v>130.30716723</v>
      </c>
      <c r="G87" s="1033">
        <v>25.165868720000006</v>
      </c>
      <c r="H87" s="1033">
        <v>31.411468069999998</v>
      </c>
      <c r="I87" s="1033">
        <v>73.729830440000001</v>
      </c>
      <c r="J87" s="1033">
        <v>46.965333446664282</v>
      </c>
      <c r="K87" s="1033">
        <v>11718.83541903</v>
      </c>
      <c r="N87" s="1884"/>
      <c r="O87" s="1881"/>
    </row>
    <row r="88" spans="1:15">
      <c r="A88" s="920" t="s">
        <v>900</v>
      </c>
      <c r="B88" s="1033">
        <v>2.9987124299999999</v>
      </c>
      <c r="C88" s="1033">
        <v>14.787681649461172</v>
      </c>
      <c r="D88" s="1033">
        <v>171.23102008000001</v>
      </c>
      <c r="E88" s="1033">
        <v>207.64508175078123</v>
      </c>
      <c r="F88" s="1033">
        <v>134.95214707</v>
      </c>
      <c r="G88" s="1033">
        <v>17.590074809999997</v>
      </c>
      <c r="H88" s="1033">
        <v>24.445464919999999</v>
      </c>
      <c r="I88" s="1033">
        <v>92.916607339999999</v>
      </c>
      <c r="J88" s="1033">
        <v>60.516675372209285</v>
      </c>
      <c r="K88" s="1033">
        <v>8111.3794605100002</v>
      </c>
      <c r="N88" s="1884"/>
      <c r="O88" s="1881"/>
    </row>
    <row r="89" spans="1:15">
      <c r="A89" s="920" t="s">
        <v>899</v>
      </c>
      <c r="B89" s="1033">
        <v>-5.0500864500000002</v>
      </c>
      <c r="C89" s="1033">
        <v>-41.543777932094045</v>
      </c>
      <c r="D89" s="1033">
        <v>76.213326570000007</v>
      </c>
      <c r="E89" s="1033">
        <v>154.22925432331817</v>
      </c>
      <c r="F89" s="1033">
        <v>79.137100810000007</v>
      </c>
      <c r="G89" s="1033">
        <v>8.4293598000000074</v>
      </c>
      <c r="H89" s="1033">
        <v>32.315447259999999</v>
      </c>
      <c r="I89" s="1033">
        <v>38.39229375</v>
      </c>
      <c r="J89" s="1033">
        <v>53.149271914162796</v>
      </c>
      <c r="K89" s="1033">
        <v>4862.4238828300004</v>
      </c>
      <c r="N89" s="1884"/>
      <c r="O89" s="1881"/>
    </row>
    <row r="90" spans="1:15">
      <c r="A90" s="920" t="s">
        <v>898</v>
      </c>
      <c r="B90" s="1033">
        <v>2.5357183500000002</v>
      </c>
      <c r="C90" s="1033">
        <v>36.499280337726226</v>
      </c>
      <c r="D90" s="1033">
        <v>82.297426950000002</v>
      </c>
      <c r="E90" s="1033">
        <v>290.9028447190031</v>
      </c>
      <c r="F90" s="1033">
        <v>50.110578320000002</v>
      </c>
      <c r="G90" s="1033">
        <v>3.998140550000004</v>
      </c>
      <c r="H90" s="1033">
        <v>11.326278669999999</v>
      </c>
      <c r="I90" s="1033">
        <v>34.786159099999999</v>
      </c>
      <c r="J90" s="1033">
        <v>43.343824173335051</v>
      </c>
      <c r="K90" s="1033">
        <v>2778.92421608</v>
      </c>
      <c r="N90" s="1884"/>
      <c r="O90" s="1881"/>
    </row>
    <row r="91" spans="1:15">
      <c r="A91" s="920" t="s">
        <v>897</v>
      </c>
      <c r="B91" s="1033">
        <v>-3.3573054</v>
      </c>
      <c r="C91" s="1033">
        <v>-82.864819408965573</v>
      </c>
      <c r="D91" s="1033">
        <v>12.079706089999998</v>
      </c>
      <c r="E91" s="1033">
        <v>73.869130645169506</v>
      </c>
      <c r="F91" s="1033">
        <v>14.666746680000001</v>
      </c>
      <c r="G91" s="1033">
        <v>2.6327511600000024</v>
      </c>
      <c r="H91" s="1033">
        <v>6.24474529</v>
      </c>
      <c r="I91" s="1033">
        <v>5.7892502299999995</v>
      </c>
      <c r="J91" s="1033">
        <v>57.49772219195961</v>
      </c>
      <c r="K91" s="1033">
        <v>1620.6179770599999</v>
      </c>
      <c r="N91" s="1884"/>
      <c r="O91" s="1881"/>
    </row>
    <row r="92" spans="1:15">
      <c r="A92" s="921" t="s">
        <v>896</v>
      </c>
      <c r="B92" s="1041">
        <v>43.09991539</v>
      </c>
      <c r="C92" s="1041">
        <v>272.92380783294351</v>
      </c>
      <c r="D92" s="1041">
        <v>647.76033313999994</v>
      </c>
      <c r="E92" s="1041">
        <v>978.24959143626768</v>
      </c>
      <c r="F92" s="1041">
        <v>304.85753240999998</v>
      </c>
      <c r="G92" s="1041">
        <v>27.408205689999974</v>
      </c>
      <c r="H92" s="1041">
        <v>26.98296809</v>
      </c>
      <c r="I92" s="1041">
        <v>250.46635863</v>
      </c>
      <c r="J92" s="1041">
        <v>40.59144259742498</v>
      </c>
      <c r="K92" s="1041">
        <v>6316.7688787899997</v>
      </c>
      <c r="N92" s="1884"/>
      <c r="O92" s="1881"/>
    </row>
    <row r="93" spans="1:15">
      <c r="A93" s="920" t="s">
        <v>895</v>
      </c>
      <c r="B93" s="1033">
        <v>-1.27797805</v>
      </c>
      <c r="C93" s="1033">
        <v>-317.54071157204294</v>
      </c>
      <c r="D93" s="1033">
        <v>9.8499965099999987</v>
      </c>
      <c r="E93" s="1033">
        <v>586.57898545994613</v>
      </c>
      <c r="F93" s="1033">
        <v>6.9382985900000005</v>
      </c>
      <c r="G93" s="1033">
        <v>0.16286775000000103</v>
      </c>
      <c r="H93" s="1033">
        <v>0.39516171000000005</v>
      </c>
      <c r="I93" s="1033">
        <v>6.3802691299999994</v>
      </c>
      <c r="J93" s="1033">
        <v>64.774328838823109</v>
      </c>
      <c r="K93" s="1033">
        <v>160.98446635999997</v>
      </c>
      <c r="N93" s="1884"/>
      <c r="O93" s="1881"/>
    </row>
    <row r="94" spans="1:15">
      <c r="A94" s="920" t="s">
        <v>894</v>
      </c>
      <c r="B94" s="1033">
        <v>44.325461609999998</v>
      </c>
      <c r="C94" s="1033">
        <v>306.21777422922673</v>
      </c>
      <c r="D94" s="1033">
        <v>605.90656001000002</v>
      </c>
      <c r="E94" s="1033">
        <v>995.40895630196769</v>
      </c>
      <c r="F94" s="1033">
        <v>296.95401770999996</v>
      </c>
      <c r="G94" s="1033">
        <v>26.980983779999935</v>
      </c>
      <c r="H94" s="1033">
        <v>26.508317770000001</v>
      </c>
      <c r="I94" s="1033">
        <v>243.46471616000002</v>
      </c>
      <c r="J94" s="1033">
        <v>40.186295297757525</v>
      </c>
      <c r="K94" s="1033">
        <v>5790.0573174199999</v>
      </c>
      <c r="N94" s="1884"/>
      <c r="O94" s="1881"/>
    </row>
    <row r="95" spans="1:15">
      <c r="A95" s="920" t="s">
        <v>893</v>
      </c>
      <c r="B95" s="1033">
        <v>5.2431829999999999E-2</v>
      </c>
      <c r="C95" s="1033">
        <v>5.7345305519205638</v>
      </c>
      <c r="D95" s="1033">
        <v>32.003776620000004</v>
      </c>
      <c r="E95" s="1033">
        <v>872.76923048235869</v>
      </c>
      <c r="F95" s="1033">
        <v>0.96521610999999996</v>
      </c>
      <c r="G95" s="1033">
        <v>0.26435416</v>
      </c>
      <c r="H95" s="1033">
        <v>7.9488609999999987E-2</v>
      </c>
      <c r="I95" s="1033">
        <v>0.62137334</v>
      </c>
      <c r="J95" s="1033">
        <v>45.955761961215742</v>
      </c>
      <c r="K95" s="1033">
        <v>365.72709501000003</v>
      </c>
      <c r="N95" s="1884"/>
      <c r="O95" s="1881"/>
    </row>
    <row r="96" spans="1:15">
      <c r="A96" s="921" t="s">
        <v>892</v>
      </c>
      <c r="B96" s="1041">
        <v>4.2836221300000004</v>
      </c>
      <c r="C96" s="1041">
        <v>18.329191847039905</v>
      </c>
      <c r="D96" s="1041">
        <v>40.458876709999998</v>
      </c>
      <c r="E96" s="1041">
        <v>43.140099806315746</v>
      </c>
      <c r="F96" s="1041">
        <v>30.288327880000001</v>
      </c>
      <c r="G96" s="1041">
        <v>4.8469245900000004</v>
      </c>
      <c r="H96" s="1041">
        <v>3.2213236200000002</v>
      </c>
      <c r="I96" s="1041">
        <v>22.220079670000001</v>
      </c>
      <c r="J96" s="1041">
        <v>62.402215299907326</v>
      </c>
      <c r="K96" s="1041">
        <v>9348.1963978500007</v>
      </c>
      <c r="N96" s="1884"/>
      <c r="O96" s="1881"/>
    </row>
    <row r="97" spans="1:25">
      <c r="A97" s="920" t="s">
        <v>891</v>
      </c>
      <c r="B97" s="1033">
        <v>4.6457056400000001</v>
      </c>
      <c r="C97" s="1033">
        <v>61.492508039080292</v>
      </c>
      <c r="D97" s="1033">
        <v>29.503114149999995</v>
      </c>
      <c r="E97" s="1033">
        <v>96.977782388403924</v>
      </c>
      <c r="F97" s="1033">
        <v>20.28967926</v>
      </c>
      <c r="G97" s="1033">
        <v>1.8068885299999971</v>
      </c>
      <c r="H97" s="1033">
        <v>1.3216044500000002</v>
      </c>
      <c r="I97" s="1033">
        <v>17.161186280000003</v>
      </c>
      <c r="J97" s="1033">
        <v>58.167372409397004</v>
      </c>
      <c r="K97" s="1033">
        <v>3021.9653015600002</v>
      </c>
      <c r="N97" s="1884"/>
      <c r="O97" s="1881"/>
    </row>
    <row r="98" spans="1:25" ht="14.4">
      <c r="A98" s="920" t="s">
        <v>890</v>
      </c>
      <c r="B98" s="1033">
        <v>-2.0191762799999999</v>
      </c>
      <c r="C98" s="1033">
        <v>-39.118054318353124</v>
      </c>
      <c r="D98" s="1033">
        <v>0.73837987999999988</v>
      </c>
      <c r="E98" s="1033">
        <v>3.5729303285037948</v>
      </c>
      <c r="F98" s="1033">
        <v>1.8945637799999999</v>
      </c>
      <c r="G98" s="1033">
        <v>1.28365906</v>
      </c>
      <c r="H98" s="1033">
        <v>0.32467023</v>
      </c>
      <c r="I98" s="1033">
        <v>0.28623449000000001</v>
      </c>
      <c r="J98" s="1033">
        <v>38.765207145135108</v>
      </c>
      <c r="K98" s="1033">
        <v>2064.7001137299999</v>
      </c>
      <c r="N98" s="1884"/>
      <c r="O98" s="1881"/>
      <c r="P98" s="1886"/>
    </row>
    <row r="99" spans="1:25">
      <c r="A99" s="920" t="s">
        <v>889</v>
      </c>
      <c r="B99" s="1033">
        <v>1.65709277</v>
      </c>
      <c r="C99" s="1033">
        <v>15.553966654533586</v>
      </c>
      <c r="D99" s="1033">
        <v>10.21738268</v>
      </c>
      <c r="E99" s="1033">
        <v>23.930341864607851</v>
      </c>
      <c r="F99" s="1033">
        <v>8.1040848400000005</v>
      </c>
      <c r="G99" s="1033">
        <v>1.7563770000000001</v>
      </c>
      <c r="H99" s="1033">
        <v>1.5750489399999998</v>
      </c>
      <c r="I99" s="1033">
        <v>4.7726589000000006</v>
      </c>
      <c r="J99" s="1033">
        <v>88.936881713470981</v>
      </c>
      <c r="K99" s="1033">
        <v>4261.5309825600007</v>
      </c>
      <c r="N99" s="1884"/>
      <c r="O99" s="1881"/>
      <c r="Q99" s="378"/>
    </row>
    <row r="100" spans="1:25">
      <c r="A100" s="921" t="s">
        <v>808</v>
      </c>
      <c r="B100" s="1041">
        <v>-5.2461617699999996</v>
      </c>
      <c r="C100" s="1041">
        <v>-4.4413734503449307</v>
      </c>
      <c r="D100" s="1041">
        <v>430.09479230999995</v>
      </c>
      <c r="E100" s="1041">
        <v>90.697317324644814</v>
      </c>
      <c r="F100" s="1041">
        <v>172.79144980999999</v>
      </c>
      <c r="G100" s="1041">
        <v>39.335709709999989</v>
      </c>
      <c r="H100" s="1041">
        <v>33.534677340000002</v>
      </c>
      <c r="I100" s="1041">
        <v>99.921062759999998</v>
      </c>
      <c r="J100" s="1041">
        <v>38.173813766058046</v>
      </c>
      <c r="K100" s="1041">
        <v>47248.103125329995</v>
      </c>
      <c r="N100" s="1884"/>
      <c r="O100" s="1883"/>
      <c r="P100" s="925"/>
      <c r="Q100" s="378"/>
    </row>
    <row r="101" spans="1:25">
      <c r="A101" s="921" t="s">
        <v>886</v>
      </c>
      <c r="B101" s="1041">
        <v>0.45943422000000012</v>
      </c>
      <c r="C101" s="1041">
        <v>14.356131605820726</v>
      </c>
      <c r="D101" s="1041">
        <v>5.54491362</v>
      </c>
      <c r="E101" s="1041">
        <v>42.707588319347764</v>
      </c>
      <c r="F101" s="1041">
        <v>18.237984358415119</v>
      </c>
      <c r="G101" s="1041">
        <v>8.8916036399290554</v>
      </c>
      <c r="H101" s="1041">
        <v>2.7394662764070796</v>
      </c>
      <c r="I101" s="1041">
        <v>6.606914442078982</v>
      </c>
      <c r="J101" s="1041">
        <v>119.15270272648506</v>
      </c>
      <c r="K101" s="1041">
        <v>1280.1059021044957</v>
      </c>
      <c r="N101" s="1051"/>
      <c r="O101" s="1881"/>
      <c r="P101" s="924"/>
      <c r="Q101" s="378"/>
    </row>
    <row r="102" spans="1:25" ht="14.4" thickBot="1">
      <c r="A102" s="378"/>
      <c r="B102" s="1885"/>
      <c r="C102" s="378"/>
      <c r="D102" s="378"/>
      <c r="E102" s="378"/>
      <c r="F102" s="378"/>
      <c r="G102" s="378"/>
      <c r="H102" s="378"/>
      <c r="I102" s="378"/>
      <c r="J102" s="378">
        <v>0</v>
      </c>
      <c r="N102" s="1882"/>
      <c r="O102" s="1883"/>
      <c r="P102" s="925"/>
      <c r="Q102" s="378"/>
      <c r="W102" s="1050"/>
      <c r="X102" s="1050"/>
    </row>
    <row r="103" spans="1:25" ht="14.4" thickBot="1">
      <c r="A103" s="917" t="s">
        <v>267</v>
      </c>
      <c r="B103" s="1036">
        <v>54.289903869999989</v>
      </c>
      <c r="C103" s="1036">
        <v>15.668733681311171</v>
      </c>
      <c r="D103" s="1036">
        <v>3353.6516720499999</v>
      </c>
      <c r="E103" s="1036">
        <v>238.86612810653901</v>
      </c>
      <c r="F103" s="1036">
        <v>1804.5609063884149</v>
      </c>
      <c r="G103" s="1036">
        <v>197.360737779929</v>
      </c>
      <c r="H103" s="1036">
        <v>293.48201973640704</v>
      </c>
      <c r="I103" s="1036">
        <v>1313.7181488720789</v>
      </c>
      <c r="J103" s="1036">
        <v>47.378627465229265</v>
      </c>
      <c r="K103" s="1036">
        <v>138594.23479704448</v>
      </c>
      <c r="N103" s="1884"/>
      <c r="O103" s="1883"/>
      <c r="P103" s="925"/>
      <c r="Q103" s="378"/>
      <c r="W103" s="1050"/>
      <c r="X103" s="1050"/>
      <c r="Y103" s="1050"/>
    </row>
    <row r="104" spans="1:25">
      <c r="A104" s="920" t="s">
        <v>480</v>
      </c>
      <c r="B104" s="1033">
        <v>-0.92815329000000002</v>
      </c>
      <c r="C104" s="1033">
        <v>-0.24206815514854604</v>
      </c>
      <c r="D104" s="1033">
        <v>962.50073519</v>
      </c>
      <c r="E104" s="1033">
        <v>62.719287496509494</v>
      </c>
      <c r="F104" s="1033">
        <v>91.109230199999999</v>
      </c>
      <c r="G104" s="1033">
        <v>13.865536089999996</v>
      </c>
      <c r="H104" s="1033">
        <v>24.902539059999999</v>
      </c>
      <c r="I104" s="1033">
        <v>52.341155050000005</v>
      </c>
      <c r="J104" s="1033">
        <v>9.4674362665754312</v>
      </c>
      <c r="K104" s="1033">
        <v>153370.57275137</v>
      </c>
      <c r="N104" s="1884"/>
      <c r="O104" s="1881"/>
      <c r="P104" s="924"/>
      <c r="Q104" s="378"/>
      <c r="W104" s="1050"/>
      <c r="X104" s="1050"/>
      <c r="Y104" s="1050"/>
    </row>
    <row r="105" spans="1:25">
      <c r="A105" s="920" t="s">
        <v>479</v>
      </c>
      <c r="B105" s="1033">
        <v>4.8348136299999993</v>
      </c>
      <c r="C105" s="1033">
        <v>10.588546473826124</v>
      </c>
      <c r="D105" s="1033">
        <v>379.75434624000002</v>
      </c>
      <c r="E105" s="1033">
        <v>204.41498652033368</v>
      </c>
      <c r="F105" s="1033">
        <v>313.30293676999997</v>
      </c>
      <c r="G105" s="1033">
        <v>60.425806529999946</v>
      </c>
      <c r="H105" s="1033">
        <v>67.806780090000004</v>
      </c>
      <c r="I105" s="1033">
        <v>185.07035015000002</v>
      </c>
      <c r="J105" s="1033">
        <v>48.734228319545785</v>
      </c>
      <c r="K105" s="1033">
        <v>18264.314717609999</v>
      </c>
      <c r="N105" s="1884"/>
      <c r="O105" s="1881"/>
      <c r="P105" s="924"/>
      <c r="Q105" s="378"/>
      <c r="W105" s="1050"/>
      <c r="X105" s="1050"/>
      <c r="Y105" s="1050"/>
    </row>
    <row r="106" spans="1:25" ht="14.4" thickBot="1">
      <c r="A106" s="919" t="s">
        <v>885</v>
      </c>
      <c r="B106" s="1038">
        <v>4.4018127599999985</v>
      </c>
      <c r="C106" s="1038">
        <v>26.669805731226074</v>
      </c>
      <c r="D106" s="1038">
        <v>277.97928586</v>
      </c>
      <c r="E106" s="1038">
        <v>405.70005817466767</v>
      </c>
      <c r="F106" s="1038">
        <v>249.90040293000004</v>
      </c>
      <c r="G106" s="1038">
        <v>29.145923570000079</v>
      </c>
      <c r="H106" s="1038">
        <v>98.349272269999986</v>
      </c>
      <c r="I106" s="1038">
        <v>122.40520708999998</v>
      </c>
      <c r="J106" s="1038">
        <v>44.033931057599538</v>
      </c>
      <c r="K106" s="1038">
        <v>6601.9419929200012</v>
      </c>
      <c r="N106" s="1882"/>
      <c r="O106" s="1883"/>
      <c r="P106" s="925"/>
      <c r="Q106" s="378"/>
      <c r="W106" s="1050"/>
      <c r="X106" s="1050"/>
      <c r="Y106" s="1050"/>
    </row>
    <row r="107" spans="1:25" ht="14.4" thickBot="1">
      <c r="A107" s="918" t="s">
        <v>266</v>
      </c>
      <c r="B107" s="1037">
        <v>8.3084730999999969</v>
      </c>
      <c r="C107" s="1037">
        <v>1.8645917625629713</v>
      </c>
      <c r="D107" s="1037">
        <v>1620.2343672900001</v>
      </c>
      <c r="E107" s="1037">
        <v>90.570966728021915</v>
      </c>
      <c r="F107" s="1037">
        <v>654.31256989999997</v>
      </c>
      <c r="G107" s="1037">
        <v>103.43726619000002</v>
      </c>
      <c r="H107" s="1037">
        <v>191.05859141999997</v>
      </c>
      <c r="I107" s="1037">
        <v>359.81671229</v>
      </c>
      <c r="J107" s="1037">
        <v>29.722469503899202</v>
      </c>
      <c r="K107" s="1037">
        <v>178236.82946189999</v>
      </c>
      <c r="N107" s="1882"/>
      <c r="O107" s="1881"/>
      <c r="P107" s="924"/>
      <c r="Q107" s="378"/>
      <c r="W107" s="1050"/>
      <c r="X107" s="1050"/>
      <c r="Y107" s="1050"/>
    </row>
    <row r="108" spans="1:25" ht="14.4" thickBot="1">
      <c r="A108" s="917" t="s">
        <v>260</v>
      </c>
      <c r="B108" s="1036">
        <v>0.10462325</v>
      </c>
      <c r="C108" s="1036">
        <v>1.2004001016145374</v>
      </c>
      <c r="D108" s="1036">
        <v>39.170865579999997</v>
      </c>
      <c r="E108" s="1036">
        <v>112.27910681957069</v>
      </c>
      <c r="F108" s="1036">
        <v>2.4254940199999999</v>
      </c>
      <c r="G108" s="1036">
        <v>0.22894631000000018</v>
      </c>
      <c r="H108" s="1036">
        <v>8.8938509999999998E-2</v>
      </c>
      <c r="I108" s="1036">
        <v>2.1076091999999997</v>
      </c>
      <c r="J108" s="1036">
        <v>5.3805530431681614</v>
      </c>
      <c r="K108" s="1036">
        <v>3486.2792783599998</v>
      </c>
      <c r="N108" s="1882"/>
      <c r="O108" s="1881"/>
      <c r="P108" s="924"/>
      <c r="Q108" s="378"/>
      <c r="W108" s="1050"/>
      <c r="X108" s="1050"/>
      <c r="Y108" s="1050"/>
    </row>
    <row r="109" spans="1:25" ht="14.4" thickBot="1">
      <c r="A109" s="917" t="s">
        <v>1544</v>
      </c>
      <c r="B109" s="1036">
        <v>0</v>
      </c>
      <c r="C109" s="1036">
        <v>0</v>
      </c>
      <c r="D109" s="1036">
        <v>0</v>
      </c>
      <c r="E109" s="1036">
        <v>0</v>
      </c>
      <c r="F109" s="1036">
        <v>0</v>
      </c>
      <c r="G109" s="1036">
        <v>0</v>
      </c>
      <c r="H109" s="1036">
        <v>0</v>
      </c>
      <c r="I109" s="1036">
        <v>0</v>
      </c>
      <c r="J109" s="1036">
        <v>0</v>
      </c>
      <c r="K109" s="1036">
        <v>13304.32</v>
      </c>
      <c r="N109" s="1882"/>
      <c r="O109" s="1883"/>
      <c r="P109" s="925"/>
      <c r="Q109" s="378"/>
      <c r="W109" s="1050"/>
      <c r="X109" s="1050"/>
      <c r="Y109" s="1050"/>
    </row>
    <row r="110" spans="1:25" ht="14.4" thickBot="1">
      <c r="A110" s="918" t="s">
        <v>265</v>
      </c>
      <c r="B110" s="1037">
        <v>62.703000219999993</v>
      </c>
      <c r="C110" s="1037">
        <v>9.7286659194955796</v>
      </c>
      <c r="D110" s="1037">
        <v>5013.0569049200003</v>
      </c>
      <c r="E110" s="1037">
        <v>149.16129242363618</v>
      </c>
      <c r="F110" s="1037">
        <v>2461.2989703084149</v>
      </c>
      <c r="G110" s="1037">
        <v>301.02695027992905</v>
      </c>
      <c r="H110" s="1037">
        <v>484.629549666407</v>
      </c>
      <c r="I110" s="1037">
        <v>1675.6424703620789</v>
      </c>
      <c r="J110" s="1037">
        <v>41.656052828108855</v>
      </c>
      <c r="K110" s="1037">
        <v>333621.6635373045</v>
      </c>
      <c r="N110" s="1882"/>
      <c r="O110" s="1881"/>
      <c r="P110" s="1880"/>
      <c r="Q110" s="1879"/>
      <c r="W110" s="1050"/>
      <c r="X110" s="1050"/>
      <c r="Y110" s="1050"/>
    </row>
    <row r="111" spans="1:25" ht="14.4" thickBot="1">
      <c r="A111" s="917" t="s">
        <v>990</v>
      </c>
      <c r="B111" s="1036"/>
      <c r="C111" s="1877"/>
      <c r="D111" s="1877">
        <v>990.49029910999991</v>
      </c>
      <c r="E111" s="1878"/>
      <c r="F111" s="1878"/>
      <c r="G111" s="1878"/>
      <c r="H111" s="1878"/>
      <c r="I111" s="1878"/>
      <c r="J111" s="1878"/>
      <c r="K111" s="1877">
        <v>75814.475012729992</v>
      </c>
      <c r="N111" s="1882"/>
      <c r="O111" s="1881"/>
      <c r="P111" s="1880"/>
      <c r="Q111" s="1879"/>
      <c r="W111" s="1050"/>
      <c r="X111" s="1050"/>
      <c r="Y111" s="1050"/>
    </row>
    <row r="112" spans="1:25" ht="14.4" thickBot="1">
      <c r="A112" s="917" t="s">
        <v>1543</v>
      </c>
      <c r="B112" s="1036">
        <v>-11</v>
      </c>
      <c r="C112" s="1877"/>
      <c r="D112" s="1877"/>
      <c r="E112" s="1878"/>
      <c r="F112" s="1878"/>
      <c r="G112" s="1878"/>
      <c r="H112" s="1878"/>
      <c r="I112" s="1878"/>
      <c r="J112" s="1878"/>
      <c r="K112" s="1877"/>
      <c r="N112" s="1882"/>
      <c r="O112" s="1881"/>
      <c r="P112" s="1880"/>
      <c r="Q112" s="1879"/>
      <c r="W112" s="1050"/>
      <c r="X112" s="1050"/>
      <c r="Y112" s="1050"/>
    </row>
    <row r="113" spans="1:25" ht="14.4" thickBot="1">
      <c r="A113" s="917" t="s">
        <v>1158</v>
      </c>
      <c r="B113" s="1036">
        <v>51.703000219999993</v>
      </c>
      <c r="C113" s="1877">
        <v>6.1989979513687947</v>
      </c>
      <c r="D113" s="1877"/>
      <c r="E113" s="1878"/>
      <c r="F113" s="1878"/>
      <c r="G113" s="1878"/>
      <c r="H113" s="1878"/>
      <c r="I113" s="1878"/>
      <c r="J113" s="1878"/>
      <c r="K113" s="1877"/>
      <c r="N113" s="1875"/>
      <c r="W113" s="1050"/>
      <c r="X113" s="1050"/>
      <c r="Y113" s="1050"/>
    </row>
    <row r="114" spans="1:25">
      <c r="A114" s="915" t="s">
        <v>1542</v>
      </c>
      <c r="B114" s="1031"/>
      <c r="C114" s="1031"/>
      <c r="D114" s="1031"/>
      <c r="E114" s="1876"/>
      <c r="F114" s="1031"/>
      <c r="G114" s="1876"/>
      <c r="H114" s="1876"/>
      <c r="I114" s="1876"/>
      <c r="J114" s="1876"/>
      <c r="K114" s="1031"/>
      <c r="N114" s="1875"/>
    </row>
    <row r="115" spans="1:25">
      <c r="A115" s="915" t="s">
        <v>1541</v>
      </c>
      <c r="B115" s="1031"/>
      <c r="C115" s="1031"/>
      <c r="D115" s="1031"/>
      <c r="E115" s="1031"/>
      <c r="F115" s="1031"/>
      <c r="G115" s="1031"/>
      <c r="H115" s="1031"/>
      <c r="I115" s="1031"/>
      <c r="J115" s="1031"/>
      <c r="K115" s="1031"/>
      <c r="N115" s="1875"/>
    </row>
    <row r="116" spans="1:25">
      <c r="A116" s="380" t="s">
        <v>1540</v>
      </c>
      <c r="B116" s="1031"/>
      <c r="C116" s="1031"/>
      <c r="D116" s="1031"/>
      <c r="E116" s="1031"/>
      <c r="F116" s="1031"/>
      <c r="G116" s="1031"/>
      <c r="H116" s="1031"/>
      <c r="I116" s="1031"/>
      <c r="J116" s="1031"/>
      <c r="K116" s="1031"/>
      <c r="N116" s="1875"/>
    </row>
    <row r="117" spans="1:25">
      <c r="A117" s="378" t="s">
        <v>1539</v>
      </c>
      <c r="B117" s="1031"/>
      <c r="C117" s="1031"/>
      <c r="D117" s="1031"/>
      <c r="E117" s="1031"/>
      <c r="F117" s="1031"/>
      <c r="G117" s="1031"/>
      <c r="H117" s="1031"/>
      <c r="I117" s="1031"/>
      <c r="J117" s="1874"/>
      <c r="K117" s="1031"/>
      <c r="O117" s="1873"/>
    </row>
    <row r="118" spans="1:25" ht="32.4" customHeight="1">
      <c r="A118" s="2097" t="s">
        <v>1538</v>
      </c>
      <c r="B118" s="2097"/>
      <c r="C118" s="2097"/>
      <c r="D118" s="2097"/>
      <c r="E118" s="2097"/>
      <c r="F118" s="2097"/>
      <c r="G118" s="2097"/>
      <c r="H118" s="2097"/>
      <c r="I118" s="2097"/>
      <c r="J118" s="2097"/>
      <c r="K118" s="2097"/>
      <c r="O118" s="1873"/>
    </row>
  </sheetData>
  <mergeCells count="22">
    <mergeCell ref="D3:D4"/>
    <mergeCell ref="E3:E4"/>
    <mergeCell ref="F3:F4"/>
    <mergeCell ref="J3:J4"/>
    <mergeCell ref="I3:I4"/>
    <mergeCell ref="H3:H4"/>
    <mergeCell ref="A118:K118"/>
    <mergeCell ref="G3:G4"/>
    <mergeCell ref="D62:D63"/>
    <mergeCell ref="G62:G63"/>
    <mergeCell ref="H62:H63"/>
    <mergeCell ref="I62:I63"/>
    <mergeCell ref="K62:K63"/>
    <mergeCell ref="B3:B4"/>
    <mergeCell ref="C3:C4"/>
    <mergeCell ref="A59:K59"/>
    <mergeCell ref="B62:B63"/>
    <mergeCell ref="C62:C63"/>
    <mergeCell ref="E62:E63"/>
    <mergeCell ref="F62:F63"/>
    <mergeCell ref="J62:J63"/>
    <mergeCell ref="K3:K4"/>
  </mergeCells>
  <pageMargins left="0.7" right="0.7" top="0.75" bottom="0.75" header="0.3" footer="0.3"/>
  <pageSetup paperSize="9" scale="68" fitToWidth="0" fitToHeight="0" orientation="portrait" r:id="rId1"/>
  <rowBreaks count="1" manualBreakCount="1">
    <brk id="59" max="16383" man="1"/>
  </rowBreaks>
  <customProperties>
    <customPr name="_pios_id" r:id="rId2"/>
  </customPropertie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519CB-3377-4643-A238-EBBE1607A463}">
  <dimension ref="A1:U84"/>
  <sheetViews>
    <sheetView view="pageBreakPreview" zoomScale="60" zoomScaleNormal="100" workbookViewId="0"/>
  </sheetViews>
  <sheetFormatPr defaultColWidth="9.109375" defaultRowHeight="14.4"/>
  <cols>
    <col min="1" max="1" width="30.88671875" style="378" customWidth="1"/>
    <col min="2" max="2" width="11" style="1054" customWidth="1"/>
    <col min="3" max="4" width="12" style="378" customWidth="1"/>
    <col min="5" max="5" width="13.5546875" style="378" customWidth="1"/>
    <col min="6" max="7" width="12" style="378" customWidth="1"/>
    <col min="8" max="8" width="14.88671875" style="377" customWidth="1"/>
    <col min="9" max="9" width="9.109375" style="907"/>
    <col min="10" max="10" width="12.33203125" style="907" customWidth="1"/>
    <col min="11" max="12" width="9.109375" style="907"/>
    <col min="13" max="13" width="9.88671875" style="1052" bestFit="1" customWidth="1"/>
    <col min="14" max="14" width="7.109375" style="907" customWidth="1"/>
    <col min="15" max="15" width="8.6640625" style="139" bestFit="1" customWidth="1"/>
    <col min="16" max="16" width="12.88671875" style="139" bestFit="1" customWidth="1"/>
    <col min="17" max="17" width="9.33203125" style="907" bestFit="1" customWidth="1"/>
    <col min="18" max="18" width="12.6640625" style="907" bestFit="1" customWidth="1"/>
    <col min="19" max="19" width="9.109375" style="907"/>
    <col min="20" max="20" width="9.33203125" style="907" bestFit="1" customWidth="1"/>
    <col min="21" max="21" width="12.6640625" style="907" bestFit="1" customWidth="1"/>
    <col min="22" max="16384" width="9.109375" style="907"/>
  </cols>
  <sheetData>
    <row r="1" spans="1:21">
      <c r="A1" s="1190" t="s">
        <v>1376</v>
      </c>
      <c r="B1" s="1196"/>
      <c r="C1" s="623"/>
      <c r="D1" s="608"/>
      <c r="E1" s="623"/>
      <c r="F1" s="623"/>
      <c r="G1" s="623"/>
      <c r="H1" s="70"/>
      <c r="J1" s="610"/>
    </row>
    <row r="2" spans="1:21">
      <c r="B2" s="1070"/>
      <c r="C2" s="610"/>
      <c r="D2" s="610"/>
      <c r="E2" s="610"/>
      <c r="F2" s="610"/>
      <c r="G2" s="1069"/>
      <c r="H2" s="1068"/>
      <c r="J2" s="140"/>
    </row>
    <row r="3" spans="1:21" s="916" customFormat="1" ht="38.4" customHeight="1">
      <c r="A3" s="1067"/>
      <c r="B3" s="2111" t="s">
        <v>1158</v>
      </c>
      <c r="C3" s="2107" t="s">
        <v>1235</v>
      </c>
      <c r="D3" s="2109" t="s">
        <v>994</v>
      </c>
      <c r="E3" s="2107" t="s">
        <v>1375</v>
      </c>
      <c r="F3" s="2113" t="s">
        <v>269</v>
      </c>
      <c r="G3" s="2107" t="s">
        <v>1233</v>
      </c>
      <c r="H3" s="2107" t="s">
        <v>1374</v>
      </c>
      <c r="I3" s="879"/>
      <c r="J3" s="1360"/>
      <c r="K3" s="879"/>
      <c r="L3" s="879"/>
      <c r="M3" s="879"/>
      <c r="N3" s="1066"/>
      <c r="R3" s="1050"/>
      <c r="S3" s="1050"/>
    </row>
    <row r="4" spans="1:21" s="916" customFormat="1" ht="12.75" customHeight="1" thickBot="1">
      <c r="A4" s="799" t="s">
        <v>112</v>
      </c>
      <c r="B4" s="2112"/>
      <c r="C4" s="2108"/>
      <c r="D4" s="2110"/>
      <c r="E4" s="2108"/>
      <c r="F4" s="2114"/>
      <c r="G4" s="2108"/>
      <c r="H4" s="2108"/>
      <c r="I4" s="879"/>
      <c r="J4" s="1324"/>
      <c r="K4" s="879"/>
      <c r="L4" s="879"/>
      <c r="M4" s="879"/>
      <c r="N4" s="1065"/>
      <c r="R4" s="1050"/>
      <c r="S4" s="1050"/>
    </row>
    <row r="5" spans="1:21" ht="14.25" customHeight="1">
      <c r="A5" s="798" t="s">
        <v>1084</v>
      </c>
      <c r="B5" s="620">
        <v>-2</v>
      </c>
      <c r="C5" s="797">
        <v>-0.47818290496114763</v>
      </c>
      <c r="D5" s="797">
        <v>1339.8832541900001</v>
      </c>
      <c r="E5" s="797">
        <v>79.91601209682706</v>
      </c>
      <c r="F5" s="797">
        <v>361.4259188238384</v>
      </c>
      <c r="G5" s="797">
        <v>18.491743229398956</v>
      </c>
      <c r="H5" s="797">
        <v>167300</v>
      </c>
      <c r="I5" s="1357"/>
      <c r="J5" s="1060"/>
      <c r="K5" s="139"/>
      <c r="L5" s="139"/>
      <c r="M5" s="614"/>
      <c r="N5" s="140"/>
    </row>
    <row r="6" spans="1:21" ht="14.25" customHeight="1">
      <c r="A6" s="622" t="s">
        <v>505</v>
      </c>
      <c r="B6" s="621">
        <v>43.680644979999997</v>
      </c>
      <c r="C6" s="621">
        <v>10.443668853556485</v>
      </c>
      <c r="D6" s="621"/>
      <c r="E6" s="621"/>
      <c r="F6" s="621">
        <v>172.40229799187082</v>
      </c>
      <c r="G6" s="621"/>
      <c r="H6" s="621"/>
      <c r="I6" s="1357"/>
      <c r="J6" s="1059"/>
      <c r="K6" s="139"/>
      <c r="L6" s="139"/>
      <c r="M6" s="610"/>
    </row>
    <row r="7" spans="1:21" ht="14.25" customHeight="1">
      <c r="A7" s="622" t="s">
        <v>504</v>
      </c>
      <c r="B7" s="621">
        <v>-45.680644979999997</v>
      </c>
      <c r="C7" s="621">
        <v>-10.921851758517631</v>
      </c>
      <c r="D7" s="621"/>
      <c r="E7" s="621"/>
      <c r="F7" s="621">
        <v>189.02362083196761</v>
      </c>
      <c r="G7" s="621"/>
      <c r="H7" s="621"/>
      <c r="I7" s="1357"/>
      <c r="J7" s="1059"/>
      <c r="K7" s="139"/>
      <c r="L7" s="139"/>
      <c r="M7" s="610"/>
      <c r="P7" s="1062"/>
      <c r="R7" s="1062"/>
      <c r="S7" s="1062"/>
      <c r="U7" s="1062"/>
    </row>
    <row r="8" spans="1:21" ht="14.25" customHeight="1">
      <c r="A8" s="617" t="s">
        <v>1008</v>
      </c>
      <c r="B8" s="610">
        <v>-33</v>
      </c>
      <c r="C8" s="610">
        <v>-30.484988452655891</v>
      </c>
      <c r="D8" s="610">
        <v>598.25162542999999</v>
      </c>
      <c r="E8" s="610">
        <v>137.61760449203021</v>
      </c>
      <c r="F8" s="610">
        <v>172.02726266364533</v>
      </c>
      <c r="G8" s="610">
        <v>34.006264662677076</v>
      </c>
      <c r="H8" s="610">
        <v>43300</v>
      </c>
      <c r="I8" s="1357"/>
      <c r="J8" s="1059"/>
      <c r="K8" s="139"/>
      <c r="L8" s="139"/>
      <c r="M8" s="610"/>
      <c r="N8" s="369"/>
      <c r="O8" s="1063"/>
      <c r="P8" s="1195"/>
      <c r="Q8" s="1063"/>
      <c r="R8" s="1194"/>
      <c r="S8" s="1194"/>
      <c r="T8" s="1063"/>
      <c r="U8" s="1064"/>
    </row>
    <row r="9" spans="1:21" ht="14.25" customHeight="1">
      <c r="A9" s="617" t="s">
        <v>505</v>
      </c>
      <c r="B9" s="610">
        <v>-2.3193550199999997</v>
      </c>
      <c r="C9" s="610">
        <v>-2.1425912424942259</v>
      </c>
      <c r="D9" s="610"/>
      <c r="E9" s="610"/>
      <c r="F9" s="380">
        <v>64.846134755683437</v>
      </c>
      <c r="G9" s="610"/>
      <c r="H9" s="610"/>
      <c r="I9" s="1357"/>
      <c r="J9" s="1059"/>
      <c r="K9" s="139"/>
      <c r="L9" s="139"/>
      <c r="M9" s="380"/>
      <c r="N9" s="369"/>
      <c r="O9" s="1063"/>
      <c r="P9" s="1193"/>
      <c r="Q9" s="1063"/>
      <c r="R9" s="1193"/>
      <c r="S9" s="1193"/>
      <c r="T9" s="1063"/>
      <c r="U9" s="1062"/>
    </row>
    <row r="10" spans="1:21">
      <c r="A10" s="617" t="s">
        <v>504</v>
      </c>
      <c r="B10" s="610">
        <v>-30.68064498</v>
      </c>
      <c r="C10" s="610">
        <v>-28.342397210161661</v>
      </c>
      <c r="D10" s="610"/>
      <c r="E10" s="610"/>
      <c r="F10" s="610">
        <v>107.18112790796191</v>
      </c>
      <c r="G10" s="610"/>
      <c r="H10" s="610"/>
      <c r="I10" s="1357"/>
      <c r="J10" s="1059"/>
      <c r="K10" s="139"/>
      <c r="L10" s="139"/>
      <c r="M10" s="380"/>
      <c r="N10" s="369"/>
      <c r="O10" s="1063"/>
      <c r="P10" s="1062"/>
      <c r="Q10" s="1063"/>
      <c r="R10" s="1062"/>
      <c r="S10" s="1062"/>
      <c r="T10" s="1063"/>
      <c r="U10" s="1062"/>
    </row>
    <row r="11" spans="1:21" ht="14.25" customHeight="1">
      <c r="A11" s="617" t="s">
        <v>1007</v>
      </c>
      <c r="B11" s="610">
        <v>20</v>
      </c>
      <c r="C11" s="610">
        <v>22.284122562674096</v>
      </c>
      <c r="D11" s="610">
        <v>546.50425398000004</v>
      </c>
      <c r="E11" s="610">
        <v>151.84323752541093</v>
      </c>
      <c r="F11" s="610">
        <v>91.346265160000002</v>
      </c>
      <c r="G11" s="610">
        <v>10.548090012142818</v>
      </c>
      <c r="H11" s="610">
        <v>35900</v>
      </c>
      <c r="I11" s="1357"/>
      <c r="J11" s="1059"/>
      <c r="K11" s="139"/>
      <c r="L11" s="139"/>
      <c r="M11" s="610"/>
    </row>
    <row r="12" spans="1:21" ht="14.25" customHeight="1">
      <c r="A12" s="617" t="s">
        <v>505</v>
      </c>
      <c r="B12" s="610">
        <v>24</v>
      </c>
      <c r="C12" s="610">
        <v>26.740947075208915</v>
      </c>
      <c r="D12" s="610"/>
      <c r="E12" s="610"/>
      <c r="F12" s="380">
        <v>57.645760630000005</v>
      </c>
      <c r="G12" s="610"/>
      <c r="H12" s="610"/>
      <c r="I12" s="1357"/>
      <c r="J12" s="1059"/>
      <c r="K12" s="139"/>
      <c r="L12" s="139"/>
      <c r="M12" s="380"/>
    </row>
    <row r="13" spans="1:21" ht="14.25" customHeight="1">
      <c r="A13" s="617" t="s">
        <v>504</v>
      </c>
      <c r="B13" s="610">
        <v>-4</v>
      </c>
      <c r="C13" s="610">
        <v>-4.4568245125348191</v>
      </c>
      <c r="D13" s="610"/>
      <c r="E13" s="610"/>
      <c r="F13" s="610">
        <v>33.700504530000003</v>
      </c>
      <c r="G13" s="610"/>
      <c r="H13" s="610"/>
      <c r="I13" s="1357"/>
      <c r="J13" s="1059"/>
      <c r="K13" s="139"/>
      <c r="L13" s="139"/>
      <c r="M13" s="380"/>
    </row>
    <row r="14" spans="1:21" ht="14.25" customHeight="1">
      <c r="A14" s="617" t="s">
        <v>1006</v>
      </c>
      <c r="B14" s="610">
        <v>0</v>
      </c>
      <c r="C14" s="610">
        <v>0</v>
      </c>
      <c r="D14" s="610">
        <v>117.27948922</v>
      </c>
      <c r="E14" s="610">
        <v>31.580551309839631</v>
      </c>
      <c r="F14" s="610">
        <v>36.618695905709046</v>
      </c>
      <c r="G14" s="610">
        <v>22.787822376121774</v>
      </c>
      <c r="H14" s="610">
        <v>37100</v>
      </c>
      <c r="I14" s="1357"/>
      <c r="J14" s="1059"/>
      <c r="K14" s="139"/>
      <c r="L14" s="139"/>
      <c r="M14" s="610"/>
    </row>
    <row r="15" spans="1:21" ht="14.25" customHeight="1">
      <c r="A15" s="617" t="s">
        <v>505</v>
      </c>
      <c r="B15" s="610">
        <v>7</v>
      </c>
      <c r="C15" s="610">
        <v>7.5471698113207539</v>
      </c>
      <c r="D15" s="610"/>
      <c r="E15" s="610"/>
      <c r="F15" s="380">
        <v>19.944260308901193</v>
      </c>
      <c r="G15" s="610"/>
      <c r="H15" s="610"/>
      <c r="I15" s="1357"/>
      <c r="J15" s="1059"/>
      <c r="K15" s="139"/>
      <c r="L15" s="139"/>
      <c r="M15" s="380"/>
    </row>
    <row r="16" spans="1:21" ht="14.25" customHeight="1">
      <c r="A16" s="617" t="s">
        <v>504</v>
      </c>
      <c r="B16" s="610">
        <v>-7</v>
      </c>
      <c r="C16" s="610">
        <v>-7.5471698113207539</v>
      </c>
      <c r="D16" s="610"/>
      <c r="E16" s="610"/>
      <c r="F16" s="610">
        <v>16.674435596807854</v>
      </c>
      <c r="G16" s="610"/>
      <c r="H16" s="610"/>
      <c r="I16" s="1357"/>
      <c r="J16" s="1059"/>
      <c r="K16" s="139"/>
      <c r="L16" s="139"/>
      <c r="M16" s="380"/>
    </row>
    <row r="17" spans="1:14" ht="14.25" customHeight="1">
      <c r="A17" s="617" t="s">
        <v>1005</v>
      </c>
      <c r="B17" s="610">
        <v>8</v>
      </c>
      <c r="C17" s="610">
        <v>6.2745098039215685</v>
      </c>
      <c r="D17" s="610">
        <v>77.847885559999995</v>
      </c>
      <c r="E17" s="610">
        <v>15.251340302654917</v>
      </c>
      <c r="F17" s="610">
        <v>43.307679947585726</v>
      </c>
      <c r="G17" s="610">
        <v>27.039718678522579</v>
      </c>
      <c r="H17" s="610">
        <v>51000</v>
      </c>
      <c r="I17" s="1357"/>
      <c r="J17" s="1059"/>
      <c r="K17" s="139"/>
      <c r="L17" s="139"/>
      <c r="M17" s="610"/>
    </row>
    <row r="18" spans="1:14" ht="14.25" customHeight="1">
      <c r="A18" s="617" t="s">
        <v>505</v>
      </c>
      <c r="B18" s="610">
        <v>12</v>
      </c>
      <c r="C18" s="610">
        <v>9.4117647058823533</v>
      </c>
      <c r="D18" s="610"/>
      <c r="E18" s="610"/>
      <c r="F18" s="380">
        <v>21.049849252602201</v>
      </c>
      <c r="G18" s="610"/>
      <c r="H18" s="610"/>
      <c r="I18" s="1357"/>
      <c r="J18" s="1059"/>
      <c r="K18" s="139"/>
      <c r="L18" s="139"/>
      <c r="M18" s="380"/>
    </row>
    <row r="19" spans="1:14" ht="14.25" customHeight="1">
      <c r="A19" s="617" t="s">
        <v>504</v>
      </c>
      <c r="B19" s="610">
        <v>-4</v>
      </c>
      <c r="C19" s="610">
        <v>-3.1372549019607843</v>
      </c>
      <c r="D19" s="610"/>
      <c r="E19" s="610"/>
      <c r="F19" s="610">
        <v>22.257830694983529</v>
      </c>
      <c r="G19" s="610"/>
      <c r="H19" s="610"/>
      <c r="I19" s="1357"/>
      <c r="J19" s="1059"/>
      <c r="K19" s="139"/>
      <c r="L19" s="139"/>
      <c r="M19" s="380"/>
    </row>
    <row r="20" spans="1:14" ht="14.25" customHeight="1">
      <c r="A20" s="617" t="s">
        <v>1004</v>
      </c>
      <c r="B20" s="610">
        <v>3</v>
      </c>
      <c r="C20" s="610"/>
      <c r="D20" s="610">
        <v>0</v>
      </c>
      <c r="E20" s="610"/>
      <c r="F20" s="610">
        <v>18.126015146898311</v>
      </c>
      <c r="G20" s="610"/>
      <c r="H20" s="610">
        <v>0</v>
      </c>
      <c r="I20" s="1357"/>
      <c r="J20" s="1061"/>
      <c r="K20" s="139"/>
      <c r="L20" s="139"/>
      <c r="M20" s="610"/>
    </row>
    <row r="21" spans="1:14" ht="14.25" customHeight="1">
      <c r="A21" s="619"/>
      <c r="B21" s="614"/>
      <c r="C21" s="614"/>
      <c r="D21" s="614"/>
      <c r="E21" s="614"/>
      <c r="F21" s="614"/>
      <c r="G21" s="614"/>
      <c r="H21" s="614"/>
      <c r="I21" s="1357"/>
      <c r="J21" s="1060"/>
      <c r="K21" s="139"/>
      <c r="L21" s="139"/>
      <c r="M21" s="614"/>
    </row>
    <row r="22" spans="1:14" ht="14.25" customHeight="1">
      <c r="A22" s="795" t="s">
        <v>1083</v>
      </c>
      <c r="B22" s="620">
        <v>-30</v>
      </c>
      <c r="C22" s="620">
        <v>-12.605042016806724</v>
      </c>
      <c r="D22" s="620">
        <v>1673.5937113299999</v>
      </c>
      <c r="E22" s="620">
        <v>173.83177012787166</v>
      </c>
      <c r="F22" s="620">
        <v>1076.6305663743001</v>
      </c>
      <c r="G22" s="620">
        <v>56.20746404248569</v>
      </c>
      <c r="H22" s="620">
        <v>95200</v>
      </c>
      <c r="I22" s="1357"/>
      <c r="J22" s="1060"/>
      <c r="K22" s="139"/>
      <c r="L22" s="139"/>
      <c r="M22" s="614"/>
      <c r="N22" s="140"/>
    </row>
    <row r="23" spans="1:14" ht="14.25" customHeight="1">
      <c r="A23" s="622" t="s">
        <v>505</v>
      </c>
      <c r="B23" s="621">
        <v>21.561923610000001</v>
      </c>
      <c r="C23" s="621">
        <v>9.0596317689075629</v>
      </c>
      <c r="D23" s="621"/>
      <c r="E23" s="621"/>
      <c r="F23" s="621">
        <v>701.87793568624909</v>
      </c>
      <c r="G23" s="621"/>
      <c r="H23" s="621"/>
      <c r="I23" s="1357"/>
      <c r="J23" s="1059"/>
      <c r="K23" s="139"/>
      <c r="L23" s="139"/>
      <c r="M23" s="610"/>
    </row>
    <row r="24" spans="1:14" ht="14.25" customHeight="1">
      <c r="A24" s="622" t="s">
        <v>504</v>
      </c>
      <c r="B24" s="621">
        <v>-51.561923610000001</v>
      </c>
      <c r="C24" s="621">
        <v>-21.664673785714285</v>
      </c>
      <c r="D24" s="621"/>
      <c r="E24" s="621"/>
      <c r="F24" s="621">
        <v>374.752630688051</v>
      </c>
      <c r="G24" s="621"/>
      <c r="H24" s="621"/>
      <c r="I24" s="1357"/>
      <c r="J24" s="1059"/>
      <c r="K24" s="139"/>
      <c r="L24" s="139"/>
      <c r="M24" s="610"/>
    </row>
    <row r="25" spans="1:14" ht="14.25" customHeight="1">
      <c r="A25" s="617" t="s">
        <v>1003</v>
      </c>
      <c r="B25" s="610">
        <v>-25</v>
      </c>
      <c r="C25" s="610">
        <v>-38.314176245210724</v>
      </c>
      <c r="D25" s="610">
        <v>730.57096309000008</v>
      </c>
      <c r="E25" s="610">
        <v>277.16950324178077</v>
      </c>
      <c r="F25" s="610">
        <v>258.27371140134738</v>
      </c>
      <c r="G25" s="610">
        <v>58.924601368901932</v>
      </c>
      <c r="H25" s="610">
        <v>26100</v>
      </c>
      <c r="I25" s="1357"/>
      <c r="J25" s="1059"/>
      <c r="K25" s="139"/>
      <c r="L25" s="139"/>
      <c r="M25" s="610"/>
      <c r="N25" s="369"/>
    </row>
    <row r="26" spans="1:14" ht="14.25" customHeight="1">
      <c r="A26" s="617" t="s">
        <v>505</v>
      </c>
      <c r="B26" s="610">
        <v>-13.438076389999999</v>
      </c>
      <c r="C26" s="610">
        <v>-20.594753088122605</v>
      </c>
      <c r="D26" s="610"/>
      <c r="E26" s="610"/>
      <c r="F26" s="610">
        <v>180.13517543936922</v>
      </c>
      <c r="G26" s="610"/>
      <c r="H26" s="610"/>
      <c r="I26" s="1357"/>
      <c r="J26" s="1059"/>
      <c r="K26" s="139"/>
      <c r="L26" s="139"/>
      <c r="M26" s="380"/>
      <c r="N26" s="369"/>
    </row>
    <row r="27" spans="1:14" ht="14.25" customHeight="1">
      <c r="A27" s="617" t="s">
        <v>504</v>
      </c>
      <c r="B27" s="610">
        <v>-11.561923610000001</v>
      </c>
      <c r="C27" s="610">
        <v>-17.719423157088126</v>
      </c>
      <c r="D27" s="610"/>
      <c r="E27" s="610"/>
      <c r="F27" s="610">
        <v>78.13853596197815</v>
      </c>
      <c r="G27" s="610"/>
      <c r="H27" s="610"/>
      <c r="I27" s="1357"/>
      <c r="J27" s="1059"/>
      <c r="K27" s="139"/>
      <c r="L27" s="139"/>
      <c r="M27" s="380"/>
      <c r="N27" s="369"/>
    </row>
    <row r="28" spans="1:14" ht="14.25" customHeight="1">
      <c r="A28" s="617" t="s">
        <v>1002</v>
      </c>
      <c r="B28" s="610">
        <v>7</v>
      </c>
      <c r="C28" s="610">
        <v>14.141414141414142</v>
      </c>
      <c r="D28" s="610">
        <v>481.67016101000002</v>
      </c>
      <c r="E28" s="610">
        <v>240.25177777224812</v>
      </c>
      <c r="F28" s="610">
        <v>248.55762052298979</v>
      </c>
      <c r="G28" s="610">
        <v>39.173517311873184</v>
      </c>
      <c r="H28" s="610">
        <v>19800</v>
      </c>
      <c r="I28" s="1357"/>
      <c r="J28" s="1059"/>
      <c r="K28" s="139"/>
      <c r="L28" s="139"/>
      <c r="M28" s="610"/>
    </row>
    <row r="29" spans="1:14" ht="14.25" customHeight="1">
      <c r="A29" s="617" t="s">
        <v>505</v>
      </c>
      <c r="B29" s="610">
        <v>24</v>
      </c>
      <c r="C29" s="610">
        <v>48.484848484848484</v>
      </c>
      <c r="D29" s="610"/>
      <c r="E29" s="610"/>
      <c r="F29" s="380">
        <v>188.68714390937981</v>
      </c>
      <c r="G29" s="610"/>
      <c r="H29" s="610"/>
      <c r="I29" s="1357"/>
      <c r="J29" s="1059"/>
      <c r="K29" s="139"/>
      <c r="L29" s="139"/>
      <c r="M29" s="380"/>
    </row>
    <row r="30" spans="1:14" ht="14.25" customHeight="1">
      <c r="A30" s="617" t="s">
        <v>504</v>
      </c>
      <c r="B30" s="610">
        <v>-17</v>
      </c>
      <c r="C30" s="610">
        <v>-34.343434343434346</v>
      </c>
      <c r="D30" s="610"/>
      <c r="E30" s="610"/>
      <c r="F30" s="610">
        <v>59.870476613609966</v>
      </c>
      <c r="G30" s="610"/>
      <c r="H30" s="610"/>
      <c r="I30" s="1357"/>
      <c r="J30" s="1059"/>
      <c r="K30" s="139"/>
      <c r="L30" s="139"/>
      <c r="M30" s="380"/>
    </row>
    <row r="31" spans="1:14" ht="14.25" customHeight="1">
      <c r="A31" s="617" t="s">
        <v>1001</v>
      </c>
      <c r="B31" s="610">
        <v>-12</v>
      </c>
      <c r="C31" s="610">
        <v>-21.238938053097346</v>
      </c>
      <c r="D31" s="610">
        <v>316.22218961999994</v>
      </c>
      <c r="E31" s="610">
        <v>139.14021881110648</v>
      </c>
      <c r="F31" s="610">
        <v>126.87166384982001</v>
      </c>
      <c r="G31" s="610">
        <v>18.430410059951289</v>
      </c>
      <c r="H31" s="610">
        <v>22600</v>
      </c>
      <c r="I31" s="1357"/>
      <c r="J31" s="1059"/>
      <c r="K31" s="139"/>
      <c r="L31" s="139"/>
      <c r="M31" s="610"/>
    </row>
    <row r="32" spans="1:14" ht="14.25" customHeight="1">
      <c r="A32" s="617" t="s">
        <v>505</v>
      </c>
      <c r="B32" s="610">
        <v>1</v>
      </c>
      <c r="C32" s="610">
        <v>1.7699115044247788</v>
      </c>
      <c r="D32" s="610"/>
      <c r="E32" s="610"/>
      <c r="F32" s="380">
        <v>58.281046247522703</v>
      </c>
      <c r="G32" s="610"/>
      <c r="H32" s="610"/>
      <c r="I32" s="1357"/>
      <c r="J32" s="1059"/>
      <c r="K32" s="139"/>
      <c r="L32" s="139"/>
      <c r="M32" s="380"/>
    </row>
    <row r="33" spans="1:14" ht="14.25" customHeight="1">
      <c r="A33" s="617" t="s">
        <v>504</v>
      </c>
      <c r="B33" s="610">
        <v>-13</v>
      </c>
      <c r="C33" s="610">
        <v>-23.008849557522122</v>
      </c>
      <c r="D33" s="610"/>
      <c r="E33" s="610"/>
      <c r="F33" s="610">
        <v>68.590617602297314</v>
      </c>
      <c r="G33" s="610"/>
      <c r="H33" s="610"/>
      <c r="I33" s="1357"/>
      <c r="J33" s="1059"/>
      <c r="K33" s="139"/>
      <c r="L33" s="139"/>
      <c r="M33" s="380"/>
    </row>
    <row r="34" spans="1:14" ht="14.25" customHeight="1">
      <c r="A34" s="617" t="s">
        <v>1000</v>
      </c>
      <c r="B34" s="610">
        <v>-1</v>
      </c>
      <c r="C34" s="610">
        <v>-1.4981273408239701</v>
      </c>
      <c r="D34" s="610">
        <v>144.62439491000001</v>
      </c>
      <c r="E34" s="610">
        <v>53.926143882776373</v>
      </c>
      <c r="F34" s="610">
        <v>118.97582448724108</v>
      </c>
      <c r="G34" s="610">
        <v>61.934975157091223</v>
      </c>
      <c r="H34" s="610">
        <v>26700</v>
      </c>
      <c r="I34" s="1357"/>
      <c r="J34" s="1059"/>
      <c r="K34" s="139"/>
      <c r="L34" s="139"/>
      <c r="M34" s="610"/>
    </row>
    <row r="35" spans="1:14" ht="14.25" customHeight="1">
      <c r="A35" s="617" t="s">
        <v>505</v>
      </c>
      <c r="B35" s="610">
        <v>3</v>
      </c>
      <c r="C35" s="610">
        <v>4.4943820224719104</v>
      </c>
      <c r="D35" s="610"/>
      <c r="E35" s="610"/>
      <c r="F35" s="380">
        <v>89.573083058602009</v>
      </c>
      <c r="G35" s="610"/>
      <c r="H35" s="610"/>
      <c r="I35" s="1357"/>
      <c r="J35" s="1059"/>
      <c r="K35" s="139"/>
      <c r="L35" s="139"/>
      <c r="M35" s="380"/>
    </row>
    <row r="36" spans="1:14" ht="14.25" customHeight="1">
      <c r="A36" s="617" t="s">
        <v>504</v>
      </c>
      <c r="B36" s="610">
        <v>-4</v>
      </c>
      <c r="C36" s="610">
        <v>-5.9925093632958806</v>
      </c>
      <c r="D36" s="610"/>
      <c r="E36" s="610"/>
      <c r="F36" s="610">
        <v>29.402741428639079</v>
      </c>
      <c r="G36" s="610"/>
      <c r="H36" s="610"/>
      <c r="I36" s="1357"/>
      <c r="J36" s="1059"/>
      <c r="K36" s="139"/>
      <c r="L36" s="139"/>
      <c r="M36" s="380"/>
    </row>
    <row r="37" spans="1:14" ht="14.25" customHeight="1">
      <c r="A37" s="617" t="s">
        <v>999</v>
      </c>
      <c r="B37" s="610">
        <v>1</v>
      </c>
      <c r="C37" s="610"/>
      <c r="D37" s="610">
        <v>0.50600269999983993</v>
      </c>
      <c r="E37" s="610"/>
      <c r="F37" s="610">
        <v>323.95174611290184</v>
      </c>
      <c r="G37" s="610"/>
      <c r="H37" s="610"/>
      <c r="I37" s="1357"/>
      <c r="J37" s="1059"/>
      <c r="K37" s="139"/>
      <c r="L37" s="139"/>
      <c r="M37" s="610"/>
    </row>
    <row r="38" spans="1:14" ht="13.5" customHeight="1">
      <c r="A38" s="377"/>
      <c r="B38" s="1031"/>
      <c r="I38" s="1357"/>
      <c r="J38" s="1051"/>
      <c r="K38" s="139"/>
      <c r="L38" s="139"/>
      <c r="M38" s="378"/>
    </row>
    <row r="39" spans="1:14">
      <c r="A39" s="795" t="s">
        <v>1082</v>
      </c>
      <c r="B39" s="620">
        <v>-13</v>
      </c>
      <c r="C39" s="620">
        <v>-8.0370942812982999</v>
      </c>
      <c r="D39" s="620">
        <v>1550.0296537599997</v>
      </c>
      <c r="E39" s="620">
        <v>236.59970281279402</v>
      </c>
      <c r="F39" s="620">
        <v>812.74728296838168</v>
      </c>
      <c r="G39" s="620">
        <v>47.523423880349746</v>
      </c>
      <c r="H39" s="620">
        <v>64700</v>
      </c>
      <c r="I39" s="1357"/>
      <c r="J39" s="1060"/>
      <c r="K39" s="139"/>
      <c r="L39" s="139"/>
      <c r="M39" s="614"/>
    </row>
    <row r="40" spans="1:14" ht="14.25" customHeight="1">
      <c r="A40" s="622" t="s">
        <v>505</v>
      </c>
      <c r="B40" s="621">
        <v>46</v>
      </c>
      <c r="C40" s="621">
        <v>28.438948995363212</v>
      </c>
      <c r="D40" s="621"/>
      <c r="E40" s="621"/>
      <c r="F40" s="621">
        <v>727.78780578573719</v>
      </c>
      <c r="G40" s="621"/>
      <c r="H40" s="621"/>
      <c r="I40" s="1357"/>
      <c r="J40" s="1059"/>
      <c r="K40" s="139"/>
      <c r="L40" s="139"/>
      <c r="M40" s="610"/>
    </row>
    <row r="41" spans="1:14">
      <c r="A41" s="622" t="s">
        <v>504</v>
      </c>
      <c r="B41" s="621">
        <v>-59</v>
      </c>
      <c r="C41" s="621">
        <v>-36.476043276661514</v>
      </c>
      <c r="D41" s="621"/>
      <c r="E41" s="621"/>
      <c r="F41" s="621">
        <v>84.959477182644392</v>
      </c>
      <c r="G41" s="621"/>
      <c r="H41" s="621"/>
      <c r="I41" s="1357"/>
      <c r="J41" s="1059"/>
      <c r="K41" s="139"/>
      <c r="L41" s="139"/>
      <c r="M41" s="610"/>
    </row>
    <row r="42" spans="1:14" ht="14.25" customHeight="1">
      <c r="A42" s="617" t="s">
        <v>998</v>
      </c>
      <c r="B42" s="610">
        <v>-3</v>
      </c>
      <c r="C42" s="610">
        <v>-16.216216216216214</v>
      </c>
      <c r="D42" s="610">
        <v>237.82154242999999</v>
      </c>
      <c r="E42" s="610">
        <v>316.69197657644088</v>
      </c>
      <c r="F42" s="610">
        <v>109.55376264786196</v>
      </c>
      <c r="G42" s="610">
        <v>33.564857510281222</v>
      </c>
      <c r="H42" s="610">
        <v>7400</v>
      </c>
      <c r="I42" s="1357"/>
      <c r="J42" s="1059"/>
      <c r="K42" s="139"/>
      <c r="L42" s="139"/>
      <c r="M42" s="610"/>
    </row>
    <row r="43" spans="1:14" ht="14.25" customHeight="1">
      <c r="A43" s="617" t="s">
        <v>505</v>
      </c>
      <c r="B43" s="610">
        <v>-1.7466087296809256</v>
      </c>
      <c r="C43" s="610">
        <v>-9.441128268545544</v>
      </c>
      <c r="D43" s="610"/>
      <c r="E43" s="610"/>
      <c r="F43" s="610">
        <v>79.824461845382487</v>
      </c>
      <c r="G43" s="610"/>
      <c r="H43" s="610"/>
      <c r="I43" s="1357"/>
      <c r="J43" s="1059"/>
      <c r="K43" s="139"/>
      <c r="L43" s="139"/>
      <c r="M43" s="380"/>
    </row>
    <row r="44" spans="1:14" ht="14.25" customHeight="1">
      <c r="A44" s="617" t="s">
        <v>504</v>
      </c>
      <c r="B44" s="610">
        <v>-1</v>
      </c>
      <c r="C44" s="610">
        <v>-5.4054054054054053</v>
      </c>
      <c r="D44" s="610"/>
      <c r="E44" s="610"/>
      <c r="F44" s="610">
        <v>29.729300802479472</v>
      </c>
      <c r="G44" s="610"/>
      <c r="H44" s="610"/>
      <c r="I44" s="1357"/>
      <c r="J44" s="1059"/>
      <c r="K44" s="139"/>
      <c r="L44" s="139"/>
      <c r="M44" s="380"/>
    </row>
    <row r="45" spans="1:14" ht="14.25" customHeight="1">
      <c r="A45" s="617" t="s">
        <v>997</v>
      </c>
      <c r="B45" s="610">
        <v>2</v>
      </c>
      <c r="C45" s="610">
        <v>10.256410256410257</v>
      </c>
      <c r="D45" s="610">
        <v>140.17450578</v>
      </c>
      <c r="E45" s="610">
        <v>177.75591171849638</v>
      </c>
      <c r="F45" s="610">
        <v>85.785874845486092</v>
      </c>
      <c r="G45" s="610">
        <v>53.741756658999698</v>
      </c>
      <c r="H45" s="610">
        <v>7800</v>
      </c>
      <c r="I45" s="1357"/>
      <c r="J45" s="1059"/>
      <c r="K45" s="139"/>
      <c r="L45" s="139"/>
      <c r="M45" s="610"/>
    </row>
    <row r="46" spans="1:14" ht="14.25" customHeight="1">
      <c r="A46" s="617" t="s">
        <v>505</v>
      </c>
      <c r="B46" s="610">
        <v>9</v>
      </c>
      <c r="C46" s="610">
        <v>46.15384615384616</v>
      </c>
      <c r="D46" s="610"/>
      <c r="E46" s="610"/>
      <c r="F46" s="610">
        <v>75.33224179424306</v>
      </c>
      <c r="G46" s="610"/>
      <c r="H46" s="610"/>
      <c r="I46" s="1357"/>
      <c r="J46" s="1059"/>
      <c r="K46" s="139"/>
      <c r="L46" s="139"/>
      <c r="M46" s="610"/>
    </row>
    <row r="47" spans="1:14" ht="14.25" customHeight="1">
      <c r="A47" s="617" t="s">
        <v>504</v>
      </c>
      <c r="B47" s="610">
        <v>-7</v>
      </c>
      <c r="C47" s="610">
        <v>-35.897435897435898</v>
      </c>
      <c r="D47" s="610"/>
      <c r="E47" s="610"/>
      <c r="F47" s="610">
        <v>10.453633051243031</v>
      </c>
      <c r="G47" s="610"/>
      <c r="H47" s="610"/>
      <c r="I47" s="1357"/>
      <c r="J47" s="1059"/>
      <c r="K47" s="139"/>
      <c r="L47" s="139"/>
      <c r="M47" s="610"/>
    </row>
    <row r="48" spans="1:14" ht="14.25" customHeight="1">
      <c r="A48" s="617" t="s">
        <v>996</v>
      </c>
      <c r="B48" s="610">
        <v>-2</v>
      </c>
      <c r="C48" s="610">
        <v>-6.6115702479338845</v>
      </c>
      <c r="D48" s="610">
        <v>1153.3061125899999</v>
      </c>
      <c r="E48" s="610">
        <v>908.79322707565723</v>
      </c>
      <c r="F48" s="610">
        <v>590.52275291645515</v>
      </c>
      <c r="G48" s="610">
        <v>49.660774065603</v>
      </c>
      <c r="H48" s="610">
        <v>12100</v>
      </c>
      <c r="I48" s="1357"/>
      <c r="J48" s="1059"/>
      <c r="K48" s="139"/>
      <c r="L48" s="139"/>
      <c r="M48" s="610"/>
      <c r="N48" s="369"/>
    </row>
    <row r="49" spans="1:17" ht="14.25" customHeight="1">
      <c r="A49" s="617" t="s">
        <v>505</v>
      </c>
      <c r="B49" s="610">
        <v>40</v>
      </c>
      <c r="C49" s="610">
        <v>132.23140495867767</v>
      </c>
      <c r="D49" s="610"/>
      <c r="E49" s="610"/>
      <c r="F49" s="610">
        <v>563.50383888190663</v>
      </c>
      <c r="G49" s="610"/>
      <c r="H49" s="610"/>
      <c r="I49" s="1357"/>
      <c r="J49" s="1059"/>
      <c r="K49" s="139"/>
      <c r="L49" s="139"/>
      <c r="M49" s="610"/>
      <c r="N49" s="369"/>
    </row>
    <row r="50" spans="1:17" ht="14.25" customHeight="1">
      <c r="A50" s="617" t="s">
        <v>504</v>
      </c>
      <c r="B50" s="610">
        <v>-42</v>
      </c>
      <c r="C50" s="610">
        <v>-138.84297520661156</v>
      </c>
      <c r="D50" s="610"/>
      <c r="E50" s="610"/>
      <c r="F50" s="610">
        <v>27.018914034548516</v>
      </c>
      <c r="G50" s="610"/>
      <c r="H50" s="610"/>
      <c r="I50" s="1357"/>
      <c r="J50" s="1059"/>
      <c r="K50" s="139"/>
      <c r="L50" s="139"/>
      <c r="M50" s="610"/>
      <c r="N50" s="369"/>
    </row>
    <row r="51" spans="1:17" ht="14.25" customHeight="1">
      <c r="A51" s="617" t="s">
        <v>995</v>
      </c>
      <c r="B51" s="610">
        <v>-7</v>
      </c>
      <c r="C51" s="610">
        <v>-19.047619047619047</v>
      </c>
      <c r="D51" s="610">
        <v>18.72160349</v>
      </c>
      <c r="E51" s="610">
        <v>12.717580547423259</v>
      </c>
      <c r="F51" s="610">
        <v>21.041805230186238</v>
      </c>
      <c r="G51" s="610">
        <v>40.255939304467695</v>
      </c>
      <c r="H51" s="610">
        <v>14700</v>
      </c>
      <c r="I51" s="1357"/>
      <c r="J51" s="1059"/>
      <c r="K51" s="139"/>
      <c r="L51" s="139"/>
      <c r="M51" s="610"/>
    </row>
    <row r="52" spans="1:17" ht="14.25" customHeight="1">
      <c r="A52" s="617" t="s">
        <v>505</v>
      </c>
      <c r="B52" s="610">
        <v>-2</v>
      </c>
      <c r="C52" s="610">
        <v>-5.4421768707482991</v>
      </c>
      <c r="D52" s="610"/>
      <c r="E52" s="610"/>
      <c r="F52" s="610">
        <v>7.5365573377575057</v>
      </c>
      <c r="G52" s="610"/>
      <c r="H52" s="610"/>
      <c r="I52" s="1357"/>
      <c r="J52" s="1059"/>
      <c r="K52" s="139"/>
      <c r="L52" s="139"/>
      <c r="M52" s="610"/>
    </row>
    <row r="53" spans="1:17" ht="14.25" customHeight="1">
      <c r="A53" s="617" t="s">
        <v>504</v>
      </c>
      <c r="B53" s="610">
        <v>-5</v>
      </c>
      <c r="C53" s="610">
        <v>-13.605442176870747</v>
      </c>
      <c r="D53" s="610"/>
      <c r="E53" s="610"/>
      <c r="F53" s="610">
        <v>13.505247892428732</v>
      </c>
      <c r="G53" s="610"/>
      <c r="H53" s="610"/>
      <c r="I53" s="1357"/>
      <c r="J53" s="1059"/>
      <c r="K53" s="139"/>
      <c r="L53" s="139"/>
      <c r="M53" s="610"/>
    </row>
    <row r="54" spans="1:17" ht="15" customHeight="1">
      <c r="A54" s="617" t="s">
        <v>464</v>
      </c>
      <c r="B54" s="610">
        <v>-3</v>
      </c>
      <c r="C54" s="610">
        <v>-5.2863436123348011</v>
      </c>
      <c r="D54" s="610">
        <v>5.8894699998575106E-3</v>
      </c>
      <c r="E54" s="610">
        <v>2.5944801761486835E-3</v>
      </c>
      <c r="F54" s="610">
        <v>5.8430873283922438</v>
      </c>
      <c r="G54" s="610"/>
      <c r="H54" s="610">
        <v>22700</v>
      </c>
      <c r="I54" s="1357"/>
      <c r="J54" s="1059"/>
      <c r="K54" s="139"/>
      <c r="L54" s="139"/>
      <c r="M54" s="610"/>
    </row>
    <row r="55" spans="1:17">
      <c r="A55" s="610"/>
      <c r="B55" s="610"/>
      <c r="C55" s="610"/>
      <c r="D55" s="610"/>
      <c r="E55" s="610"/>
      <c r="F55" s="610"/>
      <c r="G55" s="610"/>
      <c r="H55" s="610"/>
      <c r="I55" s="1357"/>
      <c r="J55" s="1059"/>
      <c r="K55" s="139"/>
      <c r="L55" s="139"/>
      <c r="M55" s="610"/>
    </row>
    <row r="56" spans="1:17">
      <c r="A56" s="795" t="s">
        <v>537</v>
      </c>
      <c r="B56" s="620">
        <v>-3</v>
      </c>
      <c r="C56" s="620">
        <v>-11.320754716981133</v>
      </c>
      <c r="D56" s="620">
        <v>9.8247880100000007</v>
      </c>
      <c r="E56" s="620">
        <v>9.2584942407170061</v>
      </c>
      <c r="F56" s="620">
        <v>11.647806392262936</v>
      </c>
      <c r="G56" s="620"/>
      <c r="H56" s="620">
        <v>10600</v>
      </c>
      <c r="I56" s="1357"/>
      <c r="J56" s="1060"/>
      <c r="K56" s="139"/>
      <c r="L56" s="139"/>
      <c r="M56" s="614"/>
    </row>
    <row r="57" spans="1:17">
      <c r="A57" s="618"/>
      <c r="B57" s="610"/>
      <c r="C57" s="610"/>
      <c r="D57" s="610"/>
      <c r="E57" s="610"/>
      <c r="F57" s="610"/>
      <c r="G57" s="610"/>
      <c r="H57" s="610"/>
      <c r="I57" s="1357"/>
      <c r="J57" s="1059"/>
      <c r="K57" s="139"/>
      <c r="L57" s="139"/>
      <c r="M57" s="610"/>
      <c r="N57" s="140"/>
    </row>
    <row r="58" spans="1:17">
      <c r="A58" s="795" t="s">
        <v>464</v>
      </c>
      <c r="B58" s="620">
        <v>-3</v>
      </c>
      <c r="C58" s="620">
        <v>-200</v>
      </c>
      <c r="D58" s="620">
        <v>27.352587049999997</v>
      </c>
      <c r="E58" s="620">
        <v>421.38654604351689</v>
      </c>
      <c r="F58" s="620">
        <v>49.109168453975109</v>
      </c>
      <c r="G58" s="620"/>
      <c r="H58" s="620">
        <v>600</v>
      </c>
      <c r="I58" s="1357"/>
      <c r="J58" s="1060"/>
      <c r="K58" s="139"/>
      <c r="L58" s="139"/>
      <c r="M58" s="614"/>
    </row>
    <row r="59" spans="1:17">
      <c r="A59" s="796"/>
      <c r="B59" s="610"/>
      <c r="C59" s="610"/>
      <c r="D59" s="610"/>
      <c r="E59" s="610"/>
      <c r="F59" s="610"/>
      <c r="G59" s="610"/>
      <c r="H59" s="610"/>
      <c r="I59" s="1357"/>
      <c r="J59" s="1059"/>
      <c r="K59" s="139"/>
      <c r="L59" s="139"/>
      <c r="M59" s="610"/>
      <c r="N59" s="378"/>
    </row>
    <row r="60" spans="1:17">
      <c r="A60" s="795" t="s">
        <v>237</v>
      </c>
      <c r="B60" s="620">
        <v>-51</v>
      </c>
      <c r="C60" s="620">
        <v>-6.0283687943262407</v>
      </c>
      <c r="D60" s="620">
        <v>4600.6839943400009</v>
      </c>
      <c r="E60" s="620">
        <v>135.03163918291006</v>
      </c>
      <c r="F60" s="620">
        <v>2311.556356658306</v>
      </c>
      <c r="G60" s="620">
        <v>44.0275401706471</v>
      </c>
      <c r="H60" s="620">
        <v>338400</v>
      </c>
      <c r="I60" s="1357"/>
      <c r="J60" s="1060"/>
      <c r="K60" s="139"/>
      <c r="L60" s="139"/>
      <c r="M60" s="614"/>
      <c r="N60" s="369"/>
      <c r="Q60" s="139"/>
    </row>
    <row r="61" spans="1:17">
      <c r="A61" s="622" t="s">
        <v>505</v>
      </c>
      <c r="B61" s="621">
        <v>99.242568590000005</v>
      </c>
      <c r="C61" s="621">
        <v>11.730800069739953</v>
      </c>
      <c r="D61" s="621"/>
      <c r="E61" s="621"/>
      <c r="F61" s="621">
        <v>1650.880740688579</v>
      </c>
      <c r="G61" s="621"/>
      <c r="H61" s="620"/>
      <c r="I61" s="1357"/>
      <c r="J61" s="1059"/>
      <c r="K61" s="139"/>
      <c r="L61" s="139"/>
      <c r="M61" s="614"/>
      <c r="N61" s="369"/>
      <c r="P61" s="1027"/>
      <c r="Q61" s="139"/>
    </row>
    <row r="62" spans="1:17">
      <c r="A62" s="622" t="s">
        <v>504</v>
      </c>
      <c r="B62" s="621">
        <v>-150.24256858999999</v>
      </c>
      <c r="C62" s="621">
        <v>-17.759168864066194</v>
      </c>
      <c r="D62" s="621"/>
      <c r="E62" s="621"/>
      <c r="F62" s="621">
        <v>660.67561596972689</v>
      </c>
      <c r="G62" s="621"/>
      <c r="H62" s="620"/>
      <c r="I62" s="1357"/>
      <c r="J62" s="1059"/>
      <c r="K62" s="139"/>
      <c r="L62" s="139"/>
      <c r="M62" s="614"/>
      <c r="N62" s="369"/>
    </row>
    <row r="63" spans="1:17">
      <c r="A63" s="1359" t="s">
        <v>1298</v>
      </c>
      <c r="B63" s="1358">
        <v>-21</v>
      </c>
      <c r="C63" s="380"/>
      <c r="D63" s="927"/>
      <c r="E63" s="607"/>
      <c r="F63" s="379"/>
      <c r="G63" s="379"/>
      <c r="H63" s="1031"/>
      <c r="I63" s="1357"/>
      <c r="J63" s="139"/>
      <c r="K63" s="139"/>
    </row>
    <row r="64" spans="1:17" ht="21.6" customHeight="1">
      <c r="A64" s="1356" t="s">
        <v>1186</v>
      </c>
      <c r="B64" s="1057">
        <v>-30</v>
      </c>
      <c r="C64" s="621">
        <v>-4.6064489017851553</v>
      </c>
      <c r="D64" s="942"/>
      <c r="E64" s="942"/>
      <c r="F64" s="1057"/>
      <c r="G64" s="1057"/>
      <c r="H64" s="1057"/>
      <c r="K64" s="139"/>
    </row>
    <row r="65" spans="1:11">
      <c r="A65" s="622" t="s">
        <v>505</v>
      </c>
      <c r="B65" s="1057">
        <v>105</v>
      </c>
      <c r="C65" s="621">
        <v>16.122571156248043</v>
      </c>
      <c r="D65" s="942"/>
      <c r="E65" s="942"/>
      <c r="F65" s="1057"/>
      <c r="G65" s="1057"/>
      <c r="H65" s="1057"/>
      <c r="K65" s="139"/>
    </row>
    <row r="66" spans="1:11">
      <c r="A66" s="622" t="s">
        <v>504</v>
      </c>
      <c r="B66" s="1057">
        <v>-135</v>
      </c>
      <c r="C66" s="1214">
        <v>-20.729020058033196</v>
      </c>
      <c r="D66" s="942"/>
      <c r="E66" s="942"/>
      <c r="F66" s="1057"/>
      <c r="G66" s="1057"/>
      <c r="H66" s="1355"/>
    </row>
    <row r="67" spans="1:11">
      <c r="A67" s="380" t="s">
        <v>993</v>
      </c>
      <c r="B67" s="1192"/>
      <c r="C67" s="1056"/>
      <c r="F67" s="380"/>
      <c r="H67" s="610"/>
    </row>
    <row r="68" spans="1:11">
      <c r="A68" s="378" t="s">
        <v>992</v>
      </c>
      <c r="B68" s="1192"/>
      <c r="D68" s="380"/>
      <c r="E68" s="380"/>
      <c r="F68" s="380"/>
      <c r="H68" s="800"/>
    </row>
    <row r="69" spans="1:11">
      <c r="A69" s="378" t="s">
        <v>1232</v>
      </c>
      <c r="H69" s="379"/>
    </row>
    <row r="70" spans="1:11">
      <c r="G70" s="614"/>
      <c r="H70" s="614"/>
    </row>
    <row r="71" spans="1:11">
      <c r="A71" s="610"/>
      <c r="C71" s="1054"/>
      <c r="D71" s="1054"/>
      <c r="E71" s="1054"/>
      <c r="F71" s="1054"/>
      <c r="G71" s="610"/>
      <c r="H71" s="139"/>
    </row>
    <row r="72" spans="1:11">
      <c r="A72" s="616"/>
      <c r="C72" s="614"/>
      <c r="D72" s="1054"/>
      <c r="E72" s="614"/>
      <c r="F72" s="1054"/>
      <c r="G72" s="610"/>
      <c r="H72" s="1055"/>
    </row>
    <row r="73" spans="1:11">
      <c r="A73" s="617"/>
      <c r="C73" s="610"/>
      <c r="D73" s="1054"/>
      <c r="E73" s="610"/>
      <c r="F73" s="1054"/>
      <c r="G73" s="610"/>
      <c r="H73" s="139"/>
    </row>
    <row r="74" spans="1:11">
      <c r="A74" s="616"/>
      <c r="C74" s="610"/>
      <c r="D74" s="1054"/>
      <c r="E74" s="610"/>
      <c r="F74" s="1054"/>
      <c r="G74" s="614"/>
      <c r="H74" s="1055"/>
    </row>
    <row r="75" spans="1:11">
      <c r="A75" s="616"/>
      <c r="C75" s="610"/>
      <c r="D75" s="1054"/>
      <c r="E75" s="610"/>
      <c r="F75" s="1054"/>
      <c r="G75" s="614"/>
      <c r="H75" s="1055"/>
    </row>
    <row r="76" spans="1:11">
      <c r="A76" s="613"/>
      <c r="C76" s="610"/>
      <c r="D76" s="1054"/>
      <c r="E76" s="610"/>
      <c r="F76" s="1054"/>
      <c r="G76" s="612"/>
      <c r="H76" s="139"/>
    </row>
    <row r="77" spans="1:11">
      <c r="A77" s="610"/>
      <c r="C77" s="615"/>
      <c r="D77" s="1054"/>
      <c r="E77" s="610"/>
      <c r="F77" s="1054"/>
      <c r="G77" s="610"/>
      <c r="H77" s="139"/>
    </row>
    <row r="78" spans="1:11">
      <c r="A78" s="610"/>
      <c r="C78" s="610"/>
      <c r="D78" s="1054"/>
      <c r="E78" s="610"/>
      <c r="F78" s="1054"/>
      <c r="G78" s="610"/>
      <c r="H78" s="139"/>
    </row>
    <row r="79" spans="1:11">
      <c r="B79" s="1191"/>
      <c r="C79" s="610"/>
      <c r="D79" s="610"/>
      <c r="E79" s="610"/>
      <c r="F79" s="1054"/>
      <c r="H79" s="379"/>
    </row>
    <row r="80" spans="1:11">
      <c r="B80" s="1191"/>
      <c r="C80" s="610"/>
      <c r="D80" s="610"/>
      <c r="E80" s="610"/>
      <c r="F80" s="610"/>
      <c r="H80" s="379"/>
    </row>
    <row r="81" spans="6:8">
      <c r="F81" s="380"/>
      <c r="H81" s="379"/>
    </row>
    <row r="84" spans="6:8">
      <c r="H84" s="379"/>
    </row>
  </sheetData>
  <mergeCells count="7">
    <mergeCell ref="G3:G4"/>
    <mergeCell ref="H3:H4"/>
    <mergeCell ref="D3:D4"/>
    <mergeCell ref="B3:B4"/>
    <mergeCell ref="C3:C4"/>
    <mergeCell ref="E3:E4"/>
    <mergeCell ref="F3:F4"/>
  </mergeCells>
  <pageMargins left="0.7" right="0.7" top="0.75" bottom="0.75" header="0.3" footer="0.3"/>
  <pageSetup paperSize="9" scale="71" fitToWidth="0" fitToHeight="0" orientation="portrait" r:id="rId1"/>
  <customProperties>
    <customPr name="_pios_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41C72-6334-426C-BDC4-596D4AA76068}">
  <dimension ref="A1:R82"/>
  <sheetViews>
    <sheetView view="pageBreakPreview" zoomScale="60" zoomScaleNormal="100" workbookViewId="0"/>
  </sheetViews>
  <sheetFormatPr defaultColWidth="9.109375" defaultRowHeight="14.4"/>
  <cols>
    <col min="1" max="1" width="30.88671875" style="378" customWidth="1"/>
    <col min="2" max="2" width="11" style="1053" customWidth="1"/>
    <col min="3" max="4" width="12" style="378" customWidth="1"/>
    <col min="5" max="5" width="13.5546875" style="378" customWidth="1"/>
    <col min="6" max="7" width="12" style="378" customWidth="1"/>
    <col min="8" max="8" width="14.88671875" style="377" customWidth="1"/>
    <col min="9" max="16384" width="9.109375" style="907"/>
  </cols>
  <sheetData>
    <row r="1" spans="1:18">
      <c r="A1" s="1190" t="s">
        <v>1236</v>
      </c>
      <c r="B1" s="1196"/>
      <c r="C1" s="623"/>
      <c r="D1" s="608"/>
      <c r="E1" s="623"/>
      <c r="F1" s="623"/>
      <c r="G1" s="623"/>
      <c r="H1" s="70"/>
    </row>
    <row r="2" spans="1:18">
      <c r="B2" s="1070"/>
      <c r="C2" s="610"/>
      <c r="D2" s="610"/>
      <c r="E2" s="610"/>
      <c r="F2" s="610"/>
      <c r="G2" s="1069"/>
      <c r="H2" s="1068"/>
    </row>
    <row r="3" spans="1:18" s="916" customFormat="1" ht="38.4" customHeight="1">
      <c r="A3" s="1067"/>
      <c r="B3" s="2111" t="s">
        <v>1158</v>
      </c>
      <c r="C3" s="2107" t="s">
        <v>1235</v>
      </c>
      <c r="D3" s="2109" t="s">
        <v>994</v>
      </c>
      <c r="E3" s="2107" t="s">
        <v>1234</v>
      </c>
      <c r="F3" s="2113" t="s">
        <v>269</v>
      </c>
      <c r="G3" s="2107" t="s">
        <v>1233</v>
      </c>
      <c r="H3" s="2111" t="s">
        <v>1035</v>
      </c>
      <c r="I3" s="879"/>
    </row>
    <row r="4" spans="1:18" s="916" customFormat="1" ht="12.6" customHeight="1" thickBot="1">
      <c r="A4" s="799" t="s">
        <v>112</v>
      </c>
      <c r="B4" s="2112"/>
      <c r="C4" s="2108"/>
      <c r="D4" s="2110"/>
      <c r="E4" s="2108"/>
      <c r="F4" s="2114"/>
      <c r="G4" s="2108"/>
      <c r="H4" s="2115"/>
      <c r="I4" s="879"/>
    </row>
    <row r="5" spans="1:18" ht="14.25" customHeight="1">
      <c r="A5" s="798" t="s">
        <v>1084</v>
      </c>
      <c r="B5" s="620">
        <v>7</v>
      </c>
      <c r="C5" s="797">
        <v>2</v>
      </c>
      <c r="D5" s="797">
        <v>1420.1868352199999</v>
      </c>
      <c r="E5" s="797">
        <v>86.0822472566215</v>
      </c>
      <c r="F5" s="797">
        <v>380.2230402109156</v>
      </c>
      <c r="G5" s="797">
        <v>17.299281714706783</v>
      </c>
      <c r="H5" s="797">
        <v>164600</v>
      </c>
      <c r="I5" s="139"/>
      <c r="J5" s="139"/>
      <c r="K5" s="139"/>
      <c r="L5" s="139"/>
      <c r="M5" s="139"/>
      <c r="N5" s="139"/>
      <c r="O5" s="139"/>
      <c r="P5" s="139"/>
      <c r="Q5" s="139"/>
      <c r="R5" s="139"/>
    </row>
    <row r="6" spans="1:18" ht="14.25" customHeight="1">
      <c r="A6" s="622" t="s">
        <v>505</v>
      </c>
      <c r="B6" s="621">
        <v>17.8787077</v>
      </c>
      <c r="C6" s="621">
        <v>4.3152892831105705</v>
      </c>
      <c r="D6" s="621"/>
      <c r="E6" s="621"/>
      <c r="F6" s="621">
        <v>169.11267508355402</v>
      </c>
      <c r="G6" s="621"/>
      <c r="H6" s="621"/>
      <c r="I6" s="139"/>
      <c r="J6" s="139"/>
      <c r="K6" s="139"/>
      <c r="L6" s="139"/>
      <c r="M6" s="139"/>
      <c r="N6" s="139"/>
      <c r="O6" s="139"/>
      <c r="P6" s="139"/>
      <c r="Q6" s="139"/>
      <c r="R6" s="139"/>
    </row>
    <row r="7" spans="1:18" ht="14.25" customHeight="1">
      <c r="A7" s="622" t="s">
        <v>504</v>
      </c>
      <c r="B7" s="621">
        <v>-10.8787077</v>
      </c>
      <c r="C7" s="621">
        <v>-3</v>
      </c>
      <c r="D7" s="621"/>
      <c r="E7" s="621"/>
      <c r="F7" s="621">
        <v>211.1103651273616</v>
      </c>
      <c r="G7" s="621"/>
      <c r="H7" s="621"/>
      <c r="I7" s="139"/>
      <c r="J7" s="139"/>
      <c r="K7" s="139"/>
      <c r="L7" s="139"/>
      <c r="M7" s="139"/>
      <c r="N7" s="139"/>
      <c r="O7" s="139"/>
      <c r="P7" s="139"/>
      <c r="Q7" s="139"/>
      <c r="R7" s="139"/>
    </row>
    <row r="8" spans="1:18" ht="14.25" customHeight="1">
      <c r="A8" s="617" t="s">
        <v>1008</v>
      </c>
      <c r="B8" s="610">
        <v>-13</v>
      </c>
      <c r="C8" s="610">
        <v>-12</v>
      </c>
      <c r="D8" s="610">
        <v>640.63268378999999</v>
      </c>
      <c r="E8" s="610">
        <v>149.35941370800268</v>
      </c>
      <c r="F8" s="610">
        <v>192.01918283071376</v>
      </c>
      <c r="G8" s="610">
        <v>34.081347587253958</v>
      </c>
      <c r="H8" s="610">
        <v>42700</v>
      </c>
      <c r="I8" s="139"/>
      <c r="J8" s="139"/>
      <c r="K8" s="139"/>
      <c r="L8" s="139"/>
      <c r="M8" s="139"/>
      <c r="N8" s="139"/>
      <c r="O8" s="139"/>
      <c r="P8" s="139"/>
      <c r="Q8" s="139"/>
      <c r="R8" s="139"/>
    </row>
    <row r="9" spans="1:18" ht="14.25" customHeight="1">
      <c r="A9" s="617" t="s">
        <v>505</v>
      </c>
      <c r="B9" s="610">
        <v>-1</v>
      </c>
      <c r="C9" s="610">
        <v>-1.050390913348946</v>
      </c>
      <c r="D9" s="610"/>
      <c r="E9" s="610"/>
      <c r="F9" s="380">
        <v>67.486640683275681</v>
      </c>
      <c r="G9" s="610"/>
      <c r="H9" s="610"/>
      <c r="I9" s="139"/>
      <c r="J9" s="139"/>
      <c r="K9" s="139"/>
      <c r="L9" s="139"/>
      <c r="M9" s="139"/>
      <c r="N9" s="139"/>
      <c r="O9" s="139"/>
      <c r="P9" s="139"/>
      <c r="Q9" s="139"/>
      <c r="R9" s="139"/>
    </row>
    <row r="10" spans="1:18">
      <c r="A10" s="617" t="s">
        <v>504</v>
      </c>
      <c r="B10" s="610">
        <v>-12</v>
      </c>
      <c r="C10" s="610">
        <v>-11.127595035128806</v>
      </c>
      <c r="D10" s="610"/>
      <c r="E10" s="610"/>
      <c r="F10" s="610">
        <v>124.53254214743809</v>
      </c>
      <c r="G10" s="610"/>
      <c r="H10" s="610"/>
      <c r="I10" s="139"/>
      <c r="J10" s="139"/>
      <c r="K10" s="139"/>
      <c r="L10" s="139"/>
      <c r="M10" s="139"/>
      <c r="N10" s="139"/>
      <c r="O10" s="139"/>
      <c r="P10" s="139"/>
      <c r="Q10" s="139"/>
      <c r="R10" s="139"/>
    </row>
    <row r="11" spans="1:18" ht="14.25" customHeight="1">
      <c r="A11" s="617" t="s">
        <v>1007</v>
      </c>
      <c r="B11" s="610">
        <v>14</v>
      </c>
      <c r="C11" s="610">
        <v>15.774647887323942</v>
      </c>
      <c r="D11" s="610">
        <v>556.73565991999999</v>
      </c>
      <c r="E11" s="610">
        <v>156.4880494550118</v>
      </c>
      <c r="F11" s="610">
        <v>76.880270339999996</v>
      </c>
      <c r="G11" s="610">
        <v>8.2624615507133079</v>
      </c>
      <c r="H11" s="610">
        <v>35500</v>
      </c>
      <c r="I11" s="139"/>
      <c r="J11" s="139"/>
      <c r="K11" s="139"/>
      <c r="L11" s="139"/>
      <c r="M11" s="139"/>
      <c r="N11" s="139"/>
      <c r="O11" s="139"/>
      <c r="P11" s="139"/>
      <c r="Q11" s="139"/>
      <c r="R11" s="139"/>
    </row>
    <row r="12" spans="1:18" ht="14.25" customHeight="1">
      <c r="A12" s="617" t="s">
        <v>505</v>
      </c>
      <c r="B12" s="610">
        <v>11</v>
      </c>
      <c r="C12" s="610">
        <v>12.394366197183098</v>
      </c>
      <c r="D12" s="610"/>
      <c r="E12" s="610"/>
      <c r="F12" s="380">
        <v>46.000069839999995</v>
      </c>
      <c r="G12" s="610"/>
      <c r="H12" s="610"/>
      <c r="I12" s="139"/>
      <c r="J12" s="139"/>
      <c r="K12" s="139"/>
      <c r="L12" s="139"/>
      <c r="M12" s="139"/>
      <c r="N12" s="139"/>
      <c r="O12" s="139"/>
      <c r="P12" s="139"/>
      <c r="Q12" s="139"/>
      <c r="R12" s="139"/>
    </row>
    <row r="13" spans="1:18" ht="14.25" customHeight="1">
      <c r="A13" s="617" t="s">
        <v>504</v>
      </c>
      <c r="B13" s="610">
        <v>3</v>
      </c>
      <c r="C13" s="610">
        <v>3.380281690140845</v>
      </c>
      <c r="D13" s="610"/>
      <c r="E13" s="610"/>
      <c r="F13" s="610">
        <v>30.880200499999997</v>
      </c>
      <c r="G13" s="610"/>
      <c r="H13" s="610"/>
      <c r="I13" s="139"/>
      <c r="J13" s="139"/>
      <c r="K13" s="139"/>
      <c r="L13" s="139"/>
      <c r="M13" s="139"/>
      <c r="N13" s="139"/>
      <c r="O13" s="139"/>
      <c r="P13" s="139"/>
      <c r="Q13" s="139"/>
      <c r="R13" s="139"/>
    </row>
    <row r="14" spans="1:18" ht="14.25" customHeight="1">
      <c r="A14" s="617" t="s">
        <v>1006</v>
      </c>
      <c r="B14" s="610">
        <v>2</v>
      </c>
      <c r="C14" s="610">
        <v>2.1563342318059298</v>
      </c>
      <c r="D14" s="610">
        <v>121.89544436999999</v>
      </c>
      <c r="E14" s="610">
        <v>32.821634037968025</v>
      </c>
      <c r="F14" s="610">
        <v>38.749469021408245</v>
      </c>
      <c r="G14" s="610">
        <v>17.019396609223637</v>
      </c>
      <c r="H14" s="610">
        <v>37100</v>
      </c>
      <c r="I14" s="139"/>
      <c r="J14" s="139"/>
      <c r="K14" s="139"/>
      <c r="L14" s="139"/>
      <c r="M14" s="139"/>
      <c r="N14" s="139"/>
      <c r="O14" s="139"/>
      <c r="P14" s="139"/>
      <c r="Q14" s="139"/>
      <c r="R14" s="139"/>
    </row>
    <row r="15" spans="1:18" ht="14.25" customHeight="1">
      <c r="A15" s="617" t="s">
        <v>505</v>
      </c>
      <c r="B15" s="610">
        <v>4</v>
      </c>
      <c r="C15" s="610">
        <v>4.3126684636118595</v>
      </c>
      <c r="D15" s="610"/>
      <c r="E15" s="610"/>
      <c r="F15" s="380">
        <v>16.608110624282613</v>
      </c>
      <c r="G15" s="610"/>
      <c r="H15" s="610"/>
      <c r="I15" s="139"/>
      <c r="J15" s="139"/>
      <c r="K15" s="139"/>
      <c r="L15" s="139"/>
      <c r="M15" s="139"/>
      <c r="N15" s="139"/>
      <c r="O15" s="139"/>
      <c r="P15" s="139"/>
      <c r="Q15" s="139"/>
      <c r="R15" s="139"/>
    </row>
    <row r="16" spans="1:18" ht="14.25" customHeight="1">
      <c r="A16" s="617" t="s">
        <v>504</v>
      </c>
      <c r="B16" s="610">
        <v>-2</v>
      </c>
      <c r="C16" s="610">
        <v>-2.1563342318059298</v>
      </c>
      <c r="D16" s="610"/>
      <c r="E16" s="610"/>
      <c r="F16" s="610">
        <v>22.141358397125629</v>
      </c>
      <c r="G16" s="610"/>
      <c r="H16" s="610"/>
      <c r="I16" s="139"/>
      <c r="J16" s="139"/>
      <c r="K16" s="139"/>
      <c r="L16" s="139"/>
      <c r="M16" s="139"/>
      <c r="N16" s="139"/>
      <c r="O16" s="139"/>
      <c r="P16" s="139"/>
      <c r="Q16" s="139"/>
      <c r="R16" s="139"/>
    </row>
    <row r="17" spans="1:18" ht="14.25" customHeight="1">
      <c r="A17" s="617" t="s">
        <v>1005</v>
      </c>
      <c r="B17" s="610">
        <v>7</v>
      </c>
      <c r="C17" s="610">
        <v>5.6680161943319831</v>
      </c>
      <c r="D17" s="610">
        <v>100.92304713999999</v>
      </c>
      <c r="E17" s="610">
        <v>20.406141512053686</v>
      </c>
      <c r="F17" s="610">
        <v>57.19262036178992</v>
      </c>
      <c r="G17" s="610">
        <v>31.859929471007849</v>
      </c>
      <c r="H17" s="610">
        <v>49400</v>
      </c>
      <c r="I17" s="139"/>
      <c r="J17" s="139"/>
      <c r="K17" s="139"/>
      <c r="L17" s="139"/>
      <c r="M17" s="139"/>
      <c r="N17" s="139"/>
      <c r="O17" s="139"/>
      <c r="P17" s="139"/>
      <c r="Q17" s="139"/>
      <c r="R17" s="139"/>
    </row>
    <row r="18" spans="1:18" ht="14.25" customHeight="1">
      <c r="A18" s="617" t="s">
        <v>505</v>
      </c>
      <c r="B18" s="610">
        <v>4</v>
      </c>
      <c r="C18" s="610">
        <v>3.2388663967611335</v>
      </c>
      <c r="D18" s="610"/>
      <c r="E18" s="610"/>
      <c r="F18" s="380">
        <v>32.154011638796</v>
      </c>
      <c r="G18" s="610"/>
      <c r="H18" s="610"/>
      <c r="I18" s="139"/>
      <c r="J18" s="139"/>
      <c r="K18" s="139"/>
      <c r="L18" s="139"/>
      <c r="M18" s="139"/>
      <c r="N18" s="139"/>
      <c r="O18" s="139"/>
      <c r="P18" s="139"/>
      <c r="Q18" s="139"/>
      <c r="R18" s="139"/>
    </row>
    <row r="19" spans="1:18" ht="14.25" customHeight="1">
      <c r="A19" s="617" t="s">
        <v>504</v>
      </c>
      <c r="B19" s="610">
        <v>2</v>
      </c>
      <c r="C19" s="610">
        <v>1.6194331983805668</v>
      </c>
      <c r="D19" s="610"/>
      <c r="E19" s="610"/>
      <c r="F19" s="610">
        <v>25.038608722993921</v>
      </c>
      <c r="G19" s="610"/>
      <c r="H19" s="610"/>
      <c r="I19" s="139"/>
      <c r="J19" s="139"/>
      <c r="K19" s="139"/>
      <c r="L19" s="139"/>
      <c r="M19" s="139"/>
      <c r="N19" s="139"/>
      <c r="O19" s="139"/>
      <c r="P19" s="139"/>
      <c r="Q19" s="139"/>
      <c r="R19" s="139"/>
    </row>
    <row r="20" spans="1:18" ht="14.25" customHeight="1">
      <c r="A20" s="617" t="s">
        <v>1004</v>
      </c>
      <c r="B20" s="610">
        <v>-3</v>
      </c>
      <c r="C20" s="610"/>
      <c r="D20" s="610">
        <v>0</v>
      </c>
      <c r="E20" s="610"/>
      <c r="F20" s="610">
        <v>15.381497657003706</v>
      </c>
      <c r="G20" s="610"/>
      <c r="H20" s="610">
        <v>-100</v>
      </c>
      <c r="I20" s="139"/>
      <c r="J20" s="139"/>
      <c r="K20" s="139"/>
      <c r="L20" s="139"/>
      <c r="M20" s="139"/>
      <c r="N20" s="139"/>
      <c r="O20" s="139"/>
      <c r="P20" s="139"/>
      <c r="Q20" s="139"/>
      <c r="R20" s="139"/>
    </row>
    <row r="21" spans="1:18" ht="14.25" customHeight="1">
      <c r="A21" s="619"/>
      <c r="B21" s="614"/>
      <c r="C21" s="614"/>
      <c r="D21" s="614"/>
      <c r="E21" s="614"/>
      <c r="F21" s="614"/>
      <c r="G21" s="614"/>
      <c r="H21" s="614"/>
      <c r="I21" s="139"/>
      <c r="J21" s="139"/>
      <c r="K21" s="139"/>
      <c r="L21" s="139"/>
      <c r="M21" s="139"/>
      <c r="N21" s="139"/>
      <c r="O21" s="139"/>
      <c r="P21" s="139"/>
      <c r="Q21" s="139"/>
      <c r="R21" s="139"/>
    </row>
    <row r="22" spans="1:18" ht="14.25" customHeight="1">
      <c r="A22" s="795" t="s">
        <v>1083</v>
      </c>
      <c r="B22" s="620">
        <v>16</v>
      </c>
      <c r="C22" s="620">
        <v>7</v>
      </c>
      <c r="D22" s="620">
        <v>1906.4402521699999</v>
      </c>
      <c r="E22" s="620">
        <v>200.28806100840185</v>
      </c>
      <c r="F22" s="620">
        <v>1184.9172922007972</v>
      </c>
      <c r="G22" s="620">
        <v>54.936671286308382</v>
      </c>
      <c r="H22" s="620">
        <v>94000</v>
      </c>
      <c r="I22" s="139"/>
      <c r="J22" s="139"/>
      <c r="K22" s="139"/>
      <c r="L22" s="139"/>
      <c r="M22" s="139"/>
      <c r="N22" s="139"/>
      <c r="O22" s="139"/>
      <c r="P22" s="139"/>
      <c r="Q22" s="139"/>
      <c r="R22" s="139"/>
    </row>
    <row r="23" spans="1:18" ht="14.25" customHeight="1">
      <c r="A23" s="622" t="s">
        <v>505</v>
      </c>
      <c r="B23" s="621">
        <v>7.8746906699999997</v>
      </c>
      <c r="C23" s="621">
        <v>2.8720771659574464</v>
      </c>
      <c r="D23" s="621"/>
      <c r="E23" s="621"/>
      <c r="F23" s="621">
        <v>768.12477702603826</v>
      </c>
      <c r="G23" s="621"/>
      <c r="H23" s="621"/>
      <c r="I23" s="139"/>
      <c r="J23" s="139"/>
      <c r="K23" s="139"/>
      <c r="L23" s="139"/>
      <c r="M23" s="139"/>
      <c r="N23" s="139"/>
      <c r="O23" s="139"/>
      <c r="P23" s="139"/>
      <c r="Q23" s="139"/>
      <c r="R23" s="139"/>
    </row>
    <row r="24" spans="1:18" ht="14.25" customHeight="1">
      <c r="A24" s="622" t="s">
        <v>504</v>
      </c>
      <c r="B24" s="621">
        <v>8.1253093300000003</v>
      </c>
      <c r="C24" s="621">
        <v>2.6598377276595748</v>
      </c>
      <c r="D24" s="621"/>
      <c r="E24" s="621"/>
      <c r="F24" s="621">
        <v>416.79251517475899</v>
      </c>
      <c r="G24" s="621"/>
      <c r="H24" s="621"/>
      <c r="I24" s="139"/>
      <c r="J24" s="139"/>
      <c r="K24" s="139"/>
      <c r="L24" s="139"/>
      <c r="M24" s="139"/>
      <c r="N24" s="139"/>
      <c r="O24" s="139"/>
      <c r="P24" s="139"/>
      <c r="Q24" s="139"/>
      <c r="R24" s="139"/>
    </row>
    <row r="25" spans="1:18" ht="14.25" customHeight="1">
      <c r="A25" s="617" t="s">
        <v>1003</v>
      </c>
      <c r="B25" s="610">
        <v>-1</v>
      </c>
      <c r="C25" s="610">
        <v>-2</v>
      </c>
      <c r="D25" s="610">
        <v>905.70977906999997</v>
      </c>
      <c r="E25" s="610">
        <v>337.98476467650113</v>
      </c>
      <c r="F25" s="610">
        <v>297.35519844781618</v>
      </c>
      <c r="G25" s="610">
        <v>53.529297864555794</v>
      </c>
      <c r="H25" s="610">
        <v>26500</v>
      </c>
      <c r="I25" s="139"/>
      <c r="J25" s="139"/>
      <c r="K25" s="139"/>
      <c r="L25" s="139"/>
      <c r="M25" s="139"/>
      <c r="N25" s="139"/>
      <c r="O25" s="139"/>
      <c r="P25" s="139"/>
      <c r="Q25" s="139"/>
      <c r="R25" s="139"/>
    </row>
    <row r="26" spans="1:18" ht="14.25" customHeight="1">
      <c r="A26" s="617" t="s">
        <v>505</v>
      </c>
      <c r="B26" s="610">
        <v>8.8746906699999997</v>
      </c>
      <c r="C26" s="610">
        <v>13</v>
      </c>
      <c r="D26" s="610"/>
      <c r="E26" s="610"/>
      <c r="F26" s="610">
        <v>212.76287995070479</v>
      </c>
      <c r="G26" s="610"/>
      <c r="H26" s="610"/>
      <c r="I26" s="139"/>
      <c r="J26" s="139"/>
      <c r="K26" s="139"/>
      <c r="L26" s="139"/>
      <c r="M26" s="139"/>
      <c r="N26" s="139"/>
      <c r="O26" s="139"/>
      <c r="P26" s="139"/>
      <c r="Q26" s="139"/>
      <c r="R26" s="139"/>
    </row>
    <row r="27" spans="1:18" ht="14.25" customHeight="1">
      <c r="A27" s="617" t="s">
        <v>504</v>
      </c>
      <c r="B27" s="610">
        <v>-11</v>
      </c>
      <c r="C27" s="610">
        <v>-14</v>
      </c>
      <c r="D27" s="610"/>
      <c r="E27" s="610"/>
      <c r="F27" s="610">
        <v>84.592318497111407</v>
      </c>
      <c r="G27" s="610"/>
      <c r="H27" s="610"/>
      <c r="I27" s="139"/>
      <c r="J27" s="139"/>
      <c r="K27" s="139"/>
      <c r="L27" s="139"/>
      <c r="M27" s="139"/>
      <c r="N27" s="139"/>
      <c r="O27" s="139"/>
      <c r="P27" s="139"/>
      <c r="Q27" s="139"/>
      <c r="R27" s="139"/>
    </row>
    <row r="28" spans="1:18" ht="14.25" customHeight="1">
      <c r="A28" s="617" t="s">
        <v>1002</v>
      </c>
      <c r="B28" s="610">
        <v>11</v>
      </c>
      <c r="C28" s="610">
        <v>22.335025380710661</v>
      </c>
      <c r="D28" s="610">
        <v>542.63699371999996</v>
      </c>
      <c r="E28" s="610">
        <v>271.51041905775247</v>
      </c>
      <c r="F28" s="610">
        <v>285.86262741455369</v>
      </c>
      <c r="G28" s="610">
        <v>39.208834347718032</v>
      </c>
      <c r="H28" s="610">
        <v>19700</v>
      </c>
      <c r="I28" s="139"/>
      <c r="J28" s="139"/>
      <c r="K28" s="139"/>
      <c r="L28" s="139"/>
      <c r="M28" s="139"/>
      <c r="N28" s="139"/>
      <c r="O28" s="139"/>
      <c r="P28" s="139"/>
      <c r="Q28" s="139"/>
      <c r="R28" s="139"/>
    </row>
    <row r="29" spans="1:18" ht="14.25" customHeight="1">
      <c r="A29" s="617" t="s">
        <v>505</v>
      </c>
      <c r="B29" s="610">
        <v>-1</v>
      </c>
      <c r="C29" s="610">
        <v>-2.030456852791878</v>
      </c>
      <c r="D29" s="610"/>
      <c r="E29" s="610"/>
      <c r="F29" s="380">
        <v>212.76163997711188</v>
      </c>
      <c r="G29" s="610"/>
      <c r="H29" s="610"/>
      <c r="I29" s="139"/>
      <c r="J29" s="139"/>
      <c r="K29" s="139"/>
      <c r="L29" s="139"/>
      <c r="M29" s="139"/>
      <c r="N29" s="139"/>
      <c r="O29" s="139"/>
      <c r="P29" s="139"/>
      <c r="Q29" s="139"/>
      <c r="R29" s="139"/>
    </row>
    <row r="30" spans="1:18" ht="14.25" customHeight="1">
      <c r="A30" s="617" t="s">
        <v>504</v>
      </c>
      <c r="B30" s="610">
        <v>12</v>
      </c>
      <c r="C30" s="610">
        <v>24.36548223350254</v>
      </c>
      <c r="D30" s="610"/>
      <c r="E30" s="610"/>
      <c r="F30" s="610">
        <v>73.100987437441802</v>
      </c>
      <c r="G30" s="610"/>
      <c r="H30" s="610"/>
      <c r="I30" s="139"/>
      <c r="J30" s="139"/>
      <c r="K30" s="139"/>
      <c r="L30" s="139"/>
      <c r="M30" s="139"/>
      <c r="N30" s="139"/>
      <c r="O30" s="139"/>
      <c r="P30" s="139"/>
      <c r="Q30" s="139"/>
      <c r="R30" s="139"/>
    </row>
    <row r="31" spans="1:18" ht="14.25" customHeight="1">
      <c r="A31" s="617" t="s">
        <v>1001</v>
      </c>
      <c r="B31" s="610">
        <v>0</v>
      </c>
      <c r="C31" s="610">
        <v>0</v>
      </c>
      <c r="D31" s="610">
        <v>307.30436331999999</v>
      </c>
      <c r="E31" s="610">
        <v>135.75507821594002</v>
      </c>
      <c r="F31" s="610">
        <v>136.67535377082442</v>
      </c>
      <c r="G31" s="610">
        <v>18.17345159037783</v>
      </c>
      <c r="H31" s="610">
        <v>22500</v>
      </c>
      <c r="I31" s="139"/>
      <c r="J31" s="139"/>
      <c r="K31" s="139"/>
      <c r="L31" s="139"/>
      <c r="M31" s="139"/>
      <c r="N31" s="139"/>
      <c r="O31" s="139"/>
      <c r="P31" s="139"/>
      <c r="Q31" s="139"/>
      <c r="R31" s="139"/>
    </row>
    <row r="32" spans="1:18" ht="14.25" customHeight="1">
      <c r="A32" s="617" t="s">
        <v>505</v>
      </c>
      <c r="B32" s="610">
        <v>-4</v>
      </c>
      <c r="C32" s="610">
        <v>-7.1111111111111116</v>
      </c>
      <c r="D32" s="610"/>
      <c r="E32" s="610"/>
      <c r="F32" s="380">
        <v>55.847809703079001</v>
      </c>
      <c r="G32" s="610"/>
      <c r="H32" s="610"/>
      <c r="I32" s="139"/>
      <c r="J32" s="139"/>
      <c r="K32" s="139"/>
      <c r="L32" s="139"/>
      <c r="M32" s="139"/>
      <c r="N32" s="139"/>
      <c r="O32" s="139"/>
      <c r="P32" s="139"/>
      <c r="Q32" s="139"/>
      <c r="R32" s="139"/>
    </row>
    <row r="33" spans="1:18" ht="14.25" customHeight="1">
      <c r="A33" s="617" t="s">
        <v>504</v>
      </c>
      <c r="B33" s="610">
        <v>4</v>
      </c>
      <c r="C33" s="610">
        <v>7.1111111111111116</v>
      </c>
      <c r="D33" s="610"/>
      <c r="E33" s="610"/>
      <c r="F33" s="610">
        <v>80.827544067745407</v>
      </c>
      <c r="G33" s="610"/>
      <c r="H33" s="610"/>
      <c r="I33" s="139"/>
      <c r="J33" s="139"/>
      <c r="K33" s="139"/>
      <c r="L33" s="139"/>
      <c r="M33" s="139"/>
      <c r="N33" s="139"/>
      <c r="O33" s="139"/>
      <c r="P33" s="139"/>
      <c r="Q33" s="139"/>
      <c r="R33" s="139"/>
    </row>
    <row r="34" spans="1:18" ht="14.25" customHeight="1">
      <c r="A34" s="617" t="s">
        <v>1000</v>
      </c>
      <c r="B34" s="610">
        <v>7</v>
      </c>
      <c r="C34" s="610">
        <v>11.067193675889328</v>
      </c>
      <c r="D34" s="610">
        <v>149.98431008999998</v>
      </c>
      <c r="E34" s="610">
        <v>58.985757985474216</v>
      </c>
      <c r="F34" s="610">
        <v>127.20738232015216</v>
      </c>
      <c r="G34" s="610">
        <v>61.586084482785722</v>
      </c>
      <c r="H34" s="610">
        <v>25300</v>
      </c>
      <c r="I34" s="139"/>
      <c r="J34" s="139"/>
      <c r="K34" s="139"/>
      <c r="L34" s="139"/>
      <c r="M34" s="139"/>
      <c r="N34" s="139"/>
      <c r="O34" s="139"/>
      <c r="P34" s="139"/>
      <c r="Q34" s="139"/>
      <c r="R34" s="139"/>
    </row>
    <row r="35" spans="1:18" ht="14.25" customHeight="1">
      <c r="A35" s="617" t="s">
        <v>505</v>
      </c>
      <c r="B35" s="610">
        <v>8</v>
      </c>
      <c r="C35" s="610">
        <v>12.648221343873518</v>
      </c>
      <c r="D35" s="610"/>
      <c r="E35" s="610"/>
      <c r="F35" s="380">
        <v>92.369463922950686</v>
      </c>
      <c r="G35" s="610"/>
      <c r="H35" s="610"/>
      <c r="I35" s="139"/>
      <c r="J35" s="139"/>
      <c r="K35" s="139"/>
      <c r="L35" s="139"/>
      <c r="M35" s="139"/>
      <c r="N35" s="139"/>
      <c r="O35" s="139"/>
      <c r="P35" s="139"/>
      <c r="Q35" s="139"/>
      <c r="R35" s="139"/>
    </row>
    <row r="36" spans="1:18" ht="14.25" customHeight="1">
      <c r="A36" s="617" t="s">
        <v>504</v>
      </c>
      <c r="B36" s="610">
        <v>-1</v>
      </c>
      <c r="C36" s="610">
        <v>-1.5810276679841897</v>
      </c>
      <c r="D36" s="610"/>
      <c r="E36" s="610"/>
      <c r="F36" s="610">
        <v>34.837918397201484</v>
      </c>
      <c r="G36" s="610"/>
      <c r="H36" s="610"/>
      <c r="I36" s="139"/>
      <c r="J36" s="139"/>
      <c r="K36" s="139"/>
      <c r="L36" s="139"/>
      <c r="M36" s="139"/>
      <c r="N36" s="139"/>
      <c r="O36" s="139"/>
      <c r="P36" s="139"/>
      <c r="Q36" s="139"/>
      <c r="R36" s="139"/>
    </row>
    <row r="37" spans="1:18" ht="14.25" customHeight="1">
      <c r="A37" s="617" t="s">
        <v>999</v>
      </c>
      <c r="B37" s="610">
        <v>-1</v>
      </c>
      <c r="C37" s="610"/>
      <c r="D37" s="610">
        <v>0.80480596999996123</v>
      </c>
      <c r="E37" s="610"/>
      <c r="F37" s="610">
        <v>337.81673024745078</v>
      </c>
      <c r="G37" s="610"/>
      <c r="H37" s="610"/>
      <c r="I37" s="139"/>
      <c r="J37" s="139"/>
      <c r="K37" s="139"/>
      <c r="L37" s="139"/>
      <c r="M37" s="139"/>
      <c r="N37" s="139"/>
      <c r="O37" s="139"/>
      <c r="P37" s="139"/>
      <c r="Q37" s="139"/>
      <c r="R37" s="139"/>
    </row>
    <row r="38" spans="1:18" ht="13.5" customHeight="1">
      <c r="A38" s="377"/>
      <c r="B38" s="1031"/>
      <c r="I38" s="139"/>
      <c r="J38" s="139"/>
      <c r="K38" s="139"/>
      <c r="L38" s="139"/>
      <c r="M38" s="139"/>
      <c r="N38" s="139"/>
      <c r="O38" s="139"/>
      <c r="P38" s="139"/>
      <c r="Q38" s="139"/>
      <c r="R38" s="139"/>
    </row>
    <row r="39" spans="1:18">
      <c r="A39" s="795" t="s">
        <v>1082</v>
      </c>
      <c r="B39" s="620">
        <v>27</v>
      </c>
      <c r="C39" s="620">
        <v>18</v>
      </c>
      <c r="D39" s="620">
        <v>1640.8793753900002</v>
      </c>
      <c r="E39" s="620">
        <v>277.51491348044374</v>
      </c>
      <c r="F39" s="620">
        <v>827.61065021579896</v>
      </c>
      <c r="G39" s="620">
        <v>42.800158452809725</v>
      </c>
      <c r="H39" s="620">
        <v>58300</v>
      </c>
      <c r="I39" s="139"/>
      <c r="J39" s="139"/>
      <c r="K39" s="139"/>
      <c r="L39" s="139"/>
      <c r="M39" s="139"/>
      <c r="N39" s="139"/>
      <c r="O39" s="139"/>
      <c r="P39" s="139"/>
      <c r="Q39" s="139"/>
      <c r="R39" s="139"/>
    </row>
    <row r="40" spans="1:18" ht="14.25" customHeight="1">
      <c r="A40" s="622" t="s">
        <v>505</v>
      </c>
      <c r="B40" s="621">
        <v>45</v>
      </c>
      <c r="C40" s="621">
        <v>30.874785591766724</v>
      </c>
      <c r="D40" s="621"/>
      <c r="E40" s="621"/>
      <c r="F40" s="621">
        <v>685.17890930527062</v>
      </c>
      <c r="G40" s="621"/>
      <c r="H40" s="621"/>
      <c r="I40" s="139"/>
      <c r="J40" s="139"/>
      <c r="K40" s="139"/>
      <c r="L40" s="139"/>
      <c r="M40" s="139"/>
      <c r="N40" s="139"/>
      <c r="O40" s="139"/>
      <c r="P40" s="139"/>
      <c r="Q40" s="139"/>
      <c r="R40" s="139"/>
    </row>
    <row r="41" spans="1:18">
      <c r="A41" s="622" t="s">
        <v>504</v>
      </c>
      <c r="B41" s="621">
        <v>-18</v>
      </c>
      <c r="C41" s="621">
        <v>-11.663807890222985</v>
      </c>
      <c r="D41" s="621"/>
      <c r="E41" s="621"/>
      <c r="F41" s="621">
        <v>142.43174091052828</v>
      </c>
      <c r="G41" s="621"/>
      <c r="H41" s="621"/>
      <c r="I41" s="139"/>
      <c r="J41" s="139"/>
      <c r="K41" s="139"/>
      <c r="L41" s="139"/>
      <c r="M41" s="139"/>
      <c r="N41" s="139"/>
      <c r="O41" s="139"/>
      <c r="P41" s="139"/>
      <c r="Q41" s="139"/>
      <c r="R41" s="139"/>
    </row>
    <row r="42" spans="1:18" ht="14.25" customHeight="1">
      <c r="A42" s="617" t="s">
        <v>998</v>
      </c>
      <c r="B42" s="610">
        <v>-11</v>
      </c>
      <c r="C42" s="610">
        <v>-59</v>
      </c>
      <c r="D42" s="610">
        <v>273.56678225000002</v>
      </c>
      <c r="E42" s="610">
        <v>359.33956492136065</v>
      </c>
      <c r="F42" s="610">
        <v>117</v>
      </c>
      <c r="G42" s="610">
        <v>28.565575785136883</v>
      </c>
      <c r="H42" s="610">
        <v>7500</v>
      </c>
      <c r="I42" s="139"/>
      <c r="J42" s="139"/>
      <c r="K42" s="139"/>
      <c r="L42" s="139"/>
      <c r="M42" s="139"/>
      <c r="N42" s="139"/>
      <c r="O42" s="139"/>
      <c r="P42" s="139"/>
      <c r="Q42" s="139"/>
      <c r="R42" s="139"/>
    </row>
    <row r="43" spans="1:18" ht="14.25" customHeight="1">
      <c r="A43" s="617" t="s">
        <v>505</v>
      </c>
      <c r="B43" s="610">
        <v>4.0455250247740455</v>
      </c>
      <c r="C43" s="610">
        <v>21.576133465461577</v>
      </c>
      <c r="D43" s="610"/>
      <c r="E43" s="610"/>
      <c r="F43" s="610">
        <v>84</v>
      </c>
      <c r="G43" s="610"/>
      <c r="H43" s="610"/>
      <c r="I43" s="139"/>
      <c r="J43" s="139"/>
      <c r="K43" s="139"/>
      <c r="L43" s="139"/>
      <c r="M43" s="139"/>
      <c r="N43" s="139"/>
      <c r="O43" s="139"/>
      <c r="P43" s="139"/>
      <c r="Q43" s="139"/>
      <c r="R43" s="139"/>
    </row>
    <row r="44" spans="1:18" ht="14.25" customHeight="1">
      <c r="A44" s="617" t="s">
        <v>504</v>
      </c>
      <c r="B44" s="610">
        <v>-15</v>
      </c>
      <c r="C44" s="610">
        <v>-80</v>
      </c>
      <c r="D44" s="610"/>
      <c r="E44" s="610"/>
      <c r="F44" s="610">
        <v>33</v>
      </c>
      <c r="G44" s="610"/>
      <c r="H44" s="610"/>
      <c r="I44" s="139"/>
      <c r="J44" s="139"/>
      <c r="K44" s="139"/>
      <c r="L44" s="139"/>
      <c r="M44" s="139"/>
      <c r="N44" s="139"/>
      <c r="O44" s="139"/>
      <c r="P44" s="139"/>
      <c r="Q44" s="139"/>
      <c r="R44" s="139"/>
    </row>
    <row r="45" spans="1:18" ht="14.25" customHeight="1">
      <c r="A45" s="617" t="s">
        <v>997</v>
      </c>
      <c r="B45" s="610">
        <v>0</v>
      </c>
      <c r="C45" s="610">
        <v>0</v>
      </c>
      <c r="D45" s="610">
        <v>147.58711055000001</v>
      </c>
      <c r="E45" s="610">
        <v>173.24232711505607</v>
      </c>
      <c r="F45" s="610">
        <v>80</v>
      </c>
      <c r="G45" s="610">
        <v>52.957500507823326</v>
      </c>
      <c r="H45" s="610">
        <v>8400</v>
      </c>
      <c r="I45" s="139"/>
      <c r="J45" s="139"/>
      <c r="K45" s="139"/>
      <c r="L45" s="139"/>
      <c r="M45" s="139"/>
      <c r="N45" s="139"/>
      <c r="O45" s="139"/>
      <c r="P45" s="139"/>
      <c r="Q45" s="139"/>
      <c r="R45" s="139"/>
    </row>
    <row r="46" spans="1:18" ht="14.25" customHeight="1">
      <c r="A46" s="617" t="s">
        <v>505</v>
      </c>
      <c r="B46" s="610">
        <v>-5</v>
      </c>
      <c r="C46" s="610">
        <v>-23.80952380952381</v>
      </c>
      <c r="D46" s="610"/>
      <c r="E46" s="610"/>
      <c r="F46" s="610">
        <v>66</v>
      </c>
      <c r="G46" s="610"/>
      <c r="H46" s="610"/>
      <c r="I46" s="139"/>
      <c r="J46" s="139"/>
      <c r="K46" s="139"/>
      <c r="L46" s="139"/>
      <c r="M46" s="139"/>
      <c r="N46" s="139"/>
      <c r="O46" s="139"/>
      <c r="P46" s="139"/>
      <c r="Q46" s="139"/>
      <c r="R46" s="139"/>
    </row>
    <row r="47" spans="1:18" ht="14.25" customHeight="1">
      <c r="A47" s="617" t="s">
        <v>504</v>
      </c>
      <c r="B47" s="610">
        <v>4</v>
      </c>
      <c r="C47" s="610">
        <v>19.047619047619047</v>
      </c>
      <c r="D47" s="610"/>
      <c r="E47" s="610"/>
      <c r="F47" s="610">
        <v>15</v>
      </c>
      <c r="G47" s="610"/>
      <c r="H47" s="610"/>
      <c r="I47" s="139"/>
      <c r="J47" s="139"/>
      <c r="K47" s="139"/>
      <c r="L47" s="139"/>
      <c r="M47" s="139"/>
      <c r="N47" s="139"/>
      <c r="O47" s="139"/>
      <c r="P47" s="139"/>
      <c r="Q47" s="139"/>
      <c r="R47" s="139"/>
    </row>
    <row r="48" spans="1:18" ht="14.25" customHeight="1">
      <c r="A48" s="617" t="s">
        <v>996</v>
      </c>
      <c r="B48" s="610">
        <v>35</v>
      </c>
      <c r="C48" s="610">
        <v>107.69230769230769</v>
      </c>
      <c r="D48" s="610">
        <v>1193.9400633600001</v>
      </c>
      <c r="E48" s="610">
        <v>913.46700863458238</v>
      </c>
      <c r="F48" s="610">
        <v>596</v>
      </c>
      <c r="G48" s="610">
        <v>5.0700278620871382</v>
      </c>
      <c r="H48" s="610">
        <v>13000</v>
      </c>
      <c r="I48" s="139"/>
      <c r="J48" s="139"/>
      <c r="K48" s="139"/>
      <c r="L48" s="139"/>
      <c r="M48" s="139"/>
      <c r="N48" s="139"/>
      <c r="O48" s="139"/>
      <c r="P48" s="139"/>
      <c r="Q48" s="139"/>
      <c r="R48" s="139"/>
    </row>
    <row r="49" spans="1:18" ht="14.25" customHeight="1">
      <c r="A49" s="617" t="s">
        <v>505</v>
      </c>
      <c r="B49" s="610">
        <v>18</v>
      </c>
      <c r="C49" s="610">
        <v>55.38461538461538</v>
      </c>
      <c r="D49" s="610"/>
      <c r="E49" s="610"/>
      <c r="F49" s="610">
        <v>530</v>
      </c>
      <c r="G49" s="610"/>
      <c r="H49" s="610"/>
      <c r="I49" s="139"/>
      <c r="J49" s="139"/>
      <c r="K49" s="139"/>
      <c r="L49" s="139"/>
      <c r="M49" s="139"/>
      <c r="N49" s="139"/>
      <c r="O49" s="139"/>
      <c r="P49" s="139"/>
      <c r="Q49" s="139"/>
      <c r="R49" s="139"/>
    </row>
    <row r="50" spans="1:18" ht="14.25" customHeight="1">
      <c r="A50" s="617" t="s">
        <v>504</v>
      </c>
      <c r="B50" s="610">
        <v>17</v>
      </c>
      <c r="C50" s="610">
        <v>52.307692307692307</v>
      </c>
      <c r="D50" s="610"/>
      <c r="E50" s="610"/>
      <c r="F50" s="610">
        <v>66</v>
      </c>
      <c r="G50" s="610"/>
      <c r="H50" s="610"/>
      <c r="I50" s="139"/>
      <c r="J50" s="139"/>
      <c r="K50" s="139"/>
      <c r="L50" s="139"/>
      <c r="M50" s="139"/>
      <c r="N50" s="139"/>
      <c r="O50" s="139"/>
      <c r="P50" s="139"/>
      <c r="Q50" s="139"/>
      <c r="R50" s="139"/>
    </row>
    <row r="51" spans="1:18" ht="14.25" customHeight="1">
      <c r="A51" s="617" t="s">
        <v>995</v>
      </c>
      <c r="B51" s="610">
        <v>2</v>
      </c>
      <c r="C51" s="610">
        <v>5.4421768707482991</v>
      </c>
      <c r="D51" s="610">
        <v>21.223602</v>
      </c>
      <c r="E51" s="610">
        <v>13.818937805828641</v>
      </c>
      <c r="F51" s="610">
        <v>27</v>
      </c>
      <c r="G51" s="610">
        <v>2662.5803660215124</v>
      </c>
      <c r="H51" s="610">
        <v>14700</v>
      </c>
      <c r="I51" s="139"/>
      <c r="J51" s="139"/>
      <c r="K51" s="139"/>
      <c r="L51" s="139"/>
      <c r="M51" s="139"/>
      <c r="N51" s="139"/>
      <c r="O51" s="139"/>
      <c r="P51" s="139"/>
      <c r="Q51" s="139"/>
      <c r="R51" s="139"/>
    </row>
    <row r="52" spans="1:18" ht="14.25" customHeight="1">
      <c r="A52" s="617" t="s">
        <v>505</v>
      </c>
      <c r="B52" s="610">
        <v>26</v>
      </c>
      <c r="C52" s="610">
        <v>70.748299319727892</v>
      </c>
      <c r="D52" s="610"/>
      <c r="E52" s="610"/>
      <c r="F52" s="610">
        <v>4</v>
      </c>
      <c r="G52" s="610"/>
      <c r="H52" s="610"/>
      <c r="I52" s="139"/>
      <c r="J52" s="139"/>
      <c r="K52" s="139"/>
      <c r="L52" s="139"/>
      <c r="M52" s="139"/>
      <c r="N52" s="139"/>
      <c r="O52" s="139"/>
      <c r="P52" s="139"/>
      <c r="Q52" s="139"/>
      <c r="R52" s="139"/>
    </row>
    <row r="53" spans="1:18" ht="14.25" customHeight="1">
      <c r="A53" s="617" t="s">
        <v>504</v>
      </c>
      <c r="B53" s="610">
        <v>-24</v>
      </c>
      <c r="C53" s="610">
        <v>-65.306122448979593</v>
      </c>
      <c r="D53" s="610"/>
      <c r="E53" s="610"/>
      <c r="F53" s="610">
        <v>23</v>
      </c>
      <c r="G53" s="610"/>
      <c r="H53" s="610"/>
      <c r="I53" s="139"/>
      <c r="J53" s="139"/>
      <c r="K53" s="139"/>
      <c r="L53" s="139"/>
      <c r="M53" s="139"/>
      <c r="N53" s="139"/>
      <c r="O53" s="139"/>
      <c r="P53" s="139"/>
      <c r="Q53" s="139"/>
      <c r="R53" s="139"/>
    </row>
    <row r="54" spans="1:18" ht="15" customHeight="1">
      <c r="A54" s="617" t="s">
        <v>464</v>
      </c>
      <c r="B54" s="610">
        <v>1</v>
      </c>
      <c r="C54" s="610">
        <v>2.7210884353741496</v>
      </c>
      <c r="D54" s="610">
        <v>4.561817230000031</v>
      </c>
      <c r="E54" s="610">
        <v>3.1032770272109058</v>
      </c>
      <c r="F54" s="610">
        <v>8</v>
      </c>
      <c r="G54" s="610"/>
      <c r="H54" s="610">
        <v>14700</v>
      </c>
      <c r="I54" s="139"/>
      <c r="J54" s="139"/>
      <c r="K54" s="139"/>
      <c r="L54" s="139"/>
      <c r="M54" s="139"/>
      <c r="N54" s="139"/>
      <c r="O54" s="139"/>
      <c r="P54" s="139"/>
      <c r="Q54" s="139"/>
      <c r="R54" s="139"/>
    </row>
    <row r="55" spans="1:18">
      <c r="A55" s="610"/>
      <c r="B55" s="610"/>
      <c r="C55" s="610"/>
      <c r="D55" s="610"/>
      <c r="E55" s="610"/>
      <c r="F55" s="610"/>
      <c r="G55" s="610"/>
      <c r="H55" s="610"/>
      <c r="I55" s="139"/>
      <c r="J55" s="139"/>
      <c r="K55" s="139"/>
      <c r="L55" s="139"/>
      <c r="M55" s="139"/>
      <c r="N55" s="139"/>
      <c r="O55" s="139"/>
      <c r="P55" s="139"/>
      <c r="Q55" s="139"/>
      <c r="R55" s="139"/>
    </row>
    <row r="56" spans="1:18">
      <c r="A56" s="795" t="s">
        <v>537</v>
      </c>
      <c r="B56" s="620">
        <v>3</v>
      </c>
      <c r="C56" s="620">
        <v>11.881188118811881</v>
      </c>
      <c r="D56" s="620">
        <v>18.379673030000003</v>
      </c>
      <c r="E56" s="620">
        <v>18.172598687260454</v>
      </c>
      <c r="F56" s="620">
        <v>13.948668708957479</v>
      </c>
      <c r="G56" s="620"/>
      <c r="H56" s="620">
        <v>10100</v>
      </c>
      <c r="I56" s="139"/>
      <c r="J56" s="139"/>
      <c r="K56" s="139"/>
      <c r="L56" s="139"/>
      <c r="M56" s="139"/>
      <c r="N56" s="139"/>
      <c r="O56" s="139"/>
      <c r="P56" s="139"/>
      <c r="Q56" s="139"/>
      <c r="R56" s="139"/>
    </row>
    <row r="57" spans="1:18">
      <c r="A57" s="618"/>
      <c r="B57" s="610"/>
      <c r="C57" s="610"/>
      <c r="D57" s="610"/>
      <c r="E57" s="610"/>
      <c r="F57" s="610"/>
      <c r="G57" s="610"/>
      <c r="H57" s="610"/>
      <c r="I57" s="139"/>
      <c r="J57" s="139"/>
      <c r="K57" s="139"/>
      <c r="L57" s="139"/>
      <c r="M57" s="139"/>
      <c r="N57" s="139"/>
      <c r="O57" s="139"/>
      <c r="P57" s="139"/>
      <c r="Q57" s="139"/>
      <c r="R57" s="139"/>
    </row>
    <row r="58" spans="1:18">
      <c r="A58" s="795" t="s">
        <v>464</v>
      </c>
      <c r="B58" s="620">
        <v>-1</v>
      </c>
      <c r="C58" s="620">
        <v>-6.0606060606060606</v>
      </c>
      <c r="D58" s="620">
        <v>27.536620259999999</v>
      </c>
      <c r="E58" s="620">
        <v>41.379811757908563</v>
      </c>
      <c r="F58" s="620">
        <v>54.602592467609412</v>
      </c>
      <c r="G58" s="620"/>
      <c r="H58" s="620">
        <v>6600</v>
      </c>
      <c r="I58" s="139"/>
      <c r="J58" s="139"/>
      <c r="K58" s="139"/>
      <c r="L58" s="139"/>
      <c r="M58" s="139"/>
      <c r="N58" s="139"/>
      <c r="O58" s="139"/>
      <c r="P58" s="139"/>
      <c r="Q58" s="139"/>
      <c r="R58" s="139"/>
    </row>
    <row r="59" spans="1:18">
      <c r="A59" s="796"/>
      <c r="B59" s="610"/>
      <c r="C59" s="610"/>
      <c r="D59" s="610"/>
      <c r="E59" s="610"/>
      <c r="F59" s="610"/>
      <c r="G59" s="610"/>
      <c r="H59" s="610"/>
      <c r="I59" s="139"/>
      <c r="J59" s="139"/>
      <c r="K59" s="139"/>
      <c r="L59" s="139"/>
      <c r="M59" s="139"/>
      <c r="N59" s="139"/>
      <c r="O59" s="139"/>
      <c r="P59" s="139"/>
      <c r="Q59" s="139"/>
      <c r="R59" s="139"/>
    </row>
    <row r="60" spans="1:18">
      <c r="A60" s="795" t="s">
        <v>237</v>
      </c>
      <c r="B60" s="620">
        <v>52</v>
      </c>
      <c r="C60" s="620">
        <v>6.2350119904076742</v>
      </c>
      <c r="D60" s="620">
        <v>5013.4227560700001</v>
      </c>
      <c r="E60" s="620">
        <v>149.18179425691457</v>
      </c>
      <c r="F60" s="620">
        <v>2461.2989703084145</v>
      </c>
      <c r="G60" s="620">
        <v>41.656052828108855</v>
      </c>
      <c r="H60" s="620">
        <v>333600</v>
      </c>
      <c r="I60" s="139"/>
      <c r="J60" s="139"/>
      <c r="K60" s="139"/>
      <c r="L60" s="139"/>
      <c r="M60" s="139"/>
      <c r="N60" s="139"/>
      <c r="O60" s="139"/>
      <c r="P60" s="139"/>
      <c r="Q60" s="139"/>
      <c r="R60" s="139"/>
    </row>
    <row r="61" spans="1:18">
      <c r="A61" s="622" t="s">
        <v>505</v>
      </c>
      <c r="B61" s="621">
        <v>71.753398369999999</v>
      </c>
      <c r="C61" s="621">
        <v>8.6035249844124699</v>
      </c>
      <c r="D61" s="621"/>
      <c r="E61" s="621"/>
      <c r="F61" s="621">
        <v>1675.6424703620789</v>
      </c>
      <c r="G61" s="621"/>
      <c r="H61" s="620"/>
      <c r="I61" s="139"/>
      <c r="J61" s="139"/>
      <c r="K61" s="139"/>
      <c r="L61" s="139"/>
      <c r="M61" s="139"/>
      <c r="N61" s="139"/>
      <c r="O61" s="139"/>
      <c r="P61" s="139"/>
      <c r="Q61" s="139"/>
      <c r="R61" s="139"/>
    </row>
    <row r="62" spans="1:18">
      <c r="A62" s="622" t="s">
        <v>504</v>
      </c>
      <c r="B62" s="621">
        <v>-19.753398369999999</v>
      </c>
      <c r="C62" s="621">
        <v>-2.3685129940047962</v>
      </c>
      <c r="D62" s="621"/>
      <c r="E62" s="621"/>
      <c r="F62" s="621">
        <v>785.656499946336</v>
      </c>
      <c r="G62" s="621"/>
      <c r="H62" s="620"/>
      <c r="I62" s="139"/>
      <c r="J62" s="139"/>
      <c r="K62" s="139"/>
      <c r="L62" s="139"/>
      <c r="M62" s="139"/>
      <c r="N62" s="139"/>
      <c r="O62" s="139"/>
      <c r="P62" s="139"/>
      <c r="Q62" s="139"/>
      <c r="R62" s="139"/>
    </row>
    <row r="63" spans="1:18">
      <c r="A63" s="379" t="s">
        <v>1298</v>
      </c>
      <c r="B63" s="379">
        <v>-11</v>
      </c>
      <c r="C63" s="380"/>
      <c r="D63" s="927"/>
      <c r="E63" s="607"/>
      <c r="F63" s="379"/>
      <c r="G63" s="379"/>
      <c r="H63" s="1031"/>
      <c r="I63" s="139"/>
      <c r="J63" s="139"/>
      <c r="K63" s="139"/>
      <c r="L63" s="139"/>
      <c r="M63" s="139"/>
      <c r="N63" s="139"/>
      <c r="O63" s="139"/>
      <c r="P63" s="139"/>
      <c r="Q63" s="139"/>
      <c r="R63" s="139"/>
    </row>
    <row r="64" spans="1:18" ht="21.6">
      <c r="A64" s="1099" t="s">
        <v>1186</v>
      </c>
      <c r="B64" s="942">
        <v>63</v>
      </c>
      <c r="C64" s="620">
        <v>9.7755683131377076</v>
      </c>
      <c r="D64" s="942"/>
      <c r="E64" s="942"/>
      <c r="F64" s="1057"/>
      <c r="G64" s="1057"/>
      <c r="H64" s="793"/>
      <c r="J64" s="139"/>
      <c r="K64" s="139"/>
      <c r="L64" s="139"/>
      <c r="M64" s="139"/>
      <c r="N64" s="139"/>
      <c r="O64" s="139"/>
      <c r="P64" s="139"/>
      <c r="Q64" s="139"/>
      <c r="R64" s="139"/>
    </row>
    <row r="65" spans="1:10">
      <c r="A65" s="1057" t="s">
        <v>505</v>
      </c>
      <c r="B65" s="1057">
        <v>73</v>
      </c>
      <c r="C65" s="621">
        <v>12</v>
      </c>
      <c r="D65" s="942"/>
      <c r="E65" s="942"/>
      <c r="F65" s="1057"/>
      <c r="G65" s="1057"/>
      <c r="H65" s="793"/>
      <c r="J65" s="139"/>
    </row>
    <row r="66" spans="1:10">
      <c r="A66" s="922" t="s">
        <v>504</v>
      </c>
      <c r="B66" s="1057">
        <v>-10</v>
      </c>
      <c r="C66" s="621">
        <v>-2</v>
      </c>
      <c r="D66" s="942"/>
      <c r="E66" s="942"/>
      <c r="F66" s="1057"/>
      <c r="G66" s="1057"/>
      <c r="H66" s="793"/>
      <c r="J66" s="139"/>
    </row>
    <row r="67" spans="1:10">
      <c r="A67" s="380" t="s">
        <v>993</v>
      </c>
      <c r="B67" s="1192"/>
      <c r="C67" s="1056"/>
      <c r="F67" s="380"/>
      <c r="H67" s="610"/>
    </row>
    <row r="68" spans="1:10">
      <c r="A68" s="378" t="s">
        <v>992</v>
      </c>
      <c r="B68" s="1192"/>
      <c r="D68" s="380"/>
      <c r="E68" s="380"/>
      <c r="F68" s="380"/>
      <c r="H68" s="800"/>
      <c r="J68" s="139"/>
    </row>
    <row r="69" spans="1:10">
      <c r="A69" s="378" t="s">
        <v>1232</v>
      </c>
      <c r="B69" s="1054"/>
      <c r="H69" s="379"/>
    </row>
    <row r="70" spans="1:10">
      <c r="G70" s="614"/>
      <c r="H70" s="800"/>
    </row>
    <row r="71" spans="1:10">
      <c r="H71" s="379"/>
    </row>
    <row r="72" spans="1:10">
      <c r="H72" s="614"/>
    </row>
    <row r="73" spans="1:10">
      <c r="A73" s="616"/>
      <c r="B73" s="1054"/>
      <c r="C73" s="610"/>
      <c r="D73" s="1054"/>
      <c r="E73" s="610"/>
      <c r="F73" s="1054"/>
      <c r="G73" s="614"/>
      <c r="H73" s="1055"/>
    </row>
    <row r="74" spans="1:10">
      <c r="A74" s="613"/>
      <c r="B74" s="1054"/>
      <c r="C74" s="610"/>
      <c r="D74" s="1054"/>
      <c r="E74" s="610"/>
      <c r="F74" s="1054"/>
      <c r="G74" s="612"/>
      <c r="H74" s="139"/>
    </row>
    <row r="75" spans="1:10">
      <c r="A75" s="610"/>
      <c r="B75" s="1054"/>
      <c r="C75" s="615"/>
      <c r="D75" s="1054"/>
      <c r="E75" s="610"/>
      <c r="F75" s="1054"/>
      <c r="G75" s="610"/>
      <c r="H75" s="139"/>
    </row>
    <row r="76" spans="1:10">
      <c r="A76" s="610"/>
      <c r="B76" s="1054"/>
      <c r="C76" s="610"/>
      <c r="D76" s="1054"/>
      <c r="E76" s="610"/>
      <c r="F76" s="1054"/>
      <c r="G76" s="610"/>
      <c r="H76" s="139"/>
    </row>
    <row r="77" spans="1:10">
      <c r="B77" s="611"/>
      <c r="C77" s="610"/>
      <c r="D77" s="610"/>
      <c r="E77" s="610"/>
      <c r="F77" s="1054"/>
      <c r="H77" s="379"/>
    </row>
    <row r="78" spans="1:10">
      <c r="B78" s="611"/>
      <c r="C78" s="610"/>
      <c r="D78" s="610"/>
      <c r="E78" s="610"/>
      <c r="F78" s="610"/>
      <c r="H78" s="379"/>
    </row>
    <row r="79" spans="1:10">
      <c r="F79" s="380"/>
      <c r="H79" s="379"/>
    </row>
    <row r="82" spans="8:8">
      <c r="H82" s="379"/>
    </row>
  </sheetData>
  <mergeCells count="7">
    <mergeCell ref="H3:H4"/>
    <mergeCell ref="B3:B4"/>
    <mergeCell ref="C3:C4"/>
    <mergeCell ref="D3:D4"/>
    <mergeCell ref="E3:E4"/>
    <mergeCell ref="G3:G4"/>
    <mergeCell ref="F3:F4"/>
  </mergeCells>
  <pageMargins left="0.7" right="0.7" top="0.75" bottom="0.75" header="0.3" footer="0.3"/>
  <pageSetup paperSize="9" scale="71" fitToWidth="0" fitToHeight="0" orientation="portrait" r:id="rId1"/>
  <rowBreaks count="1" manualBreakCount="1">
    <brk id="70" max="7" man="1"/>
  </rowBreaks>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5307A-FC0E-4887-9CE6-C072C0F97BBD}">
  <dimension ref="A1:X106"/>
  <sheetViews>
    <sheetView view="pageBreakPreview" topLeftCell="A82" zoomScale="60" zoomScaleNormal="100" workbookViewId="0">
      <selection activeCell="Q31" sqref="Q31"/>
    </sheetView>
  </sheetViews>
  <sheetFormatPr defaultRowHeight="14.4"/>
  <cols>
    <col min="1" max="1" width="32" style="378" customWidth="1"/>
    <col min="2" max="8" width="6.44140625" style="378" customWidth="1"/>
    <col min="9" max="12" width="5.109375" style="378" bestFit="1" customWidth="1"/>
    <col min="13" max="18" width="5.109375" style="381" bestFit="1" customWidth="1"/>
    <col min="19" max="16384" width="8.88671875" style="907"/>
  </cols>
  <sheetData>
    <row r="1" spans="1:24">
      <c r="A1" s="1190" t="s">
        <v>1377</v>
      </c>
      <c r="B1" s="940"/>
      <c r="C1" s="940"/>
      <c r="D1" s="940"/>
      <c r="E1" s="940"/>
      <c r="F1" s="940"/>
      <c r="G1" s="940"/>
      <c r="H1" s="940"/>
      <c r="I1" s="940"/>
      <c r="J1" s="940"/>
      <c r="K1" s="940"/>
      <c r="L1" s="940"/>
      <c r="M1" s="940"/>
      <c r="N1" s="941"/>
      <c r="O1" s="940"/>
      <c r="P1" s="940"/>
      <c r="Q1" s="940"/>
      <c r="R1" s="940"/>
    </row>
    <row r="2" spans="1:24">
      <c r="B2" s="381"/>
      <c r="C2" s="381"/>
      <c r="D2" s="381"/>
      <c r="E2" s="381"/>
      <c r="F2" s="381"/>
      <c r="G2" s="381"/>
      <c r="H2" s="381"/>
      <c r="I2" s="381"/>
      <c r="J2" s="381"/>
      <c r="K2" s="381"/>
      <c r="L2" s="381"/>
    </row>
    <row r="3" spans="1:24">
      <c r="B3" s="923"/>
      <c r="C3" s="923"/>
      <c r="D3" s="923"/>
      <c r="E3" s="923"/>
      <c r="F3" s="923"/>
      <c r="G3" s="923"/>
      <c r="H3" s="381"/>
      <c r="I3" s="381"/>
      <c r="J3" s="381"/>
      <c r="K3" s="381"/>
      <c r="L3" s="381"/>
    </row>
    <row r="4" spans="1:24" ht="15" thickBot="1">
      <c r="A4" s="939" t="s">
        <v>238</v>
      </c>
      <c r="B4" s="801" t="s">
        <v>1339</v>
      </c>
      <c r="C4" s="629" t="s">
        <v>1190</v>
      </c>
      <c r="D4" s="629" t="s">
        <v>1102</v>
      </c>
      <c r="E4" s="629" t="s">
        <v>1043</v>
      </c>
      <c r="F4" s="629" t="s">
        <v>955</v>
      </c>
      <c r="G4" s="629" t="s">
        <v>878</v>
      </c>
      <c r="H4" s="629" t="s">
        <v>831</v>
      </c>
      <c r="I4" s="629" t="s">
        <v>788</v>
      </c>
      <c r="J4" s="629" t="s">
        <v>634</v>
      </c>
      <c r="K4" s="629" t="s">
        <v>611</v>
      </c>
      <c r="L4" s="629" t="s">
        <v>553</v>
      </c>
      <c r="M4" s="629" t="s">
        <v>531</v>
      </c>
      <c r="N4" s="629" t="s">
        <v>520</v>
      </c>
      <c r="O4" s="629" t="s">
        <v>481</v>
      </c>
      <c r="P4" s="629" t="s">
        <v>476</v>
      </c>
      <c r="Q4" s="629" t="s">
        <v>460</v>
      </c>
      <c r="R4" s="629" t="s">
        <v>171</v>
      </c>
    </row>
    <row r="5" spans="1:24">
      <c r="A5" s="628" t="s">
        <v>272</v>
      </c>
      <c r="B5" s="627">
        <v>1.6919128104076979</v>
      </c>
      <c r="C5" s="626">
        <v>1.7930523815601211</v>
      </c>
      <c r="D5" s="626">
        <v>1.772600364368303</v>
      </c>
      <c r="E5" s="626">
        <v>1.9937847161539373</v>
      </c>
      <c r="F5" s="626">
        <v>2.1109852451996258</v>
      </c>
      <c r="G5" s="626">
        <v>2.1852568854239522</v>
      </c>
      <c r="H5" s="626">
        <v>2.0891978454804083</v>
      </c>
      <c r="I5" s="626">
        <v>2.021813146764381</v>
      </c>
      <c r="J5" s="626">
        <v>1.9881982695858629</v>
      </c>
      <c r="K5" s="626">
        <v>2.095552657120431</v>
      </c>
      <c r="L5" s="626">
        <v>2.001412532774355</v>
      </c>
      <c r="M5" s="626">
        <v>2.1676775571459594</v>
      </c>
      <c r="N5" s="626">
        <v>2.3483202032863133</v>
      </c>
      <c r="O5" s="626">
        <v>2.3090846086718817</v>
      </c>
      <c r="P5" s="626">
        <v>2.4682982895991641</v>
      </c>
      <c r="Q5" s="626">
        <v>2.5907123758692774</v>
      </c>
      <c r="R5" s="626">
        <v>2.6908568868664502</v>
      </c>
      <c r="S5" s="937"/>
      <c r="T5" s="937"/>
      <c r="U5" s="937"/>
      <c r="V5" s="937"/>
      <c r="W5" s="937"/>
      <c r="X5" s="937"/>
    </row>
    <row r="6" spans="1:24">
      <c r="A6" s="938" t="s">
        <v>1094</v>
      </c>
      <c r="B6" s="627">
        <v>0.69843162326391173</v>
      </c>
      <c r="C6" s="626">
        <v>0.74149399834447582</v>
      </c>
      <c r="D6" s="626">
        <v>0.74601956044745732</v>
      </c>
      <c r="E6" s="626">
        <v>0.81437829289936214</v>
      </c>
      <c r="F6" s="626">
        <v>0.92110746065435267</v>
      </c>
      <c r="G6" s="626">
        <v>0.90327014740382483</v>
      </c>
      <c r="H6" s="626">
        <v>0.9920910753582376</v>
      </c>
      <c r="I6" s="626">
        <v>1.0748635806350444</v>
      </c>
      <c r="J6" s="626">
        <v>1.0685218729131745</v>
      </c>
      <c r="K6" s="626">
        <v>1.1122885964548621</v>
      </c>
      <c r="L6" s="626">
        <v>1.1170173440974689</v>
      </c>
      <c r="M6" s="626">
        <v>1.1623139859798239</v>
      </c>
      <c r="N6" s="626">
        <v>1.112910410443974</v>
      </c>
      <c r="O6" s="626">
        <v>1.1402989350198394</v>
      </c>
      <c r="P6" s="626">
        <v>1.2479127124640661</v>
      </c>
      <c r="Q6" s="626">
        <v>1.2658466928473893</v>
      </c>
      <c r="R6" s="626">
        <v>1.3209086336169171</v>
      </c>
      <c r="S6" s="937"/>
      <c r="T6" s="937"/>
      <c r="U6" s="937"/>
      <c r="V6" s="937"/>
      <c r="W6" s="937"/>
      <c r="X6" s="937"/>
    </row>
    <row r="7" spans="1:24">
      <c r="A7" s="938" t="s">
        <v>1093</v>
      </c>
      <c r="B7" s="627">
        <v>1.0690124209336234</v>
      </c>
      <c r="C7" s="626">
        <v>1.1100061618914996</v>
      </c>
      <c r="D7" s="626">
        <v>1.1658243390232585</v>
      </c>
      <c r="E7" s="626">
        <v>1.2195123593332002</v>
      </c>
      <c r="F7" s="626">
        <v>1.2436505990780684</v>
      </c>
      <c r="G7" s="626">
        <v>1.3279687115422811</v>
      </c>
      <c r="H7" s="626">
        <v>1.4222768270800756</v>
      </c>
      <c r="I7" s="626">
        <v>1.4714400725559555</v>
      </c>
      <c r="J7" s="626">
        <v>1.3666020776365515</v>
      </c>
      <c r="K7" s="626">
        <v>1.3602585111377223</v>
      </c>
      <c r="L7" s="626">
        <v>1.4049549487578081</v>
      </c>
      <c r="M7" s="626">
        <v>1.3273398460829433</v>
      </c>
      <c r="N7" s="626">
        <v>1.3632916758835698</v>
      </c>
      <c r="O7" s="626">
        <v>1.4062556234417176</v>
      </c>
      <c r="P7" s="626">
        <v>1.4906458156451752</v>
      </c>
      <c r="Q7" s="626">
        <v>1.5643999523142924</v>
      </c>
      <c r="R7" s="626">
        <v>1.9044426818779108</v>
      </c>
      <c r="S7" s="937"/>
      <c r="T7" s="937"/>
      <c r="U7" s="937"/>
      <c r="V7" s="937"/>
      <c r="W7" s="937"/>
      <c r="X7" s="937"/>
    </row>
    <row r="8" spans="1:24">
      <c r="A8" s="938" t="s">
        <v>1092</v>
      </c>
      <c r="B8" s="627">
        <v>0.23263621151681596</v>
      </c>
      <c r="C8" s="626">
        <v>0.22586231647381491</v>
      </c>
      <c r="D8" s="626">
        <v>0.23759508125620138</v>
      </c>
      <c r="E8" s="626">
        <v>0.21076560706127304</v>
      </c>
      <c r="F8" s="626">
        <v>0.23975137967428076</v>
      </c>
      <c r="G8" s="626">
        <v>0.30072529920633584</v>
      </c>
      <c r="H8" s="626">
        <v>0.25708642675735538</v>
      </c>
      <c r="I8" s="626">
        <v>0.27908777298393367</v>
      </c>
      <c r="J8" s="626">
        <v>0.23103504250003004</v>
      </c>
      <c r="K8" s="626">
        <v>0.29125606227923073</v>
      </c>
      <c r="L8" s="626">
        <v>0.23276986537908684</v>
      </c>
      <c r="M8" s="626">
        <v>0.22700675067772758</v>
      </c>
      <c r="N8" s="626">
        <v>9.6392197373878302E-2</v>
      </c>
      <c r="O8" s="626">
        <v>0.11529938627984558</v>
      </c>
      <c r="P8" s="626">
        <v>0.12682629142010127</v>
      </c>
      <c r="Q8" s="626">
        <v>0.13738020455622818</v>
      </c>
      <c r="R8" s="626">
        <v>0.22635682293741302</v>
      </c>
      <c r="S8" s="937"/>
      <c r="T8" s="937"/>
      <c r="U8" s="937"/>
      <c r="V8" s="937"/>
      <c r="W8" s="937"/>
      <c r="X8" s="937"/>
    </row>
    <row r="9" spans="1:24">
      <c r="A9" s="938" t="s">
        <v>1091</v>
      </c>
      <c r="B9" s="627">
        <v>2.0823180513622898E-2</v>
      </c>
      <c r="C9" s="626">
        <v>2.1721116328491087E-2</v>
      </c>
      <c r="D9" s="626">
        <v>2.0887590084188185E-2</v>
      </c>
      <c r="E9" s="626">
        <v>2.3692303388050336E-2</v>
      </c>
      <c r="F9" s="626">
        <v>2.3399588581116116E-2</v>
      </c>
      <c r="G9" s="626">
        <v>8.6763112092497402E-2</v>
      </c>
      <c r="H9" s="626">
        <v>0.10187479054471202</v>
      </c>
      <c r="I9" s="626">
        <v>0.1158821568840003</v>
      </c>
      <c r="J9" s="626">
        <v>0.12294512401839947</v>
      </c>
      <c r="K9" s="626">
        <v>0.12659443868611631</v>
      </c>
      <c r="L9" s="626">
        <v>0.13061831976976668</v>
      </c>
      <c r="M9" s="626">
        <v>0.13313118799627444</v>
      </c>
      <c r="N9" s="626">
        <v>0.12789716716076074</v>
      </c>
      <c r="O9" s="626">
        <v>0.12381932330772127</v>
      </c>
      <c r="P9" s="626">
        <v>0.12775760285637822</v>
      </c>
      <c r="Q9" s="626">
        <v>0.14455042711356431</v>
      </c>
      <c r="R9" s="626">
        <v>0.15297860292063284</v>
      </c>
      <c r="S9" s="937"/>
      <c r="T9" s="937"/>
      <c r="U9" s="937"/>
      <c r="V9" s="937"/>
      <c r="W9" s="937"/>
      <c r="X9" s="937"/>
    </row>
    <row r="10" spans="1:24">
      <c r="A10" s="938" t="s">
        <v>1090</v>
      </c>
      <c r="B10" s="627">
        <v>0.31364332270440781</v>
      </c>
      <c r="C10" s="626">
        <v>0.40401718561042932</v>
      </c>
      <c r="D10" s="626">
        <v>0.33532027971275907</v>
      </c>
      <c r="E10" s="626">
        <v>0.36489217132160129</v>
      </c>
      <c r="F10" s="626">
        <v>0.42258795247636799</v>
      </c>
      <c r="G10" s="626">
        <v>0.50472775739254017</v>
      </c>
      <c r="H10" s="626">
        <v>0.40360487879910806</v>
      </c>
      <c r="I10" s="626">
        <v>0.53660726870061037</v>
      </c>
      <c r="J10" s="626">
        <v>0.68381568437103435</v>
      </c>
      <c r="K10" s="626">
        <v>0.58530997308811605</v>
      </c>
      <c r="L10" s="626">
        <v>0.57695636417819141</v>
      </c>
      <c r="M10" s="626">
        <v>0.62662609323741114</v>
      </c>
      <c r="N10" s="626">
        <v>0.59483956910675373</v>
      </c>
      <c r="O10" s="626">
        <v>0.52956148116168023</v>
      </c>
      <c r="P10" s="626">
        <v>0.59258456339858301</v>
      </c>
      <c r="Q10" s="626">
        <v>0.60535561824635453</v>
      </c>
      <c r="R10" s="626">
        <v>0.64324985373258381</v>
      </c>
      <c r="S10" s="937"/>
      <c r="T10" s="937"/>
      <c r="U10" s="937"/>
      <c r="V10" s="937"/>
      <c r="W10" s="937"/>
      <c r="X10" s="937"/>
    </row>
    <row r="11" spans="1:24">
      <c r="A11" s="938" t="s">
        <v>1089</v>
      </c>
      <c r="B11" s="627">
        <v>9.8882241553142444E-2</v>
      </c>
      <c r="C11" s="626">
        <v>9.2883451532335584E-2</v>
      </c>
      <c r="D11" s="626">
        <v>0.12209687067688889</v>
      </c>
      <c r="E11" s="626">
        <v>6.4650706470801775E-2</v>
      </c>
      <c r="F11" s="626">
        <v>3.3196888541679709E-2</v>
      </c>
      <c r="G11" s="626">
        <v>4.0342181087761844E-2</v>
      </c>
      <c r="H11" s="626">
        <v>2.5738360320757443E-2</v>
      </c>
      <c r="I11" s="626">
        <v>3.3739579354054125E-2</v>
      </c>
      <c r="J11" s="626">
        <v>3.0065762163185471E-2</v>
      </c>
      <c r="K11" s="626">
        <v>3.3180596744692405E-2</v>
      </c>
      <c r="L11" s="626">
        <v>6.1889840283414772E-2</v>
      </c>
      <c r="M11" s="626">
        <v>9.8178075830208711E-2</v>
      </c>
      <c r="N11" s="626">
        <v>9.6143429349615908E-2</v>
      </c>
      <c r="O11" s="626">
        <v>9.5166536749609926E-2</v>
      </c>
      <c r="P11" s="626">
        <v>0.10378821194710991</v>
      </c>
      <c r="Q11" s="626">
        <v>0.14056505813537354</v>
      </c>
      <c r="R11" s="626">
        <v>0.19972848099845397</v>
      </c>
      <c r="S11" s="937"/>
      <c r="T11" s="937"/>
      <c r="U11" s="937"/>
      <c r="V11" s="937"/>
      <c r="W11" s="937"/>
      <c r="X11" s="937"/>
    </row>
    <row r="12" spans="1:24">
      <c r="A12" s="938" t="s">
        <v>1088</v>
      </c>
      <c r="B12" s="627">
        <v>0.67281215014347051</v>
      </c>
      <c r="C12" s="626">
        <v>0.6904136802937767</v>
      </c>
      <c r="D12" s="626">
        <v>0.61607393316637893</v>
      </c>
      <c r="E12" s="626">
        <v>0.71150948153188698</v>
      </c>
      <c r="F12" s="626">
        <v>0.71172891193442578</v>
      </c>
      <c r="G12" s="626">
        <v>0.86139152093570159</v>
      </c>
      <c r="H12" s="626">
        <v>0.82934820254049524</v>
      </c>
      <c r="I12" s="626">
        <v>0.85837398337736315</v>
      </c>
      <c r="J12" s="626">
        <v>0.87393695795469717</v>
      </c>
      <c r="K12" s="626">
        <v>0.82253227308947463</v>
      </c>
      <c r="L12" s="626">
        <v>0.66292759310566596</v>
      </c>
      <c r="M12" s="626">
        <v>0.68447016276262329</v>
      </c>
      <c r="N12" s="626">
        <v>0.79263906285527619</v>
      </c>
      <c r="O12" s="626">
        <v>0.77553090883012599</v>
      </c>
      <c r="P12" s="626">
        <v>0.81171304055033955</v>
      </c>
      <c r="Q12" s="626">
        <v>0.94640899899880149</v>
      </c>
      <c r="R12" s="626">
        <v>1.0153076518222366</v>
      </c>
      <c r="S12" s="937"/>
      <c r="T12" s="937"/>
      <c r="U12" s="937"/>
      <c r="V12" s="937"/>
      <c r="W12" s="937"/>
      <c r="X12" s="937"/>
    </row>
    <row r="13" spans="1:24">
      <c r="A13" s="1125" t="s">
        <v>1087</v>
      </c>
      <c r="B13" s="627">
        <v>0.47641877925783277</v>
      </c>
      <c r="C13" s="626">
        <v>0.55874786186331371</v>
      </c>
      <c r="D13" s="626">
        <v>0.53508212335323468</v>
      </c>
      <c r="E13" s="626">
        <v>0.55707557963811372</v>
      </c>
      <c r="F13" s="626">
        <v>0.62553576128428967</v>
      </c>
      <c r="G13" s="626">
        <v>0.53185587757307284</v>
      </c>
      <c r="H13" s="626">
        <v>0.59522955579007952</v>
      </c>
      <c r="I13" s="626">
        <v>0.58621985968177914</v>
      </c>
      <c r="J13" s="626">
        <v>0.62749946884694829</v>
      </c>
      <c r="K13" s="626">
        <v>0.68788061781976129</v>
      </c>
      <c r="L13" s="626">
        <v>0.80926483319605469</v>
      </c>
      <c r="M13" s="626">
        <v>0.71621326359735071</v>
      </c>
      <c r="N13" s="626">
        <v>0.78846555425573495</v>
      </c>
      <c r="O13" s="626">
        <v>0.72661763309990379</v>
      </c>
      <c r="P13" s="626">
        <v>0.77091281648806265</v>
      </c>
      <c r="Q13" s="626">
        <v>0.81523936422706733</v>
      </c>
      <c r="R13" s="626">
        <v>0.78461309736401186</v>
      </c>
      <c r="S13" s="937"/>
      <c r="T13" s="937"/>
      <c r="U13" s="937"/>
      <c r="V13" s="937"/>
      <c r="W13" s="937"/>
      <c r="X13" s="937"/>
    </row>
    <row r="14" spans="1:24">
      <c r="A14" s="938" t="s">
        <v>1086</v>
      </c>
      <c r="B14" s="627">
        <v>8.8266847243055904E-2</v>
      </c>
      <c r="C14" s="626">
        <v>9.4855164313322152E-2</v>
      </c>
      <c r="D14" s="626">
        <v>0.11063299192966033</v>
      </c>
      <c r="E14" s="626">
        <v>0.12425264975493581</v>
      </c>
      <c r="F14" s="626">
        <v>0.13644939303572765</v>
      </c>
      <c r="G14" s="626">
        <v>0.1823311434104806</v>
      </c>
      <c r="H14" s="626">
        <v>0.17798194191957473</v>
      </c>
      <c r="I14" s="626">
        <v>0.20810741025945464</v>
      </c>
      <c r="J14" s="626">
        <v>0.17390052702629175</v>
      </c>
      <c r="K14" s="626">
        <v>0.21987308473640349</v>
      </c>
      <c r="L14" s="626">
        <v>0.23403077940019729</v>
      </c>
      <c r="M14" s="626">
        <v>0.24608930709026614</v>
      </c>
      <c r="N14" s="626">
        <v>0.26885160245508033</v>
      </c>
      <c r="O14" s="626">
        <v>0.2549248073770039</v>
      </c>
      <c r="P14" s="626">
        <v>0.27805368757185034</v>
      </c>
      <c r="Q14" s="626">
        <v>0.29028562186462825</v>
      </c>
      <c r="R14" s="626">
        <v>0.31461775218609939</v>
      </c>
      <c r="S14" s="937"/>
      <c r="T14" s="937"/>
      <c r="U14" s="937"/>
      <c r="V14" s="937"/>
      <c r="W14" s="937"/>
      <c r="X14" s="937"/>
    </row>
    <row r="15" spans="1:24">
      <c r="A15" s="1125" t="s">
        <v>1085</v>
      </c>
      <c r="B15" s="627">
        <v>0.18571302212213556</v>
      </c>
      <c r="C15" s="626">
        <v>0.16337119236032316</v>
      </c>
      <c r="D15" s="626">
        <v>0.19568194219508264</v>
      </c>
      <c r="E15" s="626">
        <v>0.21216227579469563</v>
      </c>
      <c r="F15" s="626">
        <v>0.22834953981426975</v>
      </c>
      <c r="G15" s="626">
        <v>0.26291471260643051</v>
      </c>
      <c r="H15" s="626">
        <v>0.26339706115378486</v>
      </c>
      <c r="I15" s="626">
        <v>0.2996944665167886</v>
      </c>
      <c r="J15" s="626">
        <v>0.34059753285426869</v>
      </c>
      <c r="K15" s="626">
        <v>0.35826856447907346</v>
      </c>
      <c r="L15" s="626">
        <v>0.35156279011677827</v>
      </c>
      <c r="M15" s="626">
        <v>0.24794162214038118</v>
      </c>
      <c r="N15" s="626">
        <v>0.24011844813152766</v>
      </c>
      <c r="O15" s="626">
        <v>0.21574727883278991</v>
      </c>
      <c r="P15" s="626">
        <v>0.26146130552317487</v>
      </c>
      <c r="Q15" s="626">
        <v>0.2688111189363846</v>
      </c>
      <c r="R15" s="626">
        <v>0.29850012399594117</v>
      </c>
      <c r="S15" s="937"/>
      <c r="T15" s="937"/>
      <c r="U15" s="937"/>
      <c r="V15" s="937"/>
      <c r="W15" s="937"/>
      <c r="X15" s="937"/>
    </row>
    <row r="16" spans="1:24">
      <c r="A16" s="1125" t="s">
        <v>271</v>
      </c>
      <c r="B16" s="627">
        <v>0.23879801504665482</v>
      </c>
      <c r="C16" s="626">
        <v>0.2475237427306772</v>
      </c>
      <c r="D16" s="626">
        <v>0.2947486235315146</v>
      </c>
      <c r="E16" s="626">
        <v>0.31217385852084151</v>
      </c>
      <c r="F16" s="626">
        <v>0.33878426757431618</v>
      </c>
      <c r="G16" s="626">
        <v>0.39687567687897701</v>
      </c>
      <c r="H16" s="626">
        <v>0.31690310360390095</v>
      </c>
      <c r="I16" s="626">
        <v>0.32854938552358703</v>
      </c>
      <c r="J16" s="626">
        <v>0.2757019822939637</v>
      </c>
      <c r="K16" s="626">
        <v>0.17511532071034477</v>
      </c>
      <c r="L16" s="626">
        <v>0.18771113811162679</v>
      </c>
      <c r="M16" s="626">
        <v>0.18184750999436036</v>
      </c>
      <c r="N16" s="626">
        <v>0.21180158662944099</v>
      </c>
      <c r="O16" s="626">
        <v>0.20333817247791558</v>
      </c>
      <c r="P16" s="626">
        <v>0.21517529425902282</v>
      </c>
      <c r="Q16" s="626">
        <v>0.45481510031307593</v>
      </c>
      <c r="R16" s="626">
        <v>0.36651060462837759</v>
      </c>
      <c r="S16" s="937"/>
      <c r="T16" s="937"/>
      <c r="U16" s="937"/>
      <c r="V16" s="937"/>
      <c r="W16" s="937"/>
      <c r="X16" s="937"/>
    </row>
    <row r="17" spans="1:24">
      <c r="A17" s="938" t="s">
        <v>270</v>
      </c>
      <c r="B17" s="627">
        <v>0.11891318865420064</v>
      </c>
      <c r="C17" s="626">
        <v>0.12197295043619139</v>
      </c>
      <c r="D17" s="626">
        <v>0.1142843956743262</v>
      </c>
      <c r="E17" s="626">
        <v>0.16796771311192499</v>
      </c>
      <c r="F17" s="626">
        <v>0.19455721030538717</v>
      </c>
      <c r="G17" s="626">
        <v>0.19266274078672335</v>
      </c>
      <c r="H17" s="626">
        <v>0.20585504764351165</v>
      </c>
      <c r="I17" s="626">
        <v>0.23810545945501693</v>
      </c>
      <c r="J17" s="626">
        <v>0.29569303812009939</v>
      </c>
      <c r="K17" s="626">
        <v>0.30620945366301416</v>
      </c>
      <c r="L17" s="626">
        <v>0.27377926510151451</v>
      </c>
      <c r="M17" s="626">
        <v>0.28051688847696971</v>
      </c>
      <c r="N17" s="626">
        <v>0.2816046394593153</v>
      </c>
      <c r="O17" s="626">
        <v>0.28656921961422416</v>
      </c>
      <c r="P17" s="626">
        <v>0.28742800074027164</v>
      </c>
      <c r="Q17" s="626">
        <v>0.3039958426042782</v>
      </c>
      <c r="R17" s="626">
        <v>0.21882453401424312</v>
      </c>
      <c r="S17" s="937"/>
      <c r="T17" s="937"/>
      <c r="U17" s="937"/>
      <c r="V17" s="937"/>
      <c r="W17" s="937"/>
      <c r="X17" s="937"/>
    </row>
    <row r="18" spans="1:24">
      <c r="A18" s="938" t="s">
        <v>2</v>
      </c>
      <c r="B18" s="627">
        <v>0.41172120811722285</v>
      </c>
      <c r="C18" s="626">
        <v>0.3155543940113078</v>
      </c>
      <c r="D18" s="626">
        <v>0.41553728765205977</v>
      </c>
      <c r="E18" s="626">
        <v>0.41549606600581679</v>
      </c>
      <c r="F18" s="626">
        <v>0.49474155619784277</v>
      </c>
      <c r="G18" s="626">
        <v>0.51250760348354285</v>
      </c>
      <c r="H18" s="626">
        <v>0.49683286490567757</v>
      </c>
      <c r="I18" s="626">
        <v>0.57535287376864486</v>
      </c>
      <c r="J18" s="626">
        <v>0.46061094132521768</v>
      </c>
      <c r="K18" s="626">
        <v>0.43525198294247064</v>
      </c>
      <c r="L18" s="626">
        <v>0.53319274893836066</v>
      </c>
      <c r="M18" s="626">
        <v>0.49413941937214956</v>
      </c>
      <c r="N18" s="626">
        <v>0.56744512961103233</v>
      </c>
      <c r="O18" s="626">
        <v>0.54283516501068652</v>
      </c>
      <c r="P18" s="626">
        <v>0.44843738746508299</v>
      </c>
      <c r="Q18" s="626">
        <v>0.38032693490537239</v>
      </c>
      <c r="R18" s="626">
        <v>0.6046630950998082</v>
      </c>
      <c r="S18" s="937"/>
      <c r="T18" s="937"/>
      <c r="U18" s="937"/>
      <c r="V18" s="937"/>
      <c r="W18" s="937"/>
      <c r="X18" s="937"/>
    </row>
    <row r="19" spans="1:24">
      <c r="A19" s="625" t="s">
        <v>237</v>
      </c>
      <c r="B19" s="1199">
        <v>6.3179850214777957</v>
      </c>
      <c r="C19" s="1198">
        <v>6.5814755977500781</v>
      </c>
      <c r="D19" s="1198">
        <v>6.6823853830713125</v>
      </c>
      <c r="E19" s="1198">
        <v>7.1923137809864413</v>
      </c>
      <c r="F19" s="1198">
        <v>7.7248257543517491</v>
      </c>
      <c r="G19" s="1198">
        <v>8.2895933698241215</v>
      </c>
      <c r="H19" s="1198">
        <v>8.177417981897678</v>
      </c>
      <c r="I19" s="1198">
        <v>8.6278370164606137</v>
      </c>
      <c r="J19" s="1198">
        <v>8.539124281609725</v>
      </c>
      <c r="K19" s="1198">
        <v>8.6095721329517136</v>
      </c>
      <c r="L19" s="1198">
        <v>8.5780883632102913</v>
      </c>
      <c r="M19" s="1198">
        <v>8.5934916703844486</v>
      </c>
      <c r="N19" s="1198">
        <v>8.8907206760022728</v>
      </c>
      <c r="O19" s="1198">
        <v>8.725049079874946</v>
      </c>
      <c r="P19" s="1198">
        <v>9.2309950199283826</v>
      </c>
      <c r="Q19" s="1198">
        <v>9.9086933109320885</v>
      </c>
      <c r="R19" s="1198">
        <v>10.74155882206108</v>
      </c>
      <c r="S19" s="933"/>
    </row>
    <row r="20" spans="1:24">
      <c r="A20" s="928"/>
      <c r="B20" s="936"/>
      <c r="C20" s="936"/>
      <c r="D20" s="936"/>
      <c r="E20" s="936"/>
      <c r="F20" s="936"/>
      <c r="G20" s="936"/>
      <c r="H20" s="936"/>
      <c r="I20" s="936"/>
      <c r="J20" s="936"/>
      <c r="K20" s="936"/>
      <c r="L20" s="936"/>
      <c r="M20" s="935"/>
      <c r="N20" s="935"/>
      <c r="O20" s="935"/>
      <c r="P20" s="935"/>
      <c r="Q20" s="934"/>
      <c r="R20" s="1197"/>
      <c r="S20" s="933"/>
    </row>
    <row r="21" spans="1:24">
      <c r="A21" s="624" t="s">
        <v>272</v>
      </c>
      <c r="B21" s="931">
        <f t="shared" ref="B21:B34" si="0">B5/$B$19</f>
        <v>0.26779310249329374</v>
      </c>
      <c r="C21" s="932"/>
      <c r="D21" s="932"/>
      <c r="E21" s="932"/>
      <c r="F21" s="931"/>
      <c r="G21" s="931"/>
      <c r="H21" s="932"/>
      <c r="I21" s="931"/>
      <c r="J21" s="931"/>
      <c r="K21" s="931"/>
      <c r="L21" s="931"/>
      <c r="M21" s="931"/>
      <c r="N21" s="923"/>
      <c r="O21" s="923"/>
      <c r="P21" s="923"/>
      <c r="Q21" s="923"/>
      <c r="S21" s="933"/>
    </row>
    <row r="22" spans="1:24">
      <c r="A22" s="624" t="s">
        <v>1175</v>
      </c>
      <c r="B22" s="931">
        <f t="shared" si="0"/>
        <v>0.11054657788671782</v>
      </c>
      <c r="C22" s="932"/>
      <c r="D22" s="932"/>
      <c r="E22" s="932"/>
      <c r="F22" s="931"/>
      <c r="G22" s="931"/>
      <c r="H22" s="932"/>
      <c r="I22" s="931"/>
      <c r="J22" s="931"/>
      <c r="K22" s="931"/>
      <c r="L22" s="931"/>
      <c r="M22" s="931"/>
      <c r="N22" s="923"/>
      <c r="O22" s="923"/>
      <c r="P22" s="923"/>
      <c r="Q22" s="923"/>
      <c r="S22" s="933"/>
    </row>
    <row r="23" spans="1:24">
      <c r="A23" s="624" t="s">
        <v>1174</v>
      </c>
      <c r="B23" s="931">
        <f t="shared" si="0"/>
        <v>0.16920148074101926</v>
      </c>
      <c r="C23" s="932"/>
      <c r="D23" s="932"/>
      <c r="E23" s="932"/>
      <c r="F23" s="931"/>
      <c r="G23" s="931"/>
      <c r="H23" s="932"/>
      <c r="I23" s="931"/>
      <c r="J23" s="931"/>
      <c r="K23" s="931"/>
      <c r="L23" s="931"/>
      <c r="M23" s="358"/>
      <c r="N23" s="923"/>
      <c r="O23" s="923"/>
      <c r="P23" s="923"/>
      <c r="Q23" s="923"/>
      <c r="S23" s="933"/>
    </row>
    <row r="24" spans="1:24">
      <c r="A24" s="624" t="s">
        <v>1173</v>
      </c>
      <c r="B24" s="931">
        <f t="shared" si="0"/>
        <v>3.6821266705441107E-2</v>
      </c>
      <c r="C24" s="932"/>
      <c r="D24" s="932"/>
      <c r="E24" s="932"/>
      <c r="F24" s="931"/>
      <c r="G24" s="931"/>
      <c r="H24" s="932"/>
      <c r="I24" s="931"/>
      <c r="J24" s="931"/>
      <c r="K24" s="931"/>
      <c r="L24" s="931"/>
      <c r="M24" s="358"/>
      <c r="N24" s="923"/>
      <c r="O24" s="923"/>
      <c r="P24" s="923"/>
      <c r="Q24" s="923"/>
      <c r="S24" s="933"/>
    </row>
    <row r="25" spans="1:24">
      <c r="A25" s="624" t="s">
        <v>1172</v>
      </c>
      <c r="B25" s="931">
        <f t="shared" si="0"/>
        <v>3.2958578475313152E-3</v>
      </c>
      <c r="C25" s="932"/>
      <c r="D25" s="932"/>
      <c r="E25" s="932"/>
      <c r="F25" s="931"/>
      <c r="G25" s="931"/>
      <c r="H25" s="932"/>
      <c r="I25" s="931"/>
      <c r="J25" s="931"/>
      <c r="K25" s="931"/>
      <c r="L25" s="931"/>
      <c r="M25" s="358"/>
      <c r="N25" s="923"/>
      <c r="O25" s="923"/>
      <c r="P25" s="923"/>
      <c r="Q25" s="923"/>
      <c r="S25" s="933"/>
    </row>
    <row r="26" spans="1:24">
      <c r="A26" s="624" t="s">
        <v>1171</v>
      </c>
      <c r="B26" s="931">
        <f t="shared" si="0"/>
        <v>4.9642935467271131E-2</v>
      </c>
      <c r="C26" s="932"/>
      <c r="D26" s="932"/>
      <c r="E26" s="932"/>
      <c r="F26" s="931"/>
      <c r="G26" s="931"/>
      <c r="H26" s="932"/>
      <c r="I26" s="931"/>
      <c r="J26" s="931"/>
      <c r="K26" s="931"/>
      <c r="L26" s="931"/>
      <c r="M26" s="358"/>
      <c r="N26" s="923"/>
      <c r="O26" s="923"/>
      <c r="P26" s="923"/>
      <c r="Q26" s="923"/>
      <c r="S26" s="933"/>
    </row>
    <row r="27" spans="1:24">
      <c r="A27" s="624" t="s">
        <v>1170</v>
      </c>
      <c r="B27" s="931">
        <f t="shared" si="0"/>
        <v>1.5650914210305233E-2</v>
      </c>
      <c r="C27" s="932"/>
      <c r="D27" s="932"/>
      <c r="E27" s="932"/>
      <c r="F27" s="931"/>
      <c r="G27" s="931"/>
      <c r="H27" s="932"/>
      <c r="I27" s="931"/>
      <c r="J27" s="931"/>
      <c r="K27" s="931"/>
      <c r="L27" s="931"/>
      <c r="M27" s="358"/>
      <c r="N27" s="923"/>
      <c r="O27" s="923"/>
      <c r="P27" s="923"/>
      <c r="Q27" s="923"/>
      <c r="S27" s="933"/>
    </row>
    <row r="28" spans="1:24">
      <c r="A28" s="624" t="s">
        <v>1169</v>
      </c>
      <c r="B28" s="931">
        <f t="shared" si="0"/>
        <v>0.10649157094489245</v>
      </c>
      <c r="C28" s="932"/>
      <c r="D28" s="932"/>
      <c r="E28" s="932"/>
      <c r="F28" s="931"/>
      <c r="G28" s="931"/>
      <c r="H28" s="932"/>
      <c r="I28" s="931"/>
      <c r="J28" s="931"/>
      <c r="K28" s="931"/>
      <c r="L28" s="931"/>
      <c r="M28" s="358"/>
      <c r="N28" s="923"/>
      <c r="O28" s="923"/>
      <c r="P28" s="923"/>
      <c r="Q28" s="923"/>
      <c r="S28" s="933"/>
    </row>
    <row r="29" spans="1:24">
      <c r="A29" s="624" t="s">
        <v>1168</v>
      </c>
      <c r="B29" s="931">
        <f t="shared" si="0"/>
        <v>7.5406759851164851E-2</v>
      </c>
      <c r="C29" s="932"/>
      <c r="D29" s="932"/>
      <c r="E29" s="932"/>
      <c r="F29" s="931"/>
      <c r="G29" s="931"/>
      <c r="H29" s="932"/>
      <c r="I29" s="931"/>
      <c r="J29" s="931"/>
      <c r="K29" s="931"/>
      <c r="L29" s="931"/>
      <c r="M29" s="358"/>
      <c r="N29" s="923"/>
      <c r="O29" s="923"/>
      <c r="P29" s="923"/>
      <c r="Q29" s="923"/>
      <c r="S29" s="933"/>
    </row>
    <row r="30" spans="1:24">
      <c r="A30" s="624" t="s">
        <v>1167</v>
      </c>
      <c r="B30" s="931">
        <f t="shared" si="0"/>
        <v>1.3970727525151685E-2</v>
      </c>
      <c r="C30" s="932"/>
      <c r="D30" s="932"/>
      <c r="E30" s="932"/>
      <c r="F30" s="931"/>
      <c r="G30" s="931"/>
      <c r="H30" s="932"/>
      <c r="I30" s="931"/>
      <c r="J30" s="931"/>
      <c r="K30" s="931"/>
      <c r="L30" s="931"/>
      <c r="M30" s="358"/>
      <c r="N30" s="923"/>
      <c r="O30" s="923"/>
      <c r="P30" s="923"/>
      <c r="Q30" s="923"/>
      <c r="S30" s="933"/>
    </row>
    <row r="31" spans="1:24">
      <c r="A31" s="624" t="s">
        <v>1166</v>
      </c>
      <c r="B31" s="931">
        <f t="shared" si="0"/>
        <v>2.9394343527376188E-2</v>
      </c>
      <c r="C31" s="932"/>
      <c r="D31" s="932"/>
      <c r="E31" s="932"/>
      <c r="F31" s="931"/>
      <c r="G31" s="931"/>
      <c r="H31" s="932"/>
      <c r="I31" s="931"/>
      <c r="J31" s="931"/>
      <c r="K31" s="931"/>
      <c r="L31" s="931"/>
      <c r="M31" s="358"/>
      <c r="N31" s="923"/>
      <c r="O31" s="923"/>
      <c r="P31" s="923"/>
      <c r="Q31" s="923"/>
      <c r="S31" s="933"/>
    </row>
    <row r="32" spans="1:24">
      <c r="A32" s="624" t="s">
        <v>271</v>
      </c>
      <c r="B32" s="931">
        <f t="shared" si="0"/>
        <v>3.7796546562688625E-2</v>
      </c>
      <c r="C32" s="932"/>
      <c r="D32" s="932"/>
      <c r="E32" s="932"/>
      <c r="F32" s="931"/>
      <c r="G32" s="931"/>
      <c r="H32" s="932"/>
      <c r="I32" s="931"/>
      <c r="J32" s="931"/>
      <c r="K32" s="931"/>
      <c r="L32" s="931"/>
      <c r="M32" s="358"/>
      <c r="N32" s="923"/>
      <c r="O32" s="923"/>
      <c r="P32" s="923"/>
      <c r="Q32" s="923"/>
      <c r="S32" s="933"/>
    </row>
    <row r="33" spans="1:17">
      <c r="A33" s="624" t="s">
        <v>270</v>
      </c>
      <c r="B33" s="931">
        <f t="shared" si="0"/>
        <v>1.8821378691142653E-2</v>
      </c>
      <c r="C33" s="932"/>
      <c r="D33" s="932"/>
      <c r="E33" s="932"/>
      <c r="F33" s="931"/>
      <c r="G33" s="931"/>
      <c r="H33" s="932"/>
      <c r="I33" s="931"/>
      <c r="J33" s="931"/>
      <c r="K33" s="931"/>
      <c r="L33" s="931"/>
      <c r="M33" s="358"/>
      <c r="N33" s="923"/>
      <c r="O33" s="923"/>
      <c r="P33" s="923"/>
      <c r="Q33" s="923"/>
    </row>
    <row r="34" spans="1:17">
      <c r="A34" s="624" t="s">
        <v>2</v>
      </c>
      <c r="B34" s="931">
        <f t="shared" si="0"/>
        <v>6.5166537546003878E-2</v>
      </c>
      <c r="C34" s="932"/>
      <c r="D34" s="932"/>
      <c r="E34" s="932"/>
      <c r="F34" s="931"/>
      <c r="G34" s="931"/>
      <c r="H34" s="932"/>
      <c r="I34" s="931"/>
      <c r="J34" s="931"/>
      <c r="K34" s="931"/>
      <c r="L34" s="931"/>
      <c r="M34" s="358"/>
      <c r="N34" s="923"/>
      <c r="O34" s="923"/>
      <c r="P34" s="923"/>
      <c r="Q34" s="923"/>
    </row>
    <row r="35" spans="1:17">
      <c r="A35" s="382"/>
      <c r="B35" s="382"/>
      <c r="C35" s="382"/>
      <c r="D35" s="382"/>
      <c r="E35" s="382"/>
      <c r="F35" s="384"/>
      <c r="G35" s="384"/>
      <c r="H35" s="382"/>
      <c r="I35" s="384"/>
      <c r="J35" s="384"/>
      <c r="K35" s="384"/>
      <c r="L35" s="384"/>
      <c r="M35" s="930"/>
      <c r="N35" s="923"/>
      <c r="O35" s="923"/>
      <c r="P35" s="923"/>
      <c r="Q35" s="923"/>
    </row>
    <row r="36" spans="1:17">
      <c r="A36" s="382"/>
      <c r="B36" s="382"/>
      <c r="C36" s="382"/>
      <c r="D36" s="382"/>
      <c r="E36" s="382"/>
      <c r="F36" s="384"/>
      <c r="G36" s="384"/>
      <c r="H36" s="382"/>
      <c r="I36" s="382"/>
      <c r="J36" s="382"/>
      <c r="K36" s="382"/>
      <c r="L36" s="382"/>
      <c r="M36" s="923"/>
      <c r="N36" s="923"/>
      <c r="O36" s="923"/>
      <c r="P36" s="923"/>
      <c r="Q36" s="923"/>
    </row>
    <row r="37" spans="1:17">
      <c r="A37" s="929"/>
      <c r="B37" s="382"/>
      <c r="C37" s="382"/>
      <c r="D37" s="382"/>
      <c r="E37" s="382"/>
      <c r="F37" s="382"/>
      <c r="G37" s="382"/>
      <c r="H37" s="382"/>
      <c r="I37" s="382"/>
      <c r="J37" s="382"/>
      <c r="K37" s="382"/>
      <c r="L37" s="382"/>
      <c r="M37" s="923"/>
      <c r="N37" s="923"/>
      <c r="O37" s="923"/>
      <c r="P37" s="923"/>
      <c r="Q37" s="923"/>
    </row>
    <row r="38" spans="1:17">
      <c r="A38" s="929"/>
      <c r="B38" s="382"/>
      <c r="C38" s="382"/>
      <c r="D38" s="382"/>
      <c r="E38" s="382"/>
      <c r="F38" s="382"/>
      <c r="G38" s="382"/>
      <c r="H38" s="382"/>
      <c r="I38" s="382"/>
      <c r="J38" s="382"/>
      <c r="K38" s="382"/>
      <c r="L38" s="382"/>
      <c r="M38" s="923"/>
      <c r="N38" s="923"/>
      <c r="O38" s="923"/>
      <c r="P38" s="923"/>
      <c r="Q38" s="923"/>
    </row>
    <row r="39" spans="1:17">
      <c r="A39" s="928"/>
      <c r="B39" s="382"/>
      <c r="C39" s="382"/>
      <c r="D39" s="382"/>
      <c r="E39" s="382"/>
      <c r="F39" s="382"/>
      <c r="G39" s="382"/>
      <c r="H39" s="382"/>
      <c r="I39" s="382"/>
      <c r="J39" s="382"/>
      <c r="K39" s="382"/>
      <c r="L39" s="382"/>
      <c r="M39" s="923"/>
      <c r="N39" s="923"/>
      <c r="O39" s="923"/>
      <c r="P39" s="923"/>
      <c r="Q39" s="923"/>
    </row>
    <row r="40" spans="1:17">
      <c r="A40" s="928"/>
      <c r="B40" s="382"/>
      <c r="C40" s="382"/>
      <c r="D40" s="382"/>
      <c r="E40" s="382"/>
      <c r="F40" s="382"/>
      <c r="G40" s="382"/>
      <c r="H40" s="382"/>
      <c r="I40" s="382"/>
      <c r="J40" s="382"/>
      <c r="K40" s="382"/>
      <c r="L40" s="382"/>
      <c r="M40" s="923"/>
      <c r="N40" s="923"/>
      <c r="O40" s="923"/>
      <c r="P40" s="923"/>
      <c r="Q40" s="923"/>
    </row>
    <row r="41" spans="1:17">
      <c r="A41" s="928"/>
      <c r="B41" s="382"/>
      <c r="C41" s="382"/>
      <c r="D41" s="382"/>
      <c r="E41" s="382"/>
      <c r="F41" s="382"/>
      <c r="G41" s="382"/>
      <c r="H41" s="382"/>
      <c r="I41" s="382"/>
      <c r="J41" s="382"/>
      <c r="K41" s="382"/>
      <c r="L41" s="382"/>
      <c r="M41" s="923"/>
      <c r="N41" s="923"/>
      <c r="O41" s="923"/>
      <c r="P41" s="923"/>
      <c r="Q41" s="923"/>
    </row>
    <row r="42" spans="1:17">
      <c r="A42" s="928"/>
      <c r="B42" s="382"/>
      <c r="C42" s="382"/>
      <c r="D42" s="382"/>
      <c r="E42" s="382"/>
      <c r="F42" s="382"/>
      <c r="G42" s="382"/>
      <c r="H42" s="382"/>
      <c r="I42" s="382"/>
      <c r="J42" s="382"/>
      <c r="K42" s="382"/>
      <c r="L42" s="382"/>
      <c r="M42" s="923"/>
      <c r="N42" s="923"/>
      <c r="O42" s="923"/>
      <c r="P42" s="923"/>
      <c r="Q42" s="923"/>
    </row>
    <row r="43" spans="1:17">
      <c r="A43" s="928"/>
      <c r="B43" s="382"/>
      <c r="C43" s="382"/>
      <c r="D43" s="382"/>
      <c r="E43" s="382"/>
      <c r="F43" s="382"/>
      <c r="G43" s="382"/>
      <c r="H43" s="382"/>
      <c r="I43" s="382"/>
      <c r="J43" s="382"/>
      <c r="K43" s="382"/>
      <c r="L43" s="382"/>
      <c r="M43" s="923"/>
      <c r="N43" s="923"/>
      <c r="O43" s="923"/>
      <c r="P43" s="923"/>
      <c r="Q43" s="923"/>
    </row>
    <row r="44" spans="1:17">
      <c r="A44" s="928"/>
      <c r="B44" s="382"/>
      <c r="C44" s="382"/>
      <c r="D44" s="382"/>
      <c r="E44" s="382"/>
      <c r="F44" s="382"/>
      <c r="G44" s="382"/>
      <c r="H44" s="382"/>
      <c r="I44" s="382"/>
      <c r="J44" s="382"/>
      <c r="K44" s="382"/>
      <c r="L44" s="382"/>
      <c r="M44" s="923"/>
      <c r="N44" s="923"/>
      <c r="O44" s="923"/>
      <c r="P44" s="923"/>
      <c r="Q44" s="923"/>
    </row>
    <row r="45" spans="1:17">
      <c r="A45" s="928"/>
      <c r="B45" s="382"/>
      <c r="C45" s="382"/>
      <c r="D45" s="382"/>
      <c r="E45" s="382"/>
      <c r="F45" s="382"/>
      <c r="G45" s="382"/>
      <c r="H45" s="382"/>
      <c r="I45" s="382"/>
      <c r="J45" s="382"/>
      <c r="K45" s="382"/>
      <c r="L45" s="382"/>
      <c r="M45" s="923"/>
      <c r="N45" s="923"/>
      <c r="O45" s="923"/>
      <c r="P45" s="923"/>
      <c r="Q45" s="923"/>
    </row>
    <row r="46" spans="1:17">
      <c r="A46" s="928"/>
      <c r="B46" s="382"/>
      <c r="C46" s="382"/>
      <c r="D46" s="382"/>
      <c r="E46" s="382"/>
      <c r="F46" s="382"/>
      <c r="G46" s="382"/>
      <c r="H46" s="382"/>
      <c r="I46" s="377"/>
      <c r="J46" s="377"/>
      <c r="K46" s="377"/>
      <c r="L46" s="377"/>
      <c r="M46" s="383"/>
      <c r="N46" s="383"/>
      <c r="O46" s="923"/>
      <c r="P46" s="923"/>
      <c r="Q46" s="923"/>
    </row>
    <row r="47" spans="1:17">
      <c r="A47" s="928"/>
      <c r="B47" s="382"/>
      <c r="C47" s="382"/>
      <c r="D47" s="382"/>
      <c r="E47" s="382"/>
      <c r="F47" s="382"/>
      <c r="G47" s="382"/>
      <c r="H47" s="382"/>
      <c r="I47" s="377"/>
      <c r="J47" s="377"/>
      <c r="K47" s="377"/>
      <c r="L47" s="377"/>
      <c r="M47" s="383"/>
      <c r="N47" s="383"/>
      <c r="O47" s="923"/>
      <c r="P47" s="923"/>
      <c r="Q47" s="923"/>
    </row>
    <row r="48" spans="1:17">
      <c r="A48" s="928"/>
      <c r="B48" s="382"/>
      <c r="C48" s="382"/>
      <c r="D48" s="382"/>
      <c r="E48" s="382"/>
      <c r="F48" s="382"/>
      <c r="G48" s="382"/>
      <c r="H48" s="382"/>
      <c r="I48" s="382"/>
      <c r="J48" s="382"/>
      <c r="K48" s="382"/>
      <c r="L48" s="382"/>
      <c r="M48" s="923"/>
      <c r="N48" s="923"/>
      <c r="O48" s="923"/>
      <c r="P48" s="923"/>
      <c r="Q48" s="923"/>
    </row>
    <row r="49" spans="1:18">
      <c r="A49" s="928"/>
      <c r="B49" s="382"/>
      <c r="C49" s="382"/>
      <c r="D49" s="382"/>
      <c r="E49" s="382"/>
      <c r="F49" s="382"/>
      <c r="G49" s="382"/>
      <c r="H49" s="382"/>
      <c r="I49" s="382"/>
      <c r="J49" s="382"/>
      <c r="K49" s="382"/>
      <c r="L49" s="382"/>
      <c r="M49" s="923"/>
      <c r="N49" s="923"/>
      <c r="O49" s="923"/>
      <c r="P49" s="923"/>
      <c r="Q49" s="923"/>
    </row>
    <row r="50" spans="1:18">
      <c r="A50" s="928"/>
      <c r="B50" s="382"/>
      <c r="C50" s="382"/>
      <c r="D50" s="382"/>
      <c r="E50" s="382"/>
      <c r="F50" s="382"/>
      <c r="G50" s="382"/>
      <c r="H50" s="382"/>
      <c r="I50" s="382"/>
      <c r="J50" s="382"/>
      <c r="K50" s="382"/>
      <c r="L50" s="382"/>
      <c r="M50" s="923"/>
      <c r="N50" s="923"/>
      <c r="O50" s="923"/>
      <c r="P50" s="923"/>
      <c r="Q50" s="923"/>
    </row>
    <row r="51" spans="1:18">
      <c r="A51" s="928"/>
      <c r="B51" s="382"/>
      <c r="C51" s="382"/>
      <c r="D51" s="382"/>
      <c r="E51" s="382"/>
      <c r="F51" s="382"/>
      <c r="G51" s="382"/>
      <c r="H51" s="382"/>
      <c r="I51" s="382"/>
      <c r="J51" s="382"/>
      <c r="K51" s="382"/>
      <c r="L51" s="382"/>
      <c r="M51" s="923"/>
      <c r="N51" s="923"/>
    </row>
    <row r="52" spans="1:18">
      <c r="A52" s="928"/>
      <c r="B52" s="382"/>
      <c r="C52" s="382"/>
      <c r="D52" s="382"/>
      <c r="E52" s="382"/>
      <c r="F52" s="382"/>
      <c r="G52" s="382"/>
      <c r="H52" s="382"/>
      <c r="I52" s="382"/>
      <c r="J52" s="382"/>
      <c r="K52" s="382"/>
      <c r="L52" s="382"/>
      <c r="M52" s="923"/>
      <c r="N52" s="923"/>
    </row>
    <row r="53" spans="1:18">
      <c r="A53" s="928"/>
      <c r="B53" s="382"/>
      <c r="C53" s="382"/>
      <c r="D53" s="382"/>
      <c r="E53" s="382"/>
      <c r="F53" s="382"/>
      <c r="G53" s="382"/>
      <c r="H53" s="382"/>
      <c r="I53" s="382"/>
      <c r="J53" s="382"/>
      <c r="K53" s="382"/>
      <c r="L53" s="382"/>
      <c r="M53" s="923"/>
      <c r="N53" s="923"/>
    </row>
    <row r="54" spans="1:18">
      <c r="A54" s="928"/>
      <c r="B54" s="382"/>
      <c r="C54" s="382"/>
      <c r="D54" s="382"/>
      <c r="E54" s="382"/>
      <c r="F54" s="382"/>
      <c r="G54" s="382"/>
      <c r="H54" s="382"/>
      <c r="I54" s="382"/>
      <c r="J54" s="382"/>
      <c r="K54" s="382"/>
      <c r="L54" s="382"/>
      <c r="M54" s="923"/>
      <c r="N54" s="923"/>
    </row>
    <row r="55" spans="1:18">
      <c r="A55" s="928"/>
      <c r="B55" s="925"/>
      <c r="C55" s="925"/>
      <c r="D55" s="925"/>
      <c r="E55" s="925"/>
      <c r="F55" s="925"/>
      <c r="G55" s="925"/>
      <c r="H55" s="925"/>
      <c r="I55" s="925"/>
      <c r="J55" s="925"/>
      <c r="K55" s="925"/>
      <c r="L55" s="925"/>
      <c r="M55" s="925"/>
      <c r="N55" s="925"/>
      <c r="O55" s="924"/>
      <c r="P55" s="924"/>
      <c r="Q55" s="924"/>
      <c r="R55" s="924"/>
    </row>
    <row r="56" spans="1:18">
      <c r="A56" s="928"/>
      <c r="B56" s="925"/>
      <c r="C56" s="925"/>
      <c r="D56" s="925"/>
      <c r="E56" s="925"/>
      <c r="F56" s="925"/>
      <c r="G56" s="925"/>
      <c r="H56" s="925"/>
      <c r="I56" s="925"/>
      <c r="J56" s="925"/>
      <c r="K56" s="925"/>
      <c r="L56" s="925"/>
      <c r="M56" s="925"/>
      <c r="N56" s="925"/>
      <c r="O56" s="924"/>
      <c r="P56" s="924"/>
      <c r="Q56" s="924"/>
      <c r="R56" s="924"/>
    </row>
    <row r="57" spans="1:18">
      <c r="A57" s="928"/>
      <c r="B57" s="925"/>
      <c r="C57" s="925"/>
      <c r="D57" s="925"/>
      <c r="E57" s="925"/>
      <c r="F57" s="925"/>
      <c r="G57" s="925"/>
      <c r="H57" s="925"/>
      <c r="I57" s="925"/>
      <c r="J57" s="925"/>
      <c r="K57" s="925"/>
      <c r="L57" s="925"/>
      <c r="M57" s="925"/>
      <c r="N57" s="925"/>
      <c r="O57" s="924"/>
      <c r="P57" s="924"/>
      <c r="Q57" s="924"/>
      <c r="R57" s="924"/>
    </row>
    <row r="58" spans="1:18">
      <c r="A58" s="928"/>
      <c r="B58" s="925"/>
      <c r="C58" s="925"/>
      <c r="D58" s="925"/>
      <c r="E58" s="925"/>
      <c r="F58" s="925"/>
      <c r="G58" s="925"/>
      <c r="H58" s="925"/>
      <c r="I58" s="925"/>
      <c r="J58" s="925"/>
      <c r="K58" s="925"/>
      <c r="L58" s="925"/>
      <c r="M58" s="925"/>
      <c r="N58" s="925"/>
      <c r="O58" s="924"/>
      <c r="P58" s="924"/>
      <c r="Q58" s="924"/>
      <c r="R58" s="924"/>
    </row>
    <row r="59" spans="1:18">
      <c r="A59" s="928"/>
      <c r="B59" s="925"/>
      <c r="C59" s="925"/>
      <c r="D59" s="925"/>
      <c r="E59" s="925"/>
      <c r="F59" s="925"/>
      <c r="G59" s="925"/>
      <c r="H59" s="925"/>
      <c r="I59" s="925"/>
      <c r="J59" s="925"/>
      <c r="K59" s="925"/>
      <c r="L59" s="925"/>
      <c r="M59" s="925"/>
      <c r="N59" s="925"/>
      <c r="O59" s="924"/>
      <c r="P59" s="924"/>
      <c r="Q59" s="924"/>
      <c r="R59" s="924"/>
    </row>
    <row r="60" spans="1:18">
      <c r="A60" s="928"/>
      <c r="B60" s="925"/>
      <c r="C60" s="925"/>
      <c r="D60" s="925"/>
      <c r="E60" s="925"/>
      <c r="F60" s="925"/>
      <c r="G60" s="925"/>
      <c r="H60" s="925"/>
      <c r="I60" s="925"/>
      <c r="J60" s="925"/>
      <c r="K60" s="925"/>
      <c r="L60" s="925"/>
      <c r="M60" s="925"/>
      <c r="N60" s="925"/>
      <c r="O60" s="924"/>
      <c r="P60" s="924"/>
      <c r="Q60" s="924"/>
      <c r="R60" s="924"/>
    </row>
    <row r="61" spans="1:18">
      <c r="A61" s="928"/>
      <c r="B61" s="925"/>
      <c r="C61" s="925"/>
      <c r="D61" s="925"/>
      <c r="E61" s="925"/>
      <c r="F61" s="925"/>
      <c r="G61" s="925"/>
      <c r="H61" s="925"/>
      <c r="I61" s="925"/>
      <c r="J61" s="925"/>
      <c r="K61" s="925"/>
      <c r="L61" s="925"/>
      <c r="M61" s="925"/>
      <c r="N61" s="925"/>
      <c r="O61" s="924"/>
      <c r="P61" s="924"/>
      <c r="Q61" s="924"/>
      <c r="R61" s="924"/>
    </row>
    <row r="62" spans="1:18">
      <c r="A62" s="928"/>
      <c r="B62" s="925"/>
      <c r="C62" s="925"/>
      <c r="D62" s="925"/>
      <c r="E62" s="925"/>
      <c r="F62" s="925"/>
      <c r="G62" s="925"/>
      <c r="H62" s="925"/>
      <c r="I62" s="925"/>
      <c r="J62" s="925"/>
      <c r="K62" s="925"/>
      <c r="L62" s="925"/>
      <c r="M62" s="925"/>
      <c r="N62" s="925"/>
      <c r="O62" s="924"/>
      <c r="P62" s="924"/>
      <c r="Q62" s="924"/>
      <c r="R62" s="924"/>
    </row>
    <row r="63" spans="1:18">
      <c r="A63" s="927"/>
      <c r="B63" s="925"/>
      <c r="C63" s="925"/>
      <c r="D63" s="925"/>
      <c r="E63" s="925"/>
      <c r="F63" s="925"/>
      <c r="G63" s="925"/>
      <c r="H63" s="925"/>
      <c r="I63" s="925"/>
      <c r="J63" s="925"/>
      <c r="K63" s="925"/>
      <c r="L63" s="925"/>
      <c r="M63" s="925"/>
      <c r="N63" s="925"/>
      <c r="O63" s="924"/>
      <c r="P63" s="924"/>
      <c r="Q63" s="924"/>
      <c r="R63" s="924"/>
    </row>
    <row r="64" spans="1:18">
      <c r="A64" s="382"/>
      <c r="B64" s="925"/>
      <c r="C64" s="925"/>
      <c r="D64" s="925"/>
      <c r="E64" s="925"/>
      <c r="F64" s="925"/>
      <c r="G64" s="925"/>
      <c r="H64" s="925"/>
      <c r="I64" s="925"/>
      <c r="J64" s="925"/>
      <c r="K64" s="925"/>
      <c r="L64" s="925"/>
      <c r="M64" s="925"/>
      <c r="N64" s="925"/>
      <c r="O64" s="924"/>
      <c r="P64" s="924"/>
      <c r="Q64" s="924"/>
      <c r="R64" s="924"/>
    </row>
    <row r="65" spans="1:18">
      <c r="A65" s="382"/>
      <c r="B65" s="925"/>
      <c r="C65" s="925"/>
      <c r="D65" s="925"/>
      <c r="E65" s="925"/>
      <c r="F65" s="925"/>
      <c r="G65" s="925"/>
      <c r="H65" s="925"/>
      <c r="I65" s="925"/>
      <c r="J65" s="925"/>
      <c r="K65" s="925"/>
      <c r="L65" s="925"/>
      <c r="M65" s="925"/>
      <c r="N65" s="925"/>
      <c r="O65" s="924"/>
      <c r="P65" s="924"/>
      <c r="Q65" s="924"/>
      <c r="R65" s="924"/>
    </row>
    <row r="66" spans="1:18">
      <c r="A66" s="382"/>
      <c r="B66" s="925"/>
      <c r="C66" s="925"/>
      <c r="D66" s="925"/>
      <c r="E66" s="925"/>
      <c r="F66" s="925"/>
      <c r="G66" s="925"/>
      <c r="H66" s="925"/>
      <c r="I66" s="925"/>
      <c r="J66" s="925"/>
      <c r="K66" s="925"/>
      <c r="L66" s="925"/>
      <c r="M66" s="925"/>
      <c r="N66" s="925"/>
      <c r="O66" s="924"/>
      <c r="P66" s="924"/>
      <c r="Q66" s="924"/>
      <c r="R66" s="924"/>
    </row>
    <row r="67" spans="1:18">
      <c r="A67" s="382"/>
      <c r="B67" s="925"/>
      <c r="C67" s="925"/>
      <c r="D67" s="925"/>
      <c r="E67" s="925"/>
      <c r="F67" s="925"/>
      <c r="G67" s="925"/>
      <c r="H67" s="925"/>
      <c r="I67" s="925"/>
      <c r="J67" s="925"/>
      <c r="K67" s="925"/>
      <c r="L67" s="925"/>
      <c r="M67" s="925"/>
      <c r="N67" s="925"/>
      <c r="O67" s="924"/>
      <c r="P67" s="924"/>
      <c r="Q67" s="924"/>
      <c r="R67" s="924"/>
    </row>
    <row r="68" spans="1:18">
      <c r="A68" s="926"/>
      <c r="B68" s="925"/>
      <c r="C68" s="925"/>
      <c r="D68" s="925"/>
      <c r="E68" s="925"/>
      <c r="F68" s="925"/>
      <c r="G68" s="925"/>
      <c r="H68" s="925"/>
      <c r="I68" s="925"/>
      <c r="J68" s="925"/>
      <c r="K68" s="925"/>
      <c r="L68" s="925"/>
      <c r="M68" s="925"/>
      <c r="N68" s="925"/>
      <c r="O68" s="924"/>
      <c r="P68" s="924"/>
      <c r="Q68" s="924"/>
      <c r="R68" s="924"/>
    </row>
    <row r="69" spans="1:18">
      <c r="A69" s="382"/>
      <c r="B69" s="925"/>
      <c r="C69" s="925"/>
      <c r="D69" s="925"/>
      <c r="E69" s="925"/>
      <c r="F69" s="925"/>
      <c r="G69" s="925"/>
      <c r="H69" s="925"/>
      <c r="I69" s="925"/>
      <c r="J69" s="925"/>
      <c r="K69" s="925"/>
      <c r="L69" s="925"/>
      <c r="M69" s="925"/>
      <c r="N69" s="925"/>
      <c r="O69" s="924"/>
      <c r="P69" s="924"/>
      <c r="Q69" s="924"/>
      <c r="R69" s="924"/>
    </row>
    <row r="70" spans="1:18">
      <c r="A70" s="382"/>
      <c r="B70" s="382"/>
      <c r="C70" s="382"/>
      <c r="D70" s="382"/>
      <c r="E70" s="382"/>
      <c r="F70" s="382"/>
      <c r="G70" s="382"/>
      <c r="H70" s="382"/>
      <c r="I70" s="382"/>
      <c r="J70" s="382"/>
      <c r="K70" s="382"/>
      <c r="L70" s="382"/>
      <c r="M70" s="923"/>
      <c r="N70" s="923"/>
    </row>
    <row r="71" spans="1:18">
      <c r="A71" s="382"/>
      <c r="B71" s="382"/>
      <c r="C71" s="382"/>
      <c r="D71" s="382"/>
      <c r="E71" s="382"/>
      <c r="F71" s="382"/>
      <c r="G71" s="382"/>
      <c r="H71" s="382"/>
      <c r="I71" s="382"/>
      <c r="J71" s="382"/>
      <c r="K71" s="382"/>
      <c r="L71" s="382"/>
      <c r="M71" s="923"/>
      <c r="N71" s="923"/>
    </row>
    <row r="72" spans="1:18">
      <c r="A72" s="382"/>
      <c r="B72" s="382"/>
      <c r="C72" s="382"/>
      <c r="D72" s="382"/>
      <c r="E72" s="382"/>
      <c r="F72" s="382"/>
      <c r="G72" s="382"/>
      <c r="H72" s="382"/>
      <c r="I72" s="382"/>
      <c r="J72" s="382"/>
      <c r="K72" s="382"/>
      <c r="L72" s="382"/>
      <c r="M72" s="923"/>
      <c r="N72" s="923"/>
    </row>
    <row r="73" spans="1:18">
      <c r="A73" s="382"/>
      <c r="B73" s="382"/>
      <c r="C73" s="382"/>
      <c r="D73" s="382"/>
      <c r="E73" s="382"/>
      <c r="F73" s="382"/>
      <c r="G73" s="382"/>
      <c r="H73" s="382"/>
      <c r="I73" s="382"/>
      <c r="J73" s="382"/>
      <c r="K73" s="382"/>
      <c r="L73" s="382"/>
      <c r="M73" s="923"/>
      <c r="N73" s="923"/>
    </row>
    <row r="75" spans="1:18">
      <c r="A75" s="380"/>
    </row>
    <row r="76" spans="1:18">
      <c r="A76" s="380"/>
    </row>
    <row r="77" spans="1:18">
      <c r="A77" s="380"/>
    </row>
    <row r="78" spans="1:18">
      <c r="A78" s="380"/>
    </row>
    <row r="79" spans="1:18">
      <c r="A79" s="380"/>
    </row>
    <row r="80" spans="1:18">
      <c r="A80" s="380"/>
    </row>
    <row r="81" spans="1:1">
      <c r="A81" s="380"/>
    </row>
    <row r="82" spans="1:1">
      <c r="A82" s="380"/>
    </row>
    <row r="83" spans="1:1">
      <c r="A83" s="380"/>
    </row>
    <row r="84" spans="1:1">
      <c r="A84" s="380"/>
    </row>
    <row r="85" spans="1:1">
      <c r="A85" s="380"/>
    </row>
    <row r="86" spans="1:1">
      <c r="A86" s="380"/>
    </row>
    <row r="87" spans="1:1">
      <c r="A87" s="380"/>
    </row>
    <row r="88" spans="1:1">
      <c r="A88" s="380"/>
    </row>
    <row r="89" spans="1:1">
      <c r="A89" s="380"/>
    </row>
    <row r="90" spans="1:1">
      <c r="A90" s="380"/>
    </row>
    <row r="91" spans="1:1">
      <c r="A91" s="380"/>
    </row>
    <row r="92" spans="1:1">
      <c r="A92" s="380"/>
    </row>
    <row r="93" spans="1:1">
      <c r="A93" s="380"/>
    </row>
    <row r="94" spans="1:1">
      <c r="A94" s="380"/>
    </row>
    <row r="95" spans="1:1">
      <c r="A95" s="380"/>
    </row>
    <row r="96" spans="1:1">
      <c r="A96" s="380"/>
    </row>
    <row r="97" spans="1:1">
      <c r="A97" s="380"/>
    </row>
    <row r="98" spans="1:1">
      <c r="A98" s="380"/>
    </row>
    <row r="99" spans="1:1">
      <c r="A99" s="380"/>
    </row>
    <row r="100" spans="1:1">
      <c r="A100" s="380"/>
    </row>
    <row r="101" spans="1:1">
      <c r="A101" s="380"/>
    </row>
    <row r="102" spans="1:1">
      <c r="A102" s="380"/>
    </row>
    <row r="103" spans="1:1">
      <c r="A103" s="380"/>
    </row>
    <row r="104" spans="1:1">
      <c r="A104" s="380"/>
    </row>
    <row r="105" spans="1:1">
      <c r="A105" s="380"/>
    </row>
    <row r="106" spans="1:1">
      <c r="A106" s="380"/>
    </row>
  </sheetData>
  <pageMargins left="0.7" right="0.7" top="0.75" bottom="0.75" header="0.3" footer="0.3"/>
  <pageSetup paperSize="9" scale="70" fitToWidth="0" fitToHeight="0" orientation="portrait" r:id="rId1"/>
  <customProperties>
    <customPr name="_pios_id" r:id="rId2"/>
  </customPropertie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05426-3705-414C-8518-A56A71A630B4}">
  <dimension ref="A1:AC128"/>
  <sheetViews>
    <sheetView view="pageBreakPreview" topLeftCell="A97" zoomScale="85" zoomScaleNormal="100" zoomScaleSheetLayoutView="85" workbookViewId="0">
      <selection activeCell="A9" sqref="A9"/>
    </sheetView>
  </sheetViews>
  <sheetFormatPr defaultRowHeight="14.4"/>
  <cols>
    <col min="1" max="1" width="36.5546875" style="378" customWidth="1"/>
    <col min="2" max="9" width="9.33203125" style="378" customWidth="1"/>
    <col min="10" max="10" width="13.5546875" style="1072" customWidth="1"/>
    <col min="11" max="11" width="4.6640625" style="1072" customWidth="1"/>
    <col min="12" max="12" width="8.88671875" style="1071"/>
    <col min="13" max="16384" width="8.88671875" style="907"/>
  </cols>
  <sheetData>
    <row r="1" spans="1:24">
      <c r="A1" s="1190" t="s">
        <v>1378</v>
      </c>
      <c r="B1" s="1030"/>
      <c r="C1" s="1030"/>
      <c r="D1" s="1030"/>
      <c r="E1" s="1030"/>
    </row>
    <row r="2" spans="1:24" ht="13.5" customHeight="1">
      <c r="B2" s="606"/>
      <c r="C2" s="1074"/>
      <c r="D2" s="606"/>
      <c r="E2" s="385"/>
    </row>
    <row r="3" spans="1:24" ht="13.5" customHeight="1">
      <c r="A3" s="1046"/>
      <c r="C3" s="907"/>
      <c r="D3" s="907"/>
      <c r="E3" s="907"/>
      <c r="F3" s="907"/>
      <c r="G3" s="907"/>
      <c r="H3" s="907"/>
      <c r="I3" s="1315"/>
    </row>
    <row r="4" spans="1:24" ht="38.4" customHeight="1" thickBot="1">
      <c r="A4" s="1044" t="s">
        <v>112</v>
      </c>
      <c r="B4" s="1043" t="s">
        <v>237</v>
      </c>
      <c r="C4" s="1043" t="s">
        <v>244</v>
      </c>
      <c r="D4" s="1043" t="s">
        <v>243</v>
      </c>
      <c r="E4" s="1043" t="s">
        <v>242</v>
      </c>
      <c r="F4" s="1043" t="s">
        <v>241</v>
      </c>
      <c r="G4" s="1043" t="s">
        <v>240</v>
      </c>
      <c r="H4" s="1042" t="s">
        <v>991</v>
      </c>
      <c r="I4" s="1078"/>
    </row>
    <row r="5" spans="1:24" ht="13.5" customHeight="1">
      <c r="A5" s="921" t="s">
        <v>807</v>
      </c>
      <c r="B5" s="1041">
        <v>96.272337459999989</v>
      </c>
      <c r="C5" s="1041">
        <v>51.822998979999994</v>
      </c>
      <c r="D5" s="1041">
        <v>24.405834209999998</v>
      </c>
      <c r="E5" s="1041">
        <v>7.7184959400000004</v>
      </c>
      <c r="F5" s="1041">
        <v>12.325008330000001</v>
      </c>
      <c r="G5" s="1041">
        <v>0</v>
      </c>
      <c r="H5" s="1041">
        <v>0</v>
      </c>
      <c r="I5" s="1033"/>
      <c r="K5" s="1082"/>
      <c r="L5" s="357"/>
      <c r="N5" s="357"/>
      <c r="O5" s="357"/>
      <c r="P5" s="357"/>
      <c r="Q5" s="357"/>
      <c r="R5" s="357"/>
      <c r="S5" s="357"/>
      <c r="T5" s="357"/>
      <c r="U5" s="139"/>
      <c r="V5" s="139"/>
      <c r="W5" s="139"/>
      <c r="X5" s="139"/>
    </row>
    <row r="6" spans="1:24" ht="13.5" customHeight="1">
      <c r="A6" s="921" t="s">
        <v>923</v>
      </c>
      <c r="B6" s="1041">
        <v>385.94244234000001</v>
      </c>
      <c r="C6" s="1041">
        <v>359.68308318000004</v>
      </c>
      <c r="D6" s="1041">
        <v>19.32424846</v>
      </c>
      <c r="E6" s="1041">
        <v>4.0665238100000005</v>
      </c>
      <c r="F6" s="1041">
        <v>2.86858689</v>
      </c>
      <c r="G6" s="1041">
        <v>0</v>
      </c>
      <c r="H6" s="1041">
        <v>0</v>
      </c>
      <c r="I6" s="1033"/>
      <c r="K6" s="1082"/>
      <c r="L6" s="357"/>
      <c r="N6" s="357"/>
      <c r="O6" s="357"/>
      <c r="P6" s="357"/>
      <c r="Q6" s="357"/>
      <c r="R6" s="357"/>
      <c r="S6" s="357"/>
      <c r="T6" s="357"/>
      <c r="U6" s="139"/>
      <c r="V6" s="139"/>
      <c r="W6" s="139"/>
      <c r="X6" s="139"/>
    </row>
    <row r="7" spans="1:24" ht="13.5" customHeight="1">
      <c r="A7" s="920" t="s">
        <v>922</v>
      </c>
      <c r="B7" s="1033">
        <v>91.854725549999998</v>
      </c>
      <c r="C7" s="1033">
        <v>84.818683570000005</v>
      </c>
      <c r="D7" s="1033">
        <v>4.0259462299999997</v>
      </c>
      <c r="E7" s="1033">
        <v>2.0839238199999999</v>
      </c>
      <c r="F7" s="1033">
        <v>0.92617192999999998</v>
      </c>
      <c r="G7" s="1033">
        <v>0</v>
      </c>
      <c r="H7" s="1033">
        <v>0</v>
      </c>
      <c r="I7" s="1033"/>
      <c r="K7" s="1082"/>
      <c r="L7" s="357"/>
      <c r="N7" s="357"/>
      <c r="O7" s="357"/>
      <c r="P7" s="357"/>
      <c r="Q7" s="357"/>
      <c r="R7" s="357"/>
      <c r="S7" s="357"/>
      <c r="T7" s="357"/>
      <c r="U7" s="139"/>
      <c r="V7" s="139"/>
      <c r="W7" s="139"/>
      <c r="X7" s="139"/>
    </row>
    <row r="8" spans="1:24" ht="13.5" customHeight="1">
      <c r="A8" s="920" t="s">
        <v>921</v>
      </c>
      <c r="B8" s="1033">
        <v>290.54216387000002</v>
      </c>
      <c r="C8" s="1033">
        <v>274.71489819999999</v>
      </c>
      <c r="D8" s="1033">
        <v>12.614699529999999</v>
      </c>
      <c r="E8" s="1033">
        <v>1.27015118</v>
      </c>
      <c r="F8" s="1033">
        <v>1.94241496</v>
      </c>
      <c r="G8" s="1033">
        <v>0</v>
      </c>
      <c r="H8" s="1033">
        <v>0</v>
      </c>
      <c r="I8" s="1033"/>
      <c r="K8" s="1082"/>
      <c r="L8" s="357"/>
      <c r="N8" s="357"/>
      <c r="O8" s="357"/>
      <c r="P8" s="357"/>
      <c r="Q8" s="357"/>
      <c r="R8" s="357"/>
      <c r="S8" s="357"/>
      <c r="T8" s="357"/>
      <c r="U8" s="139"/>
      <c r="V8" s="139"/>
      <c r="W8" s="139"/>
      <c r="X8" s="139"/>
    </row>
    <row r="9" spans="1:24" ht="13.5" customHeight="1">
      <c r="A9" s="386" t="s">
        <v>920</v>
      </c>
      <c r="B9" s="1033">
        <v>3.5455529199999996</v>
      </c>
      <c r="C9" s="1033">
        <v>0.14950141</v>
      </c>
      <c r="D9" s="1033">
        <v>2.6836026999999998</v>
      </c>
      <c r="E9" s="1033">
        <v>0.71244880999999993</v>
      </c>
      <c r="F9" s="1033">
        <v>0</v>
      </c>
      <c r="G9" s="1033">
        <v>0</v>
      </c>
      <c r="H9" s="1033">
        <v>0</v>
      </c>
      <c r="I9" s="1033"/>
      <c r="K9" s="1082"/>
      <c r="L9" s="357"/>
      <c r="N9" s="357"/>
      <c r="O9" s="357"/>
      <c r="P9" s="357"/>
      <c r="Q9" s="357"/>
      <c r="R9" s="357"/>
      <c r="S9" s="357"/>
      <c r="T9" s="357"/>
      <c r="U9" s="139"/>
      <c r="V9" s="139"/>
      <c r="W9" s="139"/>
      <c r="X9" s="139"/>
    </row>
    <row r="10" spans="1:24" ht="13.5" customHeight="1">
      <c r="A10" s="609" t="s">
        <v>919</v>
      </c>
      <c r="B10" s="1041">
        <v>563.62306028</v>
      </c>
      <c r="C10" s="1041">
        <v>19.930166830000001</v>
      </c>
      <c r="D10" s="1041">
        <v>24.434045389999998</v>
      </c>
      <c r="E10" s="1041">
        <v>197.90346006999999</v>
      </c>
      <c r="F10" s="1041">
        <v>1.0250214900000001</v>
      </c>
      <c r="G10" s="1041">
        <v>0</v>
      </c>
      <c r="H10" s="1041">
        <v>320.33036650000003</v>
      </c>
      <c r="I10" s="1033"/>
      <c r="K10" s="1082"/>
      <c r="L10" s="357"/>
      <c r="N10" s="357"/>
      <c r="O10" s="357"/>
      <c r="P10" s="357"/>
      <c r="Q10" s="357"/>
      <c r="R10" s="357"/>
      <c r="S10" s="357"/>
      <c r="T10" s="357"/>
      <c r="U10" s="139"/>
      <c r="V10" s="139"/>
      <c r="W10" s="139"/>
      <c r="X10" s="139"/>
    </row>
    <row r="11" spans="1:24" ht="13.5" customHeight="1">
      <c r="A11" s="920" t="s">
        <v>918</v>
      </c>
      <c r="B11" s="1033">
        <v>40.322596130000001</v>
      </c>
      <c r="C11" s="1033">
        <v>19.930166830000001</v>
      </c>
      <c r="D11" s="1033">
        <v>15.562336890000001</v>
      </c>
      <c r="E11" s="1033">
        <v>4.5172152699999994</v>
      </c>
      <c r="F11" s="1033">
        <v>0.31287714</v>
      </c>
      <c r="G11" s="1033">
        <v>0</v>
      </c>
      <c r="H11" s="1033">
        <v>0</v>
      </c>
      <c r="I11" s="1033"/>
      <c r="K11" s="1082"/>
      <c r="L11" s="357"/>
      <c r="N11" s="357"/>
      <c r="O11" s="357"/>
      <c r="P11" s="357"/>
      <c r="Q11" s="357"/>
      <c r="R11" s="357"/>
      <c r="S11" s="357"/>
      <c r="T11" s="357"/>
      <c r="U11" s="139"/>
      <c r="V11" s="139"/>
      <c r="W11" s="139"/>
      <c r="X11" s="139"/>
    </row>
    <row r="12" spans="1:24" ht="13.5" customHeight="1">
      <c r="A12" s="920" t="s">
        <v>917</v>
      </c>
      <c r="B12" s="1033">
        <v>4.11617619</v>
      </c>
      <c r="C12" s="1033">
        <v>0</v>
      </c>
      <c r="D12" s="1033">
        <v>2.94824274</v>
      </c>
      <c r="E12" s="1033">
        <v>0.45540753</v>
      </c>
      <c r="F12" s="1033">
        <v>0.71252592000000003</v>
      </c>
      <c r="G12" s="1033">
        <v>0</v>
      </c>
      <c r="H12" s="1033">
        <v>0</v>
      </c>
      <c r="I12" s="1033"/>
      <c r="K12" s="1082"/>
      <c r="L12" s="357"/>
      <c r="N12" s="357"/>
      <c r="O12" s="357"/>
      <c r="P12" s="357"/>
      <c r="Q12" s="357"/>
      <c r="R12" s="357"/>
      <c r="S12" s="357"/>
      <c r="T12" s="357"/>
      <c r="U12" s="139"/>
      <c r="V12" s="139"/>
      <c r="W12" s="139"/>
      <c r="X12" s="139"/>
    </row>
    <row r="13" spans="1:24" ht="13.5" customHeight="1">
      <c r="A13" s="378" t="s">
        <v>916</v>
      </c>
      <c r="B13" s="1033">
        <v>519.18428796000001</v>
      </c>
      <c r="C13" s="1033">
        <v>0</v>
      </c>
      <c r="D13" s="1033">
        <v>5.92346576</v>
      </c>
      <c r="E13" s="1033">
        <v>192.93083726999998</v>
      </c>
      <c r="F13" s="1033">
        <v>-3.8157000000000002E-4</v>
      </c>
      <c r="G13" s="1033">
        <v>0</v>
      </c>
      <c r="H13" s="1033">
        <v>320.33036650000003</v>
      </c>
      <c r="I13" s="1033"/>
      <c r="K13" s="1082"/>
      <c r="L13" s="357"/>
      <c r="N13" s="357"/>
      <c r="O13" s="357"/>
      <c r="P13" s="357"/>
      <c r="Q13" s="357"/>
      <c r="R13" s="357"/>
      <c r="S13" s="357"/>
      <c r="T13" s="357"/>
      <c r="U13" s="139"/>
      <c r="V13" s="139"/>
      <c r="W13" s="139"/>
      <c r="X13" s="139"/>
    </row>
    <row r="14" spans="1:24" ht="13.5" customHeight="1">
      <c r="A14" s="922" t="s">
        <v>915</v>
      </c>
      <c r="B14" s="1041">
        <v>26.248058239999995</v>
      </c>
      <c r="C14" s="1041">
        <v>5.7909217699999997</v>
      </c>
      <c r="D14" s="1041">
        <v>9.0954095699999993</v>
      </c>
      <c r="E14" s="1041">
        <v>9.5621986199999984</v>
      </c>
      <c r="F14" s="1041">
        <v>1.7995282800000001</v>
      </c>
      <c r="G14" s="1041">
        <v>0</v>
      </c>
      <c r="H14" s="1041">
        <v>0</v>
      </c>
      <c r="I14" s="1033"/>
      <c r="K14" s="1082"/>
      <c r="L14" s="357"/>
      <c r="N14" s="357"/>
      <c r="O14" s="357"/>
      <c r="P14" s="357"/>
      <c r="Q14" s="357"/>
      <c r="R14" s="357"/>
      <c r="S14" s="357"/>
      <c r="T14" s="357"/>
      <c r="U14" s="139"/>
      <c r="V14" s="139"/>
      <c r="W14" s="139"/>
      <c r="X14" s="139"/>
    </row>
    <row r="15" spans="1:24" ht="13.5" customHeight="1">
      <c r="A15" s="920" t="s">
        <v>914</v>
      </c>
      <c r="B15" s="1033">
        <v>6.2985760400000004</v>
      </c>
      <c r="C15" s="1033">
        <v>0.88509226000000008</v>
      </c>
      <c r="D15" s="1033">
        <v>3.1816834600000004</v>
      </c>
      <c r="E15" s="1033">
        <v>1.55542991</v>
      </c>
      <c r="F15" s="1033">
        <v>0.67637040999999998</v>
      </c>
      <c r="G15" s="1033">
        <v>0</v>
      </c>
      <c r="H15" s="1033">
        <v>0</v>
      </c>
      <c r="I15" s="1033"/>
      <c r="K15" s="1082"/>
      <c r="L15" s="357"/>
      <c r="N15" s="357"/>
      <c r="O15" s="357"/>
      <c r="P15" s="357"/>
      <c r="Q15" s="357"/>
      <c r="R15" s="357"/>
      <c r="S15" s="357"/>
      <c r="T15" s="357"/>
      <c r="U15" s="139"/>
      <c r="V15" s="139"/>
      <c r="W15" s="139"/>
      <c r="X15" s="139"/>
    </row>
    <row r="16" spans="1:24" ht="13.5" customHeight="1">
      <c r="A16" s="920" t="s">
        <v>913</v>
      </c>
      <c r="B16" s="1033">
        <v>12.360685280000002</v>
      </c>
      <c r="C16" s="1033">
        <v>2.3289465499999999</v>
      </c>
      <c r="D16" s="1033">
        <v>2.2382796100000002</v>
      </c>
      <c r="E16" s="1033">
        <v>7.7092933300000004</v>
      </c>
      <c r="F16" s="1033">
        <v>8.4165790000000004E-2</v>
      </c>
      <c r="G16" s="1033">
        <v>0</v>
      </c>
      <c r="H16" s="1033">
        <v>0</v>
      </c>
      <c r="I16" s="1033"/>
      <c r="K16" s="1082"/>
      <c r="L16" s="357"/>
      <c r="N16" s="357"/>
      <c r="O16" s="357"/>
      <c r="P16" s="357"/>
      <c r="Q16" s="357"/>
      <c r="R16" s="357"/>
      <c r="S16" s="357"/>
      <c r="T16" s="357"/>
      <c r="U16" s="139"/>
      <c r="V16" s="139"/>
      <c r="W16" s="139"/>
      <c r="X16" s="139"/>
    </row>
    <row r="17" spans="1:24" ht="13.5" customHeight="1">
      <c r="A17" s="920" t="s">
        <v>912</v>
      </c>
      <c r="B17" s="1033">
        <v>7.5887969200000001</v>
      </c>
      <c r="C17" s="1033">
        <v>2.5768829600000003</v>
      </c>
      <c r="D17" s="1033">
        <v>3.6754465000000001</v>
      </c>
      <c r="E17" s="1033">
        <v>0.29747537999999996</v>
      </c>
      <c r="F17" s="1033">
        <v>1.0389920800000001</v>
      </c>
      <c r="G17" s="1033">
        <v>0</v>
      </c>
      <c r="H17" s="1033">
        <v>0</v>
      </c>
      <c r="I17" s="1033"/>
      <c r="K17" s="1082"/>
      <c r="L17" s="357"/>
      <c r="N17" s="357"/>
      <c r="O17" s="357"/>
      <c r="P17" s="357"/>
      <c r="Q17" s="357"/>
      <c r="R17" s="357"/>
      <c r="S17" s="357"/>
      <c r="T17" s="357"/>
      <c r="U17" s="139"/>
      <c r="V17" s="139"/>
      <c r="W17" s="139"/>
      <c r="X17" s="139"/>
    </row>
    <row r="18" spans="1:24" ht="13.5" customHeight="1">
      <c r="A18" s="921" t="s">
        <v>911</v>
      </c>
      <c r="B18" s="1041">
        <v>309.62385111000003</v>
      </c>
      <c r="C18" s="1041">
        <v>117.59410177000001</v>
      </c>
      <c r="D18" s="1041">
        <v>77.802896029999999</v>
      </c>
      <c r="E18" s="1041">
        <v>21.26386767</v>
      </c>
      <c r="F18" s="1041">
        <v>92.962985639999999</v>
      </c>
      <c r="G18" s="1041">
        <v>0</v>
      </c>
      <c r="H18" s="1041">
        <v>0</v>
      </c>
      <c r="I18" s="1033"/>
      <c r="K18" s="1082"/>
      <c r="L18" s="357"/>
      <c r="N18" s="357"/>
      <c r="O18" s="357"/>
      <c r="P18" s="357"/>
      <c r="Q18" s="357"/>
      <c r="R18" s="357"/>
      <c r="S18" s="357"/>
      <c r="T18" s="357"/>
      <c r="U18" s="139"/>
      <c r="V18" s="139"/>
      <c r="W18" s="139"/>
      <c r="X18" s="139"/>
    </row>
    <row r="19" spans="1:24" ht="13.5" customHeight="1">
      <c r="A19" s="920" t="s">
        <v>910</v>
      </c>
      <c r="B19" s="1033">
        <v>37.040282099999999</v>
      </c>
      <c r="C19" s="1033">
        <v>9.2438945300000004</v>
      </c>
      <c r="D19" s="1033">
        <v>4.91646494</v>
      </c>
      <c r="E19" s="1033">
        <v>1.2858079999999999E-2</v>
      </c>
      <c r="F19" s="1033">
        <v>22.867064549999998</v>
      </c>
      <c r="G19" s="1033">
        <v>0</v>
      </c>
      <c r="H19" s="1033">
        <v>0</v>
      </c>
      <c r="I19" s="1033"/>
      <c r="K19" s="1082"/>
      <c r="L19" s="357"/>
      <c r="N19" s="357"/>
      <c r="O19" s="357"/>
      <c r="P19" s="357"/>
      <c r="Q19" s="357"/>
      <c r="R19" s="357"/>
      <c r="S19" s="357"/>
      <c r="T19" s="357"/>
      <c r="U19" s="139"/>
      <c r="V19" s="139"/>
      <c r="W19" s="139"/>
      <c r="X19" s="139"/>
    </row>
    <row r="20" spans="1:24" ht="13.5" customHeight="1">
      <c r="A20" s="378" t="s">
        <v>909</v>
      </c>
      <c r="B20" s="1033">
        <v>22.14777681</v>
      </c>
      <c r="C20" s="1033">
        <v>2.95381026</v>
      </c>
      <c r="D20" s="1033">
        <v>11.990124550000001</v>
      </c>
      <c r="E20" s="1033">
        <v>3.22127388</v>
      </c>
      <c r="F20" s="1033">
        <v>3.9825681199999998</v>
      </c>
      <c r="G20" s="1033">
        <v>0</v>
      </c>
      <c r="H20" s="1033">
        <v>0</v>
      </c>
      <c r="I20" s="1033"/>
      <c r="K20" s="1082"/>
      <c r="L20" s="357"/>
      <c r="N20" s="357"/>
      <c r="O20" s="357"/>
      <c r="P20" s="357"/>
      <c r="Q20" s="357"/>
      <c r="R20" s="357"/>
      <c r="S20" s="357"/>
      <c r="T20" s="357"/>
      <c r="U20" s="139"/>
      <c r="V20" s="139"/>
      <c r="W20" s="139"/>
      <c r="X20" s="139"/>
    </row>
    <row r="21" spans="1:24" ht="13.5" customHeight="1">
      <c r="A21" s="920" t="s">
        <v>908</v>
      </c>
      <c r="B21" s="1033">
        <v>210.60361588000001</v>
      </c>
      <c r="C21" s="1033">
        <v>101.9490342</v>
      </c>
      <c r="D21" s="1033">
        <v>38.726790000000001</v>
      </c>
      <c r="E21" s="1033">
        <v>10.06429825</v>
      </c>
      <c r="F21" s="1033">
        <v>59.863493430000005</v>
      </c>
      <c r="G21" s="1033">
        <v>0</v>
      </c>
      <c r="H21" s="1033">
        <v>0</v>
      </c>
      <c r="I21" s="1033"/>
      <c r="K21" s="1082"/>
      <c r="L21" s="357"/>
      <c r="N21" s="357"/>
      <c r="O21" s="357"/>
      <c r="P21" s="357"/>
      <c r="Q21" s="357"/>
      <c r="R21" s="357"/>
      <c r="S21" s="357"/>
      <c r="T21" s="357"/>
      <c r="U21" s="139"/>
      <c r="V21" s="139"/>
      <c r="W21" s="139"/>
      <c r="X21" s="139"/>
    </row>
    <row r="22" spans="1:24" ht="13.5" customHeight="1">
      <c r="A22" s="920" t="s">
        <v>907</v>
      </c>
      <c r="B22" s="1033">
        <v>11.80628819</v>
      </c>
      <c r="C22" s="1033">
        <v>0</v>
      </c>
      <c r="D22" s="1033">
        <v>9.3344012299999992</v>
      </c>
      <c r="E22" s="1033">
        <v>1.00200066</v>
      </c>
      <c r="F22" s="1033">
        <v>1.4698863</v>
      </c>
      <c r="G22" s="1033">
        <v>0</v>
      </c>
      <c r="H22" s="1033">
        <v>0</v>
      </c>
      <c r="I22" s="1033"/>
      <c r="K22" s="1082"/>
      <c r="L22" s="357"/>
      <c r="N22" s="357"/>
      <c r="O22" s="357"/>
      <c r="P22" s="357"/>
      <c r="Q22" s="357"/>
      <c r="R22" s="357"/>
      <c r="S22" s="357"/>
      <c r="T22" s="357"/>
      <c r="U22" s="139"/>
      <c r="V22" s="139"/>
      <c r="W22" s="139"/>
      <c r="X22" s="139"/>
    </row>
    <row r="23" spans="1:24" ht="13.5" customHeight="1">
      <c r="A23" s="920" t="s">
        <v>906</v>
      </c>
      <c r="B23" s="1033">
        <v>26.858018329999997</v>
      </c>
      <c r="C23" s="1033">
        <v>3.3887992800000002</v>
      </c>
      <c r="D23" s="1033">
        <v>12.78919614</v>
      </c>
      <c r="E23" s="1033">
        <v>6.9592971200000004</v>
      </c>
      <c r="F23" s="1033">
        <v>3.7207257899999999</v>
      </c>
      <c r="G23" s="1033">
        <v>0</v>
      </c>
      <c r="H23" s="1033">
        <v>0</v>
      </c>
      <c r="I23" s="1033"/>
      <c r="K23" s="1082"/>
      <c r="L23" s="357"/>
      <c r="N23" s="357"/>
      <c r="O23" s="357"/>
      <c r="P23" s="357"/>
      <c r="Q23" s="357"/>
      <c r="R23" s="357"/>
      <c r="S23" s="357"/>
      <c r="T23" s="357"/>
      <c r="U23" s="139"/>
      <c r="V23" s="139"/>
      <c r="W23" s="139"/>
      <c r="X23" s="139"/>
    </row>
    <row r="24" spans="1:24" ht="13.5" customHeight="1">
      <c r="A24" s="920" t="s">
        <v>905</v>
      </c>
      <c r="B24" s="1033">
        <v>1.1678698000000001</v>
      </c>
      <c r="C24" s="1033">
        <v>5.8563499999999998E-2</v>
      </c>
      <c r="D24" s="1033">
        <v>4.5919170000000002E-2</v>
      </c>
      <c r="E24" s="1033">
        <v>4.1396800000000006E-3</v>
      </c>
      <c r="F24" s="1033">
        <v>1.05924745</v>
      </c>
      <c r="G24" s="1033">
        <v>0</v>
      </c>
      <c r="H24" s="1033">
        <v>0</v>
      </c>
      <c r="I24" s="1033"/>
      <c r="K24" s="1082"/>
      <c r="L24" s="357"/>
      <c r="N24" s="357"/>
      <c r="O24" s="357"/>
      <c r="P24" s="357"/>
      <c r="Q24" s="357"/>
      <c r="R24" s="357"/>
      <c r="S24" s="357"/>
      <c r="T24" s="357"/>
      <c r="U24" s="139"/>
      <c r="V24" s="139"/>
      <c r="W24" s="139"/>
      <c r="X24" s="139"/>
    </row>
    <row r="25" spans="1:24" ht="13.5" customHeight="1">
      <c r="A25" s="921" t="s">
        <v>904</v>
      </c>
      <c r="B25" s="1041">
        <v>619.62129718999984</v>
      </c>
      <c r="C25" s="1041">
        <v>171.04116198999998</v>
      </c>
      <c r="D25" s="1041">
        <v>223.01168820999999</v>
      </c>
      <c r="E25" s="1041">
        <v>157.89067714000001</v>
      </c>
      <c r="F25" s="1041">
        <v>67.634971409999991</v>
      </c>
      <c r="G25" s="1041">
        <v>0</v>
      </c>
      <c r="H25" s="1041">
        <v>4.279844E-2</v>
      </c>
      <c r="I25" s="1033"/>
      <c r="K25" s="1082"/>
      <c r="L25" s="357"/>
      <c r="N25" s="357"/>
      <c r="O25" s="357"/>
      <c r="P25" s="357"/>
      <c r="Q25" s="357"/>
      <c r="R25" s="357"/>
      <c r="S25" s="357"/>
      <c r="T25" s="357"/>
      <c r="U25" s="139"/>
      <c r="V25" s="139"/>
      <c r="W25" s="139"/>
      <c r="X25" s="139"/>
    </row>
    <row r="26" spans="1:24" ht="13.5" customHeight="1">
      <c r="A26" s="920" t="s">
        <v>903</v>
      </c>
      <c r="B26" s="1033">
        <v>47.066019260000004</v>
      </c>
      <c r="C26" s="1033">
        <v>0.92093552000000001</v>
      </c>
      <c r="D26" s="1033">
        <v>45.089135849999998</v>
      </c>
      <c r="E26" s="1033">
        <v>0.47732528000000002</v>
      </c>
      <c r="F26" s="1033">
        <v>0.57862261000000004</v>
      </c>
      <c r="G26" s="1033">
        <v>0</v>
      </c>
      <c r="H26" s="1033">
        <v>0</v>
      </c>
      <c r="I26" s="1033"/>
      <c r="K26" s="1082"/>
      <c r="L26" s="357"/>
      <c r="N26" s="357"/>
      <c r="O26" s="357"/>
      <c r="P26" s="357"/>
      <c r="Q26" s="357"/>
      <c r="R26" s="357"/>
      <c r="S26" s="357"/>
      <c r="T26" s="357"/>
      <c r="U26" s="139"/>
      <c r="V26" s="139"/>
      <c r="W26" s="139"/>
      <c r="X26" s="139"/>
    </row>
    <row r="27" spans="1:24" ht="13.5" customHeight="1">
      <c r="A27" s="920" t="s">
        <v>902</v>
      </c>
      <c r="B27" s="1033">
        <v>99.340949439999989</v>
      </c>
      <c r="C27" s="1033">
        <v>52.026726070000002</v>
      </c>
      <c r="D27" s="1033">
        <v>39.779799939999997</v>
      </c>
      <c r="E27" s="1033">
        <v>0.77914831000000007</v>
      </c>
      <c r="F27" s="1033">
        <v>6.71247668</v>
      </c>
      <c r="G27" s="1033">
        <v>0</v>
      </c>
      <c r="H27" s="1033">
        <v>4.279844E-2</v>
      </c>
      <c r="I27" s="1033"/>
      <c r="K27" s="1082"/>
      <c r="L27" s="357"/>
      <c r="N27" s="357"/>
      <c r="O27" s="357"/>
      <c r="P27" s="357"/>
      <c r="Q27" s="357"/>
      <c r="R27" s="357"/>
      <c r="S27" s="357"/>
      <c r="T27" s="357"/>
      <c r="U27" s="139"/>
      <c r="V27" s="139"/>
      <c r="W27" s="139"/>
      <c r="X27" s="139"/>
    </row>
    <row r="28" spans="1:24" ht="13.5" customHeight="1">
      <c r="A28" s="920" t="s">
        <v>901</v>
      </c>
      <c r="B28" s="1033">
        <v>153.977137</v>
      </c>
      <c r="C28" s="1033">
        <v>35.32503389</v>
      </c>
      <c r="D28" s="1033">
        <v>26.717243450000002</v>
      </c>
      <c r="E28" s="1033">
        <v>60.660511059999997</v>
      </c>
      <c r="F28" s="1033">
        <v>31.2743486</v>
      </c>
      <c r="G28" s="1033">
        <v>0</v>
      </c>
      <c r="H28" s="1033">
        <v>0</v>
      </c>
      <c r="I28" s="1033"/>
      <c r="K28" s="1082"/>
      <c r="L28" s="357"/>
      <c r="N28" s="357"/>
      <c r="O28" s="357"/>
      <c r="P28" s="357"/>
      <c r="Q28" s="357"/>
      <c r="R28" s="357"/>
      <c r="S28" s="357"/>
      <c r="T28" s="357"/>
      <c r="U28" s="139"/>
      <c r="V28" s="139"/>
      <c r="W28" s="139"/>
      <c r="X28" s="139"/>
    </row>
    <row r="29" spans="1:24" ht="13.5" customHeight="1">
      <c r="A29" s="920" t="s">
        <v>900</v>
      </c>
      <c r="B29" s="1033">
        <v>150.27858875999999</v>
      </c>
      <c r="C29" s="1033">
        <v>40.409790280000003</v>
      </c>
      <c r="D29" s="1033">
        <v>62.729258940000001</v>
      </c>
      <c r="E29" s="1033">
        <v>29.275165219999998</v>
      </c>
      <c r="F29" s="1033">
        <v>17.86437432</v>
      </c>
      <c r="G29" s="1033">
        <v>0</v>
      </c>
      <c r="H29" s="1033">
        <v>0</v>
      </c>
      <c r="I29" s="1033"/>
      <c r="K29" s="1082"/>
      <c r="L29" s="357"/>
      <c r="N29" s="357"/>
      <c r="O29" s="357"/>
      <c r="P29" s="357"/>
      <c r="Q29" s="357"/>
      <c r="R29" s="357"/>
      <c r="S29" s="357"/>
      <c r="T29" s="357"/>
      <c r="U29" s="139"/>
      <c r="V29" s="139"/>
      <c r="W29" s="139"/>
      <c r="X29" s="139"/>
    </row>
    <row r="30" spans="1:24" ht="13.5" customHeight="1">
      <c r="A30" s="920" t="s">
        <v>899</v>
      </c>
      <c r="B30" s="1033">
        <v>73.039849959999984</v>
      </c>
      <c r="C30" s="1033">
        <v>29.348013039999998</v>
      </c>
      <c r="D30" s="1033">
        <v>16.183839689999999</v>
      </c>
      <c r="E30" s="1033">
        <v>18.603672109999998</v>
      </c>
      <c r="F30" s="1033">
        <v>8.9043251199999993</v>
      </c>
      <c r="G30" s="1033">
        <v>0</v>
      </c>
      <c r="H30" s="1033">
        <v>0</v>
      </c>
      <c r="I30" s="1033"/>
      <c r="K30" s="1082"/>
      <c r="L30" s="357"/>
      <c r="N30" s="357"/>
      <c r="O30" s="357"/>
      <c r="P30" s="357"/>
      <c r="Q30" s="357"/>
      <c r="R30" s="357"/>
      <c r="S30" s="357"/>
      <c r="T30" s="357"/>
      <c r="U30" s="139"/>
      <c r="V30" s="139"/>
      <c r="W30" s="139"/>
      <c r="X30" s="139"/>
    </row>
    <row r="31" spans="1:24" ht="13.5" customHeight="1">
      <c r="A31" s="920" t="s">
        <v>898</v>
      </c>
      <c r="B31" s="1033">
        <v>83.329749029999988</v>
      </c>
      <c r="C31" s="1033">
        <v>8.9088176699999995</v>
      </c>
      <c r="D31" s="1033">
        <v>25.42060528</v>
      </c>
      <c r="E31" s="1033">
        <v>47.696713669999994</v>
      </c>
      <c r="F31" s="1033">
        <v>1.3036124099999999</v>
      </c>
      <c r="G31" s="1033">
        <v>0</v>
      </c>
      <c r="H31" s="1033">
        <v>0</v>
      </c>
      <c r="I31" s="1033"/>
      <c r="K31" s="1082"/>
      <c r="L31" s="357"/>
      <c r="N31" s="357"/>
      <c r="O31" s="357"/>
      <c r="P31" s="357"/>
      <c r="Q31" s="357"/>
      <c r="R31" s="357"/>
      <c r="S31" s="357"/>
      <c r="T31" s="357"/>
      <c r="U31" s="139"/>
      <c r="V31" s="139"/>
      <c r="W31" s="139"/>
      <c r="X31" s="139"/>
    </row>
    <row r="32" spans="1:24" ht="13.5" customHeight="1">
      <c r="A32" s="920" t="s">
        <v>897</v>
      </c>
      <c r="B32" s="1033">
        <v>12.589003740000001</v>
      </c>
      <c r="C32" s="1033">
        <v>4.1018455199999995</v>
      </c>
      <c r="D32" s="1033">
        <v>7.0918050599999995</v>
      </c>
      <c r="E32" s="1033">
        <v>0.39814148999999999</v>
      </c>
      <c r="F32" s="1033">
        <v>0.99721166999999999</v>
      </c>
      <c r="G32" s="1033">
        <v>0</v>
      </c>
      <c r="H32" s="1033">
        <v>0</v>
      </c>
      <c r="I32" s="1033"/>
      <c r="K32" s="1082"/>
      <c r="L32" s="357"/>
      <c r="N32" s="357"/>
      <c r="O32" s="357"/>
      <c r="P32" s="357"/>
      <c r="Q32" s="357"/>
      <c r="R32" s="357"/>
      <c r="S32" s="357"/>
      <c r="T32" s="357"/>
      <c r="U32" s="139"/>
      <c r="V32" s="139"/>
      <c r="W32" s="139"/>
      <c r="X32" s="139"/>
    </row>
    <row r="33" spans="1:24" ht="13.5" customHeight="1">
      <c r="A33" s="921" t="s">
        <v>896</v>
      </c>
      <c r="B33" s="1041">
        <v>605.62560846000008</v>
      </c>
      <c r="C33" s="1041">
        <v>26.171383960000004</v>
      </c>
      <c r="D33" s="1041">
        <v>5.9370190300000001</v>
      </c>
      <c r="E33" s="1041">
        <v>573.05400121000002</v>
      </c>
      <c r="F33" s="1041">
        <v>0</v>
      </c>
      <c r="G33" s="1041">
        <v>0</v>
      </c>
      <c r="H33" s="1041">
        <v>0.46320425999999998</v>
      </c>
      <c r="I33" s="1033"/>
      <c r="K33" s="1082"/>
      <c r="L33" s="357"/>
      <c r="N33" s="357"/>
      <c r="O33" s="357"/>
      <c r="P33" s="357"/>
      <c r="Q33" s="357"/>
      <c r="R33" s="357"/>
      <c r="S33" s="357"/>
      <c r="T33" s="357"/>
      <c r="U33" s="139"/>
      <c r="V33" s="139"/>
      <c r="W33" s="139"/>
      <c r="X33" s="139"/>
    </row>
    <row r="34" spans="1:24" ht="13.5" customHeight="1">
      <c r="A34" s="920" t="s">
        <v>895</v>
      </c>
      <c r="B34" s="1033">
        <v>5.2973196900000001</v>
      </c>
      <c r="C34" s="1033">
        <v>0</v>
      </c>
      <c r="D34" s="1033">
        <v>4.8341154299999998</v>
      </c>
      <c r="E34" s="1033">
        <v>0</v>
      </c>
      <c r="F34" s="1033">
        <v>0</v>
      </c>
      <c r="G34" s="1033">
        <v>0</v>
      </c>
      <c r="H34" s="1033">
        <v>0.46320425999999998</v>
      </c>
      <c r="I34" s="1033"/>
      <c r="K34" s="1082"/>
      <c r="L34" s="357"/>
      <c r="N34" s="357"/>
      <c r="O34" s="357"/>
      <c r="P34" s="357"/>
      <c r="Q34" s="357"/>
      <c r="R34" s="357"/>
      <c r="S34" s="357"/>
      <c r="T34" s="357"/>
      <c r="U34" s="139"/>
      <c r="V34" s="139"/>
      <c r="W34" s="139"/>
      <c r="X34" s="139"/>
    </row>
    <row r="35" spans="1:24" ht="13.5" customHeight="1">
      <c r="A35" s="920" t="s">
        <v>894</v>
      </c>
      <c r="B35" s="1033">
        <v>587.47683871999993</v>
      </c>
      <c r="C35" s="1033">
        <v>26.152295970000001</v>
      </c>
      <c r="D35" s="1033">
        <v>0.84952760000000005</v>
      </c>
      <c r="E35" s="1033">
        <v>560.47501514999999</v>
      </c>
      <c r="F35" s="1033">
        <v>0</v>
      </c>
      <c r="G35" s="1033">
        <v>0</v>
      </c>
      <c r="H35" s="1033">
        <v>0</v>
      </c>
      <c r="I35" s="1033"/>
      <c r="K35" s="1082"/>
      <c r="L35" s="357"/>
      <c r="N35" s="357"/>
      <c r="O35" s="357"/>
      <c r="P35" s="357"/>
      <c r="Q35" s="357"/>
      <c r="R35" s="357"/>
      <c r="S35" s="357"/>
      <c r="T35" s="357"/>
      <c r="U35" s="139"/>
      <c r="V35" s="139"/>
      <c r="W35" s="139"/>
      <c r="X35" s="139"/>
    </row>
    <row r="36" spans="1:24" ht="13.5" customHeight="1">
      <c r="A36" s="920" t="s">
        <v>893</v>
      </c>
      <c r="B36" s="1033">
        <v>12.85145005</v>
      </c>
      <c r="C36" s="1033">
        <v>1.9087990000000943E-2</v>
      </c>
      <c r="D36" s="1033">
        <v>0.25337599999999999</v>
      </c>
      <c r="E36" s="1033">
        <v>12.57898606</v>
      </c>
      <c r="F36" s="1033">
        <v>0</v>
      </c>
      <c r="G36" s="1033">
        <v>0</v>
      </c>
      <c r="H36" s="1033">
        <v>0</v>
      </c>
      <c r="I36" s="1033"/>
      <c r="K36" s="1082"/>
      <c r="L36" s="357"/>
      <c r="N36" s="357"/>
      <c r="O36" s="357"/>
      <c r="P36" s="357"/>
      <c r="Q36" s="357"/>
      <c r="R36" s="357"/>
      <c r="S36" s="357"/>
      <c r="T36" s="357"/>
      <c r="U36" s="139"/>
      <c r="V36" s="139"/>
      <c r="W36" s="139"/>
      <c r="X36" s="139"/>
    </row>
    <row r="37" spans="1:24" ht="13.5" customHeight="1">
      <c r="A37" s="921" t="s">
        <v>892</v>
      </c>
      <c r="B37" s="1041">
        <v>38.506501369999995</v>
      </c>
      <c r="C37" s="1041">
        <v>5.05808839</v>
      </c>
      <c r="D37" s="1041">
        <v>2.4564334199999998</v>
      </c>
      <c r="E37" s="1041">
        <v>27.430739469999999</v>
      </c>
      <c r="F37" s="1041">
        <v>3.5612400899999996</v>
      </c>
      <c r="G37" s="1041">
        <v>0</v>
      </c>
      <c r="H37" s="1041">
        <v>0</v>
      </c>
      <c r="I37" s="1033"/>
      <c r="K37" s="1082"/>
      <c r="L37" s="357"/>
      <c r="N37" s="357"/>
      <c r="O37" s="357"/>
      <c r="P37" s="357"/>
      <c r="Q37" s="357"/>
      <c r="R37" s="357"/>
      <c r="S37" s="357"/>
      <c r="T37" s="357"/>
      <c r="U37" s="139"/>
      <c r="V37" s="139"/>
      <c r="W37" s="139"/>
      <c r="X37" s="139"/>
    </row>
    <row r="38" spans="1:24" ht="13.5" customHeight="1">
      <c r="A38" s="386" t="s">
        <v>891</v>
      </c>
      <c r="B38" s="1033">
        <v>28.780049169999998</v>
      </c>
      <c r="C38" s="1033">
        <v>0.13833761999999999</v>
      </c>
      <c r="D38" s="1033">
        <v>1.315874</v>
      </c>
      <c r="E38" s="1033">
        <v>27.325955229999998</v>
      </c>
      <c r="F38" s="1033">
        <v>-1.1768000000000001E-4</v>
      </c>
      <c r="G38" s="1033">
        <v>0</v>
      </c>
      <c r="H38" s="1033">
        <v>0</v>
      </c>
      <c r="I38" s="1033"/>
      <c r="K38" s="1082"/>
      <c r="L38" s="357"/>
      <c r="N38" s="357"/>
      <c r="O38" s="357"/>
      <c r="P38" s="357"/>
      <c r="Q38" s="357"/>
      <c r="R38" s="357"/>
      <c r="S38" s="357"/>
      <c r="T38" s="357"/>
      <c r="U38" s="139"/>
      <c r="V38" s="139"/>
      <c r="W38" s="139"/>
      <c r="X38" s="139"/>
    </row>
    <row r="39" spans="1:24" ht="13.5" customHeight="1">
      <c r="A39" s="386" t="s">
        <v>890</v>
      </c>
      <c r="B39" s="1033">
        <v>0.7413208</v>
      </c>
      <c r="C39" s="1033">
        <v>0.10812674</v>
      </c>
      <c r="D39" s="1033">
        <v>1.0000000000000001E-7</v>
      </c>
      <c r="E39" s="1033">
        <v>0</v>
      </c>
      <c r="F39" s="1033">
        <v>0.63319395999999994</v>
      </c>
      <c r="G39" s="1033">
        <v>0</v>
      </c>
      <c r="H39" s="1033">
        <v>0</v>
      </c>
      <c r="I39" s="1033"/>
      <c r="K39" s="1082"/>
      <c r="L39" s="357"/>
      <c r="N39" s="357"/>
      <c r="O39" s="357"/>
      <c r="P39" s="357"/>
      <c r="Q39" s="357"/>
      <c r="R39" s="357"/>
      <c r="S39" s="357"/>
      <c r="T39" s="357"/>
      <c r="U39" s="139"/>
      <c r="V39" s="139"/>
      <c r="W39" s="139"/>
      <c r="X39" s="139"/>
    </row>
    <row r="40" spans="1:24" ht="13.5" customHeight="1">
      <c r="A40" s="920" t="s">
        <v>889</v>
      </c>
      <c r="B40" s="1033">
        <v>8.9851314000000002</v>
      </c>
      <c r="C40" s="1033">
        <v>4.8116240299999999</v>
      </c>
      <c r="D40" s="1033">
        <v>1.1405593200000002</v>
      </c>
      <c r="E40" s="1033">
        <v>0.10478424</v>
      </c>
      <c r="F40" s="1033">
        <v>2.92816381</v>
      </c>
      <c r="G40" s="1033">
        <v>0</v>
      </c>
      <c r="H40" s="1033">
        <v>0</v>
      </c>
      <c r="I40" s="1033"/>
      <c r="K40" s="1082"/>
      <c r="L40" s="357"/>
      <c r="N40" s="357"/>
      <c r="O40" s="357"/>
      <c r="P40" s="357"/>
      <c r="Q40" s="357"/>
      <c r="R40" s="357"/>
      <c r="S40" s="357"/>
      <c r="T40" s="357"/>
      <c r="U40" s="139"/>
      <c r="V40" s="139"/>
      <c r="W40" s="139"/>
      <c r="X40" s="139"/>
    </row>
    <row r="41" spans="1:24" ht="13.5" customHeight="1">
      <c r="A41" s="921" t="s">
        <v>808</v>
      </c>
      <c r="B41" s="1041">
        <v>372.37439386</v>
      </c>
      <c r="C41" s="1041">
        <v>187.71611377000002</v>
      </c>
      <c r="D41" s="1041">
        <v>123.05303717</v>
      </c>
      <c r="E41" s="1041">
        <v>56.535958709999996</v>
      </c>
      <c r="F41" s="1041">
        <v>5.0692842100000002</v>
      </c>
      <c r="G41" s="1041">
        <v>0</v>
      </c>
      <c r="H41" s="1041">
        <v>0</v>
      </c>
      <c r="I41" s="1033"/>
      <c r="K41" s="1082"/>
      <c r="L41" s="357"/>
      <c r="N41" s="357"/>
      <c r="O41" s="357"/>
      <c r="P41" s="357"/>
      <c r="Q41" s="357"/>
      <c r="R41" s="357"/>
      <c r="S41" s="357"/>
      <c r="T41" s="357"/>
      <c r="U41" s="139"/>
      <c r="V41" s="139"/>
      <c r="W41" s="139"/>
      <c r="X41" s="139"/>
    </row>
    <row r="42" spans="1:24" ht="13.5" customHeight="1">
      <c r="A42" s="921" t="s">
        <v>886</v>
      </c>
      <c r="B42" s="1041">
        <v>9.2911210900000007</v>
      </c>
      <c r="C42" s="1041">
        <v>0.74236334999999998</v>
      </c>
      <c r="D42" s="1041">
        <v>0.23102453000000001</v>
      </c>
      <c r="E42" s="1041">
        <v>3.99025813</v>
      </c>
      <c r="F42" s="1041">
        <v>4.3274750800000001</v>
      </c>
      <c r="G42" s="1041">
        <v>0</v>
      </c>
      <c r="H42" s="1041">
        <v>0</v>
      </c>
      <c r="I42" s="1033"/>
      <c r="K42" s="1082"/>
      <c r="L42" s="357"/>
      <c r="N42" s="357"/>
      <c r="O42" s="357"/>
      <c r="P42" s="357"/>
      <c r="Q42" s="357"/>
      <c r="R42" s="357"/>
      <c r="S42" s="357"/>
      <c r="T42" s="357"/>
      <c r="U42" s="139"/>
      <c r="V42" s="139"/>
      <c r="W42" s="139"/>
      <c r="X42" s="139"/>
    </row>
    <row r="43" spans="1:24" ht="13.5" customHeight="1" thickBot="1">
      <c r="I43" s="1033"/>
      <c r="K43" s="1082"/>
      <c r="L43" s="357"/>
      <c r="N43" s="357"/>
      <c r="O43" s="357"/>
      <c r="P43" s="357"/>
      <c r="Q43" s="357"/>
      <c r="R43" s="357"/>
      <c r="S43" s="357"/>
      <c r="T43" s="357"/>
      <c r="U43" s="139"/>
      <c r="V43" s="139"/>
      <c r="W43" s="139"/>
      <c r="X43" s="139"/>
    </row>
    <row r="44" spans="1:24" ht="13.5" customHeight="1" thickBot="1">
      <c r="A44" s="917" t="s">
        <v>267</v>
      </c>
      <c r="B44" s="1036">
        <v>3027.1286714000003</v>
      </c>
      <c r="C44" s="1036">
        <v>945.55038398999989</v>
      </c>
      <c r="D44" s="1036">
        <v>509.75163601999998</v>
      </c>
      <c r="E44" s="1036">
        <v>1059.4161807700002</v>
      </c>
      <c r="F44" s="1036">
        <v>191.57410142000001</v>
      </c>
      <c r="G44" s="1036">
        <v>0</v>
      </c>
      <c r="H44" s="1036">
        <v>320.83636920000004</v>
      </c>
      <c r="I44" s="1033"/>
      <c r="K44" s="1082"/>
      <c r="L44" s="357"/>
      <c r="N44" s="357"/>
      <c r="O44" s="357"/>
      <c r="P44" s="357"/>
      <c r="Q44" s="357"/>
      <c r="R44" s="357"/>
      <c r="S44" s="357"/>
      <c r="T44" s="357"/>
      <c r="U44" s="139"/>
      <c r="V44" s="139"/>
      <c r="W44" s="139"/>
      <c r="X44" s="139"/>
    </row>
    <row r="45" spans="1:24" ht="13.5" customHeight="1">
      <c r="A45" s="920" t="s">
        <v>480</v>
      </c>
      <c r="B45" s="1033">
        <v>921.48522377999996</v>
      </c>
      <c r="C45" s="1033">
        <v>401.35812614000002</v>
      </c>
      <c r="D45" s="1033">
        <v>375.18627958999997</v>
      </c>
      <c r="E45" s="1033">
        <v>97.952482410000002</v>
      </c>
      <c r="F45" s="1033">
        <v>46.988335639999995</v>
      </c>
      <c r="G45" s="1033">
        <v>0</v>
      </c>
      <c r="H45" s="1033">
        <v>0</v>
      </c>
      <c r="I45" s="1033"/>
      <c r="K45" s="1082"/>
      <c r="L45" s="357"/>
      <c r="N45" s="357"/>
      <c r="O45" s="357"/>
      <c r="P45" s="357"/>
      <c r="Q45" s="357"/>
      <c r="R45" s="357"/>
      <c r="S45" s="357"/>
      <c r="T45" s="357"/>
      <c r="U45" s="139"/>
      <c r="V45" s="139"/>
      <c r="W45" s="139"/>
      <c r="X45" s="139"/>
    </row>
    <row r="46" spans="1:24" ht="13.5" customHeight="1">
      <c r="A46" s="920" t="s">
        <v>479</v>
      </c>
      <c r="B46" s="1033">
        <v>377.51112848999998</v>
      </c>
      <c r="C46" s="1033">
        <v>164.44051689</v>
      </c>
      <c r="D46" s="1033">
        <v>149.26417993000001</v>
      </c>
      <c r="E46" s="1033">
        <v>60.514068330000001</v>
      </c>
      <c r="F46" s="1033">
        <v>3.2923633400000001</v>
      </c>
      <c r="G46" s="1033">
        <v>0</v>
      </c>
      <c r="H46" s="1033">
        <v>0</v>
      </c>
      <c r="I46" s="1033"/>
      <c r="K46" s="1082"/>
      <c r="L46" s="357"/>
      <c r="N46" s="357"/>
      <c r="O46" s="357"/>
      <c r="P46" s="357"/>
      <c r="Q46" s="357"/>
      <c r="R46" s="357"/>
      <c r="S46" s="357"/>
      <c r="T46" s="357"/>
      <c r="U46" s="139"/>
      <c r="V46" s="139"/>
      <c r="W46" s="139"/>
      <c r="X46" s="139"/>
    </row>
    <row r="47" spans="1:24" ht="13.5" customHeight="1" thickBot="1">
      <c r="A47" s="919" t="s">
        <v>885</v>
      </c>
      <c r="B47" s="1038">
        <v>238.96333997000011</v>
      </c>
      <c r="C47" s="1038">
        <v>41.725312340000016</v>
      </c>
      <c r="D47" s="1038">
        <v>141.57361379000008</v>
      </c>
      <c r="E47" s="1038">
        <v>22.429495720000006</v>
      </c>
      <c r="F47" s="1038">
        <v>33.234918120000003</v>
      </c>
      <c r="G47" s="1038">
        <v>0</v>
      </c>
      <c r="H47" s="1038">
        <v>0</v>
      </c>
      <c r="I47" s="1033"/>
      <c r="K47" s="1082"/>
      <c r="L47" s="357"/>
      <c r="N47" s="357"/>
      <c r="O47" s="357"/>
      <c r="P47" s="357"/>
      <c r="Q47" s="357"/>
      <c r="R47" s="357"/>
      <c r="S47" s="357"/>
      <c r="T47" s="357"/>
      <c r="U47" s="139"/>
      <c r="V47" s="139"/>
      <c r="W47" s="139"/>
      <c r="X47" s="139"/>
    </row>
    <row r="48" spans="1:24" ht="13.5" customHeight="1" thickBot="1">
      <c r="A48" s="918" t="s">
        <v>266</v>
      </c>
      <c r="B48" s="1037">
        <v>1537.9596922400001</v>
      </c>
      <c r="C48" s="1037">
        <v>607.52395537000007</v>
      </c>
      <c r="D48" s="1037">
        <v>666.02407331000006</v>
      </c>
      <c r="E48" s="1037">
        <v>180.89604646000001</v>
      </c>
      <c r="F48" s="1037">
        <v>83.5156171</v>
      </c>
      <c r="G48" s="1037">
        <v>0</v>
      </c>
      <c r="H48" s="1037">
        <v>0</v>
      </c>
      <c r="I48" s="1033"/>
      <c r="K48" s="1082"/>
      <c r="L48" s="357"/>
      <c r="N48" s="357"/>
      <c r="O48" s="357"/>
      <c r="P48" s="357"/>
      <c r="Q48" s="357"/>
      <c r="R48" s="357"/>
      <c r="S48" s="357"/>
      <c r="T48" s="357"/>
      <c r="U48" s="139"/>
      <c r="V48" s="139"/>
      <c r="W48" s="139"/>
      <c r="X48" s="139"/>
    </row>
    <row r="49" spans="1:28" ht="13.5" customHeight="1" thickBot="1">
      <c r="A49" s="917" t="s">
        <v>260</v>
      </c>
      <c r="B49" s="1036">
        <v>35.573944449999999</v>
      </c>
      <c r="C49" s="1036">
        <v>35.57342585</v>
      </c>
      <c r="D49" s="1036">
        <v>5.1859999999999992E-4</v>
      </c>
      <c r="E49" s="1036">
        <v>0</v>
      </c>
      <c r="F49" s="1036">
        <v>0</v>
      </c>
      <c r="G49" s="1036">
        <v>0</v>
      </c>
      <c r="H49" s="1036">
        <v>0</v>
      </c>
      <c r="I49" s="1033"/>
      <c r="K49" s="1082"/>
      <c r="L49" s="357"/>
      <c r="N49" s="357"/>
      <c r="O49" s="357"/>
      <c r="P49" s="357"/>
      <c r="Q49" s="357"/>
      <c r="R49" s="357"/>
      <c r="S49" s="357"/>
      <c r="T49" s="357"/>
      <c r="U49" s="139"/>
      <c r="V49" s="139"/>
      <c r="W49" s="139"/>
      <c r="X49" s="139"/>
    </row>
    <row r="50" spans="1:28" ht="13.5" customHeight="1" thickBot="1">
      <c r="A50" s="917" t="s">
        <v>1371</v>
      </c>
      <c r="B50" s="1036">
        <v>0</v>
      </c>
      <c r="C50" s="1036">
        <v>0</v>
      </c>
      <c r="D50" s="1036">
        <v>0</v>
      </c>
      <c r="E50" s="1036">
        <v>0</v>
      </c>
      <c r="F50" s="1036">
        <v>0</v>
      </c>
      <c r="G50" s="1036">
        <v>0</v>
      </c>
      <c r="H50" s="1036">
        <v>0</v>
      </c>
      <c r="I50" s="1033"/>
      <c r="K50" s="1082"/>
      <c r="L50" s="357"/>
      <c r="N50" s="357"/>
      <c r="O50" s="357"/>
      <c r="P50" s="357"/>
      <c r="Q50" s="357"/>
      <c r="R50" s="357"/>
      <c r="S50" s="357"/>
      <c r="T50" s="357"/>
      <c r="U50" s="139"/>
      <c r="V50" s="139"/>
      <c r="W50" s="139"/>
      <c r="X50" s="139"/>
    </row>
    <row r="51" spans="1:28" ht="13.5" customHeight="1" thickBot="1">
      <c r="A51" s="918" t="s">
        <v>1176</v>
      </c>
      <c r="B51" s="1037">
        <v>4600.6623080900008</v>
      </c>
      <c r="C51" s="1037">
        <v>1588.64776521</v>
      </c>
      <c r="D51" s="1037">
        <v>1175.7762279300002</v>
      </c>
      <c r="E51" s="1037">
        <v>1240.3122272300002</v>
      </c>
      <c r="F51" s="1037">
        <v>275.08971852000002</v>
      </c>
      <c r="G51" s="1037">
        <v>0</v>
      </c>
      <c r="H51" s="1037">
        <v>320.83636920000004</v>
      </c>
      <c r="I51" s="1033"/>
      <c r="K51" s="1082"/>
      <c r="L51" s="357"/>
      <c r="N51" s="357"/>
      <c r="O51" s="357"/>
      <c r="P51" s="357"/>
      <c r="Q51" s="357"/>
      <c r="R51" s="357"/>
      <c r="S51" s="357"/>
      <c r="T51" s="357"/>
      <c r="U51" s="139"/>
      <c r="V51" s="139"/>
      <c r="W51" s="139"/>
      <c r="X51" s="139"/>
    </row>
    <row r="52" spans="1:28" ht="13.5" customHeight="1" thickBot="1">
      <c r="A52" s="917" t="s">
        <v>990</v>
      </c>
      <c r="B52" s="1036">
        <v>850.99948223000001</v>
      </c>
      <c r="C52" s="1036">
        <v>832.42926848000002</v>
      </c>
      <c r="D52" s="1036">
        <v>0</v>
      </c>
      <c r="E52" s="1036">
        <v>18.570213750000004</v>
      </c>
      <c r="F52" s="1036">
        <v>0</v>
      </c>
      <c r="G52" s="1036">
        <v>0</v>
      </c>
      <c r="H52" s="1036">
        <v>0</v>
      </c>
      <c r="I52" s="1033"/>
      <c r="K52" s="1082"/>
      <c r="L52" s="357"/>
      <c r="N52" s="357"/>
      <c r="O52" s="357"/>
      <c r="P52" s="357"/>
      <c r="Q52" s="357"/>
      <c r="R52" s="357"/>
      <c r="S52" s="357"/>
      <c r="T52" s="357"/>
      <c r="U52" s="139"/>
      <c r="V52" s="139"/>
      <c r="W52" s="139"/>
      <c r="X52" s="139"/>
    </row>
    <row r="53" spans="1:28" ht="13.5" customHeight="1">
      <c r="A53" s="382"/>
      <c r="B53" s="1033"/>
      <c r="C53" s="1074"/>
      <c r="D53" s="1033"/>
      <c r="E53" s="1039"/>
      <c r="F53" s="1040"/>
      <c r="G53" s="1040"/>
      <c r="H53" s="1040"/>
      <c r="I53" s="1040"/>
      <c r="N53" s="139"/>
    </row>
    <row r="54" spans="1:28" ht="13.5" customHeight="1">
      <c r="A54" s="1081"/>
      <c r="B54" s="1035"/>
      <c r="C54" s="1035"/>
      <c r="D54" s="1035"/>
      <c r="E54" s="1035"/>
      <c r="F54" s="1035"/>
      <c r="G54" s="1035"/>
      <c r="H54" s="1035"/>
      <c r="I54" s="1075"/>
      <c r="N54" s="139"/>
    </row>
    <row r="55" spans="1:28" ht="13.5" customHeight="1">
      <c r="B55" s="1031"/>
      <c r="C55" s="1031"/>
      <c r="D55" s="1031"/>
      <c r="E55" s="1031"/>
      <c r="F55" s="1031"/>
      <c r="G55" s="1031"/>
      <c r="H55" s="1031"/>
      <c r="N55" s="139"/>
    </row>
    <row r="56" spans="1:28" ht="13.5" customHeight="1">
      <c r="A56" s="1190" t="s">
        <v>1237</v>
      </c>
      <c r="B56" s="1030"/>
      <c r="C56" s="1030"/>
      <c r="D56" s="1030"/>
      <c r="E56" s="1030"/>
      <c r="N56" s="139"/>
    </row>
    <row r="57" spans="1:28" ht="13.5" customHeight="1">
      <c r="A57" s="1095"/>
      <c r="B57" s="1030"/>
      <c r="C57" s="1030"/>
      <c r="D57" s="1030"/>
      <c r="E57" s="1030"/>
      <c r="F57" s="382"/>
      <c r="N57" s="139"/>
    </row>
    <row r="58" spans="1:28">
      <c r="B58" s="606"/>
      <c r="C58" s="1074"/>
      <c r="D58" s="606"/>
      <c r="E58" s="385"/>
      <c r="J58" s="1080"/>
      <c r="N58" s="139"/>
    </row>
    <row r="59" spans="1:28" ht="38.4" customHeight="1" thickBot="1">
      <c r="A59" s="1044" t="s">
        <v>112</v>
      </c>
      <c r="B59" s="1043" t="s">
        <v>237</v>
      </c>
      <c r="C59" s="1043" t="s">
        <v>244</v>
      </c>
      <c r="D59" s="1043" t="s">
        <v>243</v>
      </c>
      <c r="E59" s="1043" t="s">
        <v>242</v>
      </c>
      <c r="F59" s="1043" t="s">
        <v>241</v>
      </c>
      <c r="G59" s="1043" t="s">
        <v>240</v>
      </c>
      <c r="H59" s="1042" t="s">
        <v>991</v>
      </c>
      <c r="I59" s="1078"/>
      <c r="J59" s="1078"/>
      <c r="K59" s="1078"/>
      <c r="N59" s="139"/>
    </row>
    <row r="60" spans="1:28">
      <c r="A60" s="921" t="s">
        <v>807</v>
      </c>
      <c r="B60" s="1041">
        <v>161.37900244999997</v>
      </c>
      <c r="C60" s="1041">
        <v>108.26226106999999</v>
      </c>
      <c r="D60" s="1041">
        <v>31.15778224</v>
      </c>
      <c r="E60" s="1041">
        <v>10.551741659999999</v>
      </c>
      <c r="F60" s="1041">
        <v>11.40721748</v>
      </c>
      <c r="G60" s="1041">
        <v>0</v>
      </c>
      <c r="H60" s="1041">
        <v>0</v>
      </c>
      <c r="I60" s="1033"/>
      <c r="J60" s="1077"/>
      <c r="K60" s="1033"/>
      <c r="L60" s="357"/>
      <c r="M60" s="139"/>
      <c r="N60" s="139"/>
      <c r="O60" s="130"/>
      <c r="P60" s="130"/>
      <c r="Q60" s="130"/>
      <c r="R60" s="130"/>
      <c r="S60" s="130"/>
      <c r="T60" s="130"/>
      <c r="U60" s="130"/>
      <c r="V60" s="130"/>
      <c r="W60" s="130"/>
      <c r="X60" s="130"/>
      <c r="Y60" s="130"/>
      <c r="Z60" s="130"/>
      <c r="AA60" s="130"/>
      <c r="AB60" s="130"/>
    </row>
    <row r="61" spans="1:28">
      <c r="A61" s="921" t="s">
        <v>923</v>
      </c>
      <c r="B61" s="1041">
        <v>450.67612488000003</v>
      </c>
      <c r="C61" s="1041">
        <v>424.37895415999998</v>
      </c>
      <c r="D61" s="1041">
        <v>20.022254120000003</v>
      </c>
      <c r="E61" s="1041">
        <v>4.4163405300000003</v>
      </c>
      <c r="F61" s="1041">
        <v>1.85857607</v>
      </c>
      <c r="G61" s="1041">
        <v>0</v>
      </c>
      <c r="H61" s="1041">
        <v>0</v>
      </c>
      <c r="I61" s="1033"/>
      <c r="J61" s="1077"/>
      <c r="K61" s="1033"/>
      <c r="L61" s="357"/>
      <c r="M61" s="139"/>
      <c r="N61" s="139"/>
      <c r="O61" s="130"/>
      <c r="P61" s="130"/>
      <c r="Q61" s="130"/>
      <c r="R61" s="130"/>
      <c r="S61" s="130"/>
      <c r="T61" s="130"/>
      <c r="U61" s="130"/>
      <c r="V61" s="130"/>
      <c r="W61" s="130"/>
      <c r="X61" s="130"/>
      <c r="Y61" s="130"/>
      <c r="Z61" s="130"/>
      <c r="AA61" s="130"/>
      <c r="AB61" s="130"/>
    </row>
    <row r="62" spans="1:28">
      <c r="A62" s="920" t="s">
        <v>922</v>
      </c>
      <c r="B62" s="1033">
        <v>113.12028530999999</v>
      </c>
      <c r="C62" s="1033">
        <v>108.09880262999999</v>
      </c>
      <c r="D62" s="1033">
        <v>3.56258462</v>
      </c>
      <c r="E62" s="1033">
        <v>1.4405749000000001</v>
      </c>
      <c r="F62" s="1033">
        <v>1.8323160000000002E-2</v>
      </c>
      <c r="G62" s="1033">
        <v>0</v>
      </c>
      <c r="H62" s="1033">
        <v>0</v>
      </c>
      <c r="I62" s="1033"/>
      <c r="J62" s="1077"/>
      <c r="K62" s="1033"/>
      <c r="L62" s="357"/>
      <c r="M62" s="139"/>
      <c r="N62" s="139"/>
      <c r="O62" s="130"/>
      <c r="P62" s="130"/>
      <c r="Q62" s="130"/>
      <c r="R62" s="130"/>
      <c r="S62" s="130"/>
      <c r="T62" s="130"/>
      <c r="U62" s="130"/>
      <c r="V62" s="130"/>
      <c r="W62" s="130"/>
      <c r="X62" s="130"/>
      <c r="Y62" s="130"/>
      <c r="Z62" s="130"/>
      <c r="AA62" s="130"/>
      <c r="AB62" s="130"/>
    </row>
    <row r="63" spans="1:28">
      <c r="A63" s="920" t="s">
        <v>921</v>
      </c>
      <c r="B63" s="1033">
        <v>333.58603019000003</v>
      </c>
      <c r="C63" s="1033">
        <v>316.13267202000003</v>
      </c>
      <c r="D63" s="1033">
        <v>13.385730779999999</v>
      </c>
      <c r="E63" s="1033">
        <v>2.2273744799999999</v>
      </c>
      <c r="F63" s="1033">
        <v>1.84025291</v>
      </c>
      <c r="G63" s="1033">
        <v>0</v>
      </c>
      <c r="H63" s="1033">
        <v>0</v>
      </c>
      <c r="I63" s="1033"/>
      <c r="J63" s="1077"/>
      <c r="K63" s="1033"/>
      <c r="L63" s="357"/>
      <c r="M63" s="139"/>
      <c r="N63" s="139"/>
      <c r="O63" s="130"/>
      <c r="P63" s="130"/>
      <c r="Q63" s="130"/>
      <c r="R63" s="130"/>
      <c r="S63" s="130"/>
      <c r="T63" s="130"/>
      <c r="U63" s="130"/>
      <c r="V63" s="130"/>
      <c r="W63" s="130"/>
      <c r="X63" s="130"/>
      <c r="Y63" s="130"/>
      <c r="Z63" s="130"/>
      <c r="AA63" s="130"/>
      <c r="AB63" s="130"/>
    </row>
    <row r="64" spans="1:28">
      <c r="A64" s="386" t="s">
        <v>920</v>
      </c>
      <c r="B64" s="1033">
        <v>3.9698093800000001</v>
      </c>
      <c r="C64" s="1033">
        <v>0.14747950999999998</v>
      </c>
      <c r="D64" s="1033">
        <v>3.0739387200000001</v>
      </c>
      <c r="E64" s="1033">
        <v>0.74839115</v>
      </c>
      <c r="F64" s="1033">
        <v>0</v>
      </c>
      <c r="G64" s="1033">
        <v>0</v>
      </c>
      <c r="H64" s="1033">
        <v>0</v>
      </c>
      <c r="I64" s="1033"/>
      <c r="J64" s="1077"/>
      <c r="K64" s="1033"/>
      <c r="L64" s="357"/>
      <c r="M64" s="139"/>
      <c r="N64" s="139"/>
      <c r="O64" s="130"/>
      <c r="P64" s="130"/>
      <c r="Q64" s="130"/>
      <c r="R64" s="130"/>
      <c r="S64" s="130"/>
      <c r="T64" s="130"/>
      <c r="U64" s="130"/>
      <c r="V64" s="130"/>
      <c r="W64" s="130"/>
      <c r="X64" s="130"/>
      <c r="Y64" s="130"/>
      <c r="Z64" s="130"/>
      <c r="AA64" s="130"/>
      <c r="AB64" s="130"/>
    </row>
    <row r="65" spans="1:28">
      <c r="A65" s="609" t="s">
        <v>919</v>
      </c>
      <c r="B65" s="1041">
        <v>562.36300643000004</v>
      </c>
      <c r="C65" s="1041">
        <v>20.312678779999999</v>
      </c>
      <c r="D65" s="1041">
        <v>19.66957566</v>
      </c>
      <c r="E65" s="1041">
        <v>347.75165178000003</v>
      </c>
      <c r="F65" s="1041">
        <v>0.52772994000000006</v>
      </c>
      <c r="G65" s="1041">
        <v>0</v>
      </c>
      <c r="H65" s="1041">
        <v>174.10137027000002</v>
      </c>
      <c r="I65" s="1033"/>
      <c r="J65" s="1077"/>
      <c r="K65" s="1033"/>
      <c r="L65" s="357"/>
      <c r="M65" s="139"/>
      <c r="N65" s="139"/>
      <c r="O65" s="130"/>
      <c r="P65" s="130"/>
      <c r="Q65" s="130"/>
      <c r="R65" s="130"/>
      <c r="S65" s="130"/>
      <c r="T65" s="130"/>
      <c r="U65" s="130"/>
      <c r="V65" s="130"/>
      <c r="W65" s="130"/>
      <c r="X65" s="130"/>
      <c r="Y65" s="130"/>
      <c r="Z65" s="130"/>
      <c r="AA65" s="130"/>
      <c r="AB65" s="130"/>
    </row>
    <row r="66" spans="1:28">
      <c r="A66" s="920" t="s">
        <v>918</v>
      </c>
      <c r="B66" s="1033">
        <v>41.645023909999999</v>
      </c>
      <c r="C66" s="1033">
        <v>20.150743609999999</v>
      </c>
      <c r="D66" s="1033">
        <v>17.081064949999998</v>
      </c>
      <c r="E66" s="1033">
        <v>3.9542827599999999</v>
      </c>
      <c r="F66" s="1033">
        <v>0.45893259000000003</v>
      </c>
      <c r="G66" s="1033">
        <v>0</v>
      </c>
      <c r="H66" s="1033">
        <v>0</v>
      </c>
      <c r="I66" s="1033"/>
      <c r="J66" s="1077"/>
      <c r="K66" s="1033"/>
      <c r="L66" s="357"/>
      <c r="M66" s="139"/>
      <c r="N66" s="139"/>
      <c r="O66" s="130"/>
      <c r="P66" s="130"/>
      <c r="Q66" s="130"/>
      <c r="R66" s="130"/>
      <c r="S66" s="130"/>
      <c r="T66" s="130"/>
      <c r="U66" s="130"/>
      <c r="V66" s="130"/>
      <c r="W66" s="130"/>
      <c r="X66" s="130"/>
      <c r="Y66" s="130"/>
      <c r="Z66" s="130"/>
      <c r="AA66" s="130"/>
      <c r="AB66" s="130"/>
    </row>
    <row r="67" spans="1:28">
      <c r="A67" s="920" t="s">
        <v>917</v>
      </c>
      <c r="B67" s="1033">
        <v>3.44036564</v>
      </c>
      <c r="C67" s="1033">
        <v>0.16193517000000002</v>
      </c>
      <c r="D67" s="1033">
        <v>2.5871499</v>
      </c>
      <c r="E67" s="1033">
        <v>0.69128056999999998</v>
      </c>
      <c r="F67" s="1033">
        <v>0</v>
      </c>
      <c r="G67" s="1033">
        <v>0</v>
      </c>
      <c r="H67" s="1033">
        <v>0</v>
      </c>
      <c r="I67" s="1033"/>
      <c r="J67" s="1077"/>
      <c r="K67" s="1033"/>
      <c r="L67" s="357"/>
      <c r="M67" s="139"/>
      <c r="N67" s="139"/>
      <c r="O67" s="130"/>
      <c r="P67" s="130"/>
      <c r="Q67" s="130"/>
      <c r="R67" s="130"/>
      <c r="S67" s="130"/>
      <c r="T67" s="130"/>
      <c r="U67" s="130"/>
      <c r="V67" s="130"/>
      <c r="W67" s="130"/>
      <c r="X67" s="130"/>
      <c r="Y67" s="130"/>
      <c r="Z67" s="130"/>
      <c r="AA67" s="130"/>
      <c r="AB67" s="130"/>
    </row>
    <row r="68" spans="1:28">
      <c r="A68" s="378" t="s">
        <v>916</v>
      </c>
      <c r="B68" s="1033">
        <v>517.27761687999998</v>
      </c>
      <c r="C68" s="1033">
        <v>0</v>
      </c>
      <c r="D68" s="1033">
        <v>1.3608100000000001E-3</v>
      </c>
      <c r="E68" s="1033">
        <v>343.10608844999996</v>
      </c>
      <c r="F68" s="1033">
        <v>6.8797349999999993E-2</v>
      </c>
      <c r="G68" s="1033">
        <v>0</v>
      </c>
      <c r="H68" s="1033">
        <v>174.10137027000002</v>
      </c>
      <c r="I68" s="1033"/>
      <c r="J68" s="1077"/>
      <c r="K68" s="1033"/>
      <c r="L68" s="357"/>
      <c r="M68" s="139"/>
      <c r="N68" s="139"/>
      <c r="O68" s="130"/>
      <c r="P68" s="130"/>
      <c r="Q68" s="130"/>
      <c r="R68" s="130"/>
      <c r="S68" s="130"/>
      <c r="T68" s="130"/>
      <c r="U68" s="130"/>
      <c r="V68" s="130"/>
      <c r="W68" s="130"/>
      <c r="X68" s="130"/>
      <c r="Y68" s="130"/>
      <c r="Z68" s="130"/>
      <c r="AA68" s="130"/>
      <c r="AB68" s="130"/>
    </row>
    <row r="69" spans="1:28">
      <c r="A69" s="922" t="s">
        <v>915</v>
      </c>
      <c r="B69" s="1041">
        <v>31.043528269999999</v>
      </c>
      <c r="C69" s="1041">
        <v>10.59530597</v>
      </c>
      <c r="D69" s="1041">
        <v>9.2370200899999997</v>
      </c>
      <c r="E69" s="1041">
        <v>9.5259526799999996</v>
      </c>
      <c r="F69" s="1041">
        <v>1.6852495300000001</v>
      </c>
      <c r="G69" s="1041">
        <v>0</v>
      </c>
      <c r="H69" s="1041">
        <v>0</v>
      </c>
      <c r="I69" s="1033"/>
      <c r="J69" s="1077"/>
      <c r="K69" s="1033"/>
      <c r="L69" s="357"/>
      <c r="M69" s="139"/>
      <c r="N69" s="139"/>
      <c r="O69" s="130"/>
      <c r="P69" s="130"/>
      <c r="Q69" s="130"/>
      <c r="R69" s="130"/>
      <c r="S69" s="130"/>
      <c r="T69" s="130"/>
      <c r="U69" s="130"/>
      <c r="V69" s="130"/>
      <c r="W69" s="130"/>
      <c r="X69" s="130"/>
      <c r="Y69" s="130"/>
      <c r="Z69" s="130"/>
      <c r="AA69" s="130"/>
      <c r="AB69" s="130"/>
    </row>
    <row r="70" spans="1:28">
      <c r="A70" s="920" t="s">
        <v>914</v>
      </c>
      <c r="B70" s="1033">
        <v>6.8349396499999999</v>
      </c>
      <c r="C70" s="1033">
        <v>1.0704531899999998</v>
      </c>
      <c r="D70" s="1033">
        <v>3.2231353600000001</v>
      </c>
      <c r="E70" s="1033">
        <v>1.8370291400000001</v>
      </c>
      <c r="F70" s="1033">
        <v>0.70432196000000002</v>
      </c>
      <c r="G70" s="1033">
        <v>0</v>
      </c>
      <c r="H70" s="1033">
        <v>0</v>
      </c>
      <c r="I70" s="1033"/>
      <c r="J70" s="1077"/>
      <c r="K70" s="1033"/>
      <c r="L70" s="357"/>
      <c r="M70" s="139"/>
      <c r="N70" s="139"/>
      <c r="O70" s="130"/>
      <c r="P70" s="130"/>
      <c r="Q70" s="130"/>
      <c r="R70" s="130"/>
      <c r="S70" s="130"/>
      <c r="T70" s="130"/>
      <c r="U70" s="130"/>
      <c r="V70" s="130"/>
      <c r="W70" s="130"/>
      <c r="X70" s="130"/>
      <c r="Y70" s="130"/>
      <c r="Z70" s="130"/>
      <c r="AA70" s="130"/>
      <c r="AB70" s="130"/>
    </row>
    <row r="71" spans="1:28">
      <c r="A71" s="920" t="s">
        <v>913</v>
      </c>
      <c r="B71" s="1033">
        <v>14.69883534</v>
      </c>
      <c r="C71" s="1033">
        <v>4.8430705600000001</v>
      </c>
      <c r="D71" s="1033">
        <v>2.2116608500000003</v>
      </c>
      <c r="E71" s="1033">
        <v>7.5531711699999997</v>
      </c>
      <c r="F71" s="1033">
        <v>9.0932760000000001E-2</v>
      </c>
      <c r="G71" s="1033">
        <v>0</v>
      </c>
      <c r="H71" s="1033">
        <v>0</v>
      </c>
      <c r="I71" s="1033"/>
      <c r="J71" s="1077"/>
      <c r="K71" s="1033"/>
      <c r="L71" s="357"/>
      <c r="M71" s="139"/>
      <c r="N71" s="139"/>
      <c r="O71" s="130"/>
      <c r="P71" s="130"/>
      <c r="Q71" s="130"/>
      <c r="R71" s="130"/>
      <c r="S71" s="130"/>
      <c r="T71" s="130"/>
      <c r="U71" s="130"/>
      <c r="V71" s="130"/>
      <c r="W71" s="130"/>
      <c r="X71" s="130"/>
      <c r="Y71" s="130"/>
      <c r="Z71" s="130"/>
      <c r="AA71" s="130"/>
      <c r="AB71" s="130"/>
    </row>
    <row r="72" spans="1:28">
      <c r="A72" s="920" t="s">
        <v>912</v>
      </c>
      <c r="B72" s="1033">
        <v>9.50975328</v>
      </c>
      <c r="C72" s="1033">
        <v>4.6817822199999997</v>
      </c>
      <c r="D72" s="1033">
        <v>3.8022238800000001</v>
      </c>
      <c r="E72" s="1033">
        <v>0.13575237000000001</v>
      </c>
      <c r="F72" s="1033">
        <v>0.88999481000000003</v>
      </c>
      <c r="G72" s="1033">
        <v>0</v>
      </c>
      <c r="H72" s="1033">
        <v>0</v>
      </c>
      <c r="I72" s="1033"/>
      <c r="J72" s="1077"/>
      <c r="K72" s="1033"/>
      <c r="L72" s="357"/>
      <c r="M72" s="139"/>
      <c r="N72" s="139"/>
      <c r="O72" s="130"/>
      <c r="P72" s="130"/>
      <c r="Q72" s="130"/>
      <c r="R72" s="130"/>
      <c r="S72" s="130"/>
      <c r="T72" s="130"/>
      <c r="U72" s="130"/>
      <c r="V72" s="130"/>
      <c r="W72" s="130"/>
      <c r="X72" s="130"/>
      <c r="Y72" s="130"/>
      <c r="Z72" s="130"/>
      <c r="AA72" s="130"/>
      <c r="AB72" s="130"/>
    </row>
    <row r="73" spans="1:28">
      <c r="A73" s="921" t="s">
        <v>911</v>
      </c>
      <c r="B73" s="1041">
        <v>333.61823565999998</v>
      </c>
      <c r="C73" s="1041">
        <v>128.04787661999998</v>
      </c>
      <c r="D73" s="1041">
        <v>88.463971619999995</v>
      </c>
      <c r="E73" s="1041">
        <v>25.039084649999999</v>
      </c>
      <c r="F73" s="1041">
        <v>92.067302769999998</v>
      </c>
      <c r="G73" s="1041">
        <v>0</v>
      </c>
      <c r="H73" s="1041">
        <v>0</v>
      </c>
      <c r="I73" s="1033"/>
      <c r="J73" s="1077"/>
      <c r="K73" s="1033"/>
      <c r="L73" s="357"/>
      <c r="M73" s="139"/>
      <c r="N73" s="139"/>
      <c r="O73" s="130"/>
      <c r="P73" s="130"/>
      <c r="Q73" s="130"/>
      <c r="R73" s="130"/>
      <c r="S73" s="130"/>
      <c r="T73" s="130"/>
      <c r="U73" s="130"/>
      <c r="V73" s="130"/>
      <c r="W73" s="130"/>
      <c r="X73" s="130"/>
      <c r="Y73" s="130"/>
      <c r="Z73" s="130"/>
      <c r="AA73" s="130"/>
      <c r="AB73" s="130"/>
    </row>
    <row r="74" spans="1:28">
      <c r="A74" s="920" t="s">
        <v>910</v>
      </c>
      <c r="B74" s="1033">
        <v>41.421676120000001</v>
      </c>
      <c r="C74" s="1033">
        <v>11.163153340000001</v>
      </c>
      <c r="D74" s="1033">
        <v>4.7706059699999992</v>
      </c>
      <c r="E74" s="1033">
        <v>0.22674729999999998</v>
      </c>
      <c r="F74" s="1033">
        <v>25.261169509999998</v>
      </c>
      <c r="G74" s="1033">
        <v>0</v>
      </c>
      <c r="H74" s="1033">
        <v>0</v>
      </c>
      <c r="I74" s="1033"/>
      <c r="J74" s="1077"/>
      <c r="K74" s="1033"/>
      <c r="L74" s="357"/>
      <c r="M74" s="139"/>
      <c r="N74" s="139"/>
      <c r="O74" s="130"/>
      <c r="P74" s="130"/>
      <c r="Q74" s="130"/>
      <c r="R74" s="130"/>
      <c r="S74" s="130"/>
      <c r="T74" s="130"/>
      <c r="U74" s="130"/>
      <c r="V74" s="130"/>
      <c r="W74" s="130"/>
      <c r="X74" s="130"/>
      <c r="Y74" s="130"/>
      <c r="Z74" s="130"/>
      <c r="AA74" s="130"/>
      <c r="AB74" s="130"/>
    </row>
    <row r="75" spans="1:28">
      <c r="A75" s="378" t="s">
        <v>909</v>
      </c>
      <c r="B75" s="1033">
        <v>28.65705062</v>
      </c>
      <c r="C75" s="1033">
        <v>4.4132351700000001</v>
      </c>
      <c r="D75" s="1033">
        <v>12.75602507</v>
      </c>
      <c r="E75" s="1033">
        <v>3.0268588699999999</v>
      </c>
      <c r="F75" s="1033">
        <v>8.46093151</v>
      </c>
      <c r="G75" s="1033">
        <v>0</v>
      </c>
      <c r="H75" s="1033">
        <v>0</v>
      </c>
      <c r="I75" s="1033"/>
      <c r="J75" s="1077"/>
      <c r="K75" s="1033"/>
      <c r="L75" s="357"/>
      <c r="M75" s="139"/>
      <c r="N75" s="139"/>
      <c r="O75" s="130"/>
      <c r="P75" s="130"/>
      <c r="Q75" s="130"/>
      <c r="R75" s="130"/>
      <c r="S75" s="130"/>
      <c r="T75" s="130"/>
      <c r="U75" s="130"/>
      <c r="V75" s="130"/>
      <c r="W75" s="130"/>
      <c r="X75" s="130"/>
      <c r="Y75" s="130"/>
      <c r="Z75" s="130"/>
      <c r="AA75" s="130"/>
      <c r="AB75" s="130"/>
    </row>
    <row r="76" spans="1:28">
      <c r="A76" s="920" t="s">
        <v>908</v>
      </c>
      <c r="B76" s="1033">
        <v>216.33171050999999</v>
      </c>
      <c r="C76" s="1033">
        <v>107.21881972999999</v>
      </c>
      <c r="D76" s="1033">
        <v>45.13468305</v>
      </c>
      <c r="E76" s="1033">
        <v>12.989387880000001</v>
      </c>
      <c r="F76" s="1033">
        <v>50.988819849999999</v>
      </c>
      <c r="G76" s="1033">
        <v>0</v>
      </c>
      <c r="H76" s="1033">
        <v>0</v>
      </c>
      <c r="I76" s="1033"/>
      <c r="J76" s="1077"/>
      <c r="K76" s="1033"/>
      <c r="L76" s="357"/>
      <c r="M76" s="139"/>
      <c r="N76" s="139"/>
      <c r="O76" s="130"/>
      <c r="P76" s="130"/>
      <c r="Q76" s="130"/>
      <c r="R76" s="130"/>
      <c r="S76" s="130"/>
      <c r="T76" s="130"/>
      <c r="U76" s="130"/>
      <c r="V76" s="130"/>
      <c r="W76" s="130"/>
      <c r="X76" s="130"/>
      <c r="Y76" s="130"/>
      <c r="Z76" s="130"/>
      <c r="AA76" s="130"/>
      <c r="AB76" s="130"/>
    </row>
    <row r="77" spans="1:28">
      <c r="A77" s="920" t="s">
        <v>907</v>
      </c>
      <c r="B77" s="1033">
        <v>13.28546162</v>
      </c>
      <c r="C77" s="1033">
        <v>0</v>
      </c>
      <c r="D77" s="1033">
        <v>10.302483500000001</v>
      </c>
      <c r="E77" s="1033">
        <v>1.0721124099999999</v>
      </c>
      <c r="F77" s="1033">
        <v>1.9108657099999999</v>
      </c>
      <c r="G77" s="1033">
        <v>0</v>
      </c>
      <c r="H77" s="1033">
        <v>0</v>
      </c>
      <c r="I77" s="1033"/>
      <c r="J77" s="1077"/>
      <c r="K77" s="1033"/>
      <c r="L77" s="357"/>
      <c r="M77" s="139"/>
      <c r="N77" s="139"/>
      <c r="O77" s="130"/>
      <c r="P77" s="130"/>
      <c r="Q77" s="130"/>
      <c r="R77" s="130"/>
      <c r="S77" s="130"/>
      <c r="T77" s="130"/>
      <c r="U77" s="130"/>
      <c r="V77" s="130"/>
      <c r="W77" s="130"/>
      <c r="X77" s="130"/>
      <c r="Y77" s="130"/>
      <c r="Z77" s="130"/>
      <c r="AA77" s="130"/>
      <c r="AB77" s="130"/>
    </row>
    <row r="78" spans="1:28">
      <c r="A78" s="920" t="s">
        <v>906</v>
      </c>
      <c r="B78" s="1033">
        <v>32.669571789999999</v>
      </c>
      <c r="C78" s="1033">
        <v>5.19430602</v>
      </c>
      <c r="D78" s="1033">
        <v>15.39044288</v>
      </c>
      <c r="E78" s="1033">
        <v>7.7239781899999995</v>
      </c>
      <c r="F78" s="1033">
        <v>4.3608446999999995</v>
      </c>
      <c r="G78" s="1033">
        <v>0</v>
      </c>
      <c r="H78" s="1033">
        <v>0</v>
      </c>
      <c r="I78" s="1033"/>
      <c r="J78" s="1077"/>
      <c r="K78" s="1033"/>
      <c r="L78" s="357"/>
      <c r="M78" s="139"/>
      <c r="N78" s="139"/>
      <c r="O78" s="130"/>
      <c r="P78" s="130"/>
      <c r="Q78" s="130"/>
      <c r="R78" s="130"/>
      <c r="S78" s="130"/>
      <c r="T78" s="130"/>
      <c r="U78" s="130"/>
      <c r="V78" s="130"/>
      <c r="W78" s="130"/>
      <c r="X78" s="130"/>
      <c r="Y78" s="130"/>
      <c r="Z78" s="130"/>
      <c r="AA78" s="130"/>
      <c r="AB78" s="130"/>
    </row>
    <row r="79" spans="1:28">
      <c r="A79" s="920" t="s">
        <v>905</v>
      </c>
      <c r="B79" s="1033">
        <v>1.2527649999999999</v>
      </c>
      <c r="C79" s="1033">
        <v>5.8362360000000002E-2</v>
      </c>
      <c r="D79" s="1033">
        <v>0.10973115</v>
      </c>
      <c r="E79" s="1033">
        <v>0</v>
      </c>
      <c r="F79" s="1033">
        <v>1.0846714899999998</v>
      </c>
      <c r="G79" s="1033">
        <v>0</v>
      </c>
      <c r="H79" s="1033">
        <v>0</v>
      </c>
      <c r="I79" s="1033"/>
      <c r="J79" s="1077"/>
      <c r="K79" s="1033"/>
      <c r="L79" s="357"/>
      <c r="M79" s="139"/>
      <c r="N79" s="139"/>
      <c r="O79" s="130"/>
      <c r="P79" s="130"/>
      <c r="Q79" s="130"/>
      <c r="R79" s="130"/>
      <c r="S79" s="130"/>
      <c r="T79" s="130"/>
      <c r="U79" s="130"/>
      <c r="V79" s="130"/>
      <c r="W79" s="130"/>
      <c r="X79" s="130"/>
      <c r="Y79" s="130"/>
      <c r="Z79" s="130"/>
      <c r="AA79" s="130"/>
      <c r="AB79" s="130"/>
    </row>
    <row r="80" spans="1:28">
      <c r="A80" s="921" t="s">
        <v>904</v>
      </c>
      <c r="B80" s="1041">
        <v>690.7128585800001</v>
      </c>
      <c r="C80" s="1041">
        <v>224.40365582000001</v>
      </c>
      <c r="D80" s="1041">
        <v>252.50150649</v>
      </c>
      <c r="E80" s="1041">
        <v>140.16389264</v>
      </c>
      <c r="F80" s="1041">
        <v>73.30747009000001</v>
      </c>
      <c r="G80" s="1041">
        <v>0</v>
      </c>
      <c r="H80" s="1041">
        <v>0.33633354000000004</v>
      </c>
      <c r="I80" s="1033"/>
      <c r="J80" s="1077"/>
      <c r="K80" s="1033"/>
      <c r="L80" s="357"/>
      <c r="M80" s="139"/>
      <c r="N80" s="139"/>
      <c r="O80" s="130"/>
      <c r="P80" s="130"/>
      <c r="Q80" s="130"/>
      <c r="R80" s="130"/>
      <c r="S80" s="130"/>
      <c r="T80" s="130"/>
      <c r="U80" s="130"/>
      <c r="V80" s="130"/>
      <c r="W80" s="130"/>
      <c r="X80" s="130"/>
      <c r="Y80" s="130"/>
      <c r="Z80" s="130"/>
      <c r="AA80" s="130"/>
      <c r="AB80" s="130"/>
    </row>
    <row r="81" spans="1:28">
      <c r="A81" s="920" t="s">
        <v>903</v>
      </c>
      <c r="B81" s="1033">
        <v>67.974461980000001</v>
      </c>
      <c r="C81" s="1033">
        <v>9.4945700300000002</v>
      </c>
      <c r="D81" s="1033">
        <v>57.421635799999997</v>
      </c>
      <c r="E81" s="1033">
        <v>0.40701181000000003</v>
      </c>
      <c r="F81" s="1033">
        <v>0.65124433999999998</v>
      </c>
      <c r="G81" s="1033">
        <v>0</v>
      </c>
      <c r="H81" s="1033">
        <v>0</v>
      </c>
      <c r="I81" s="1033"/>
      <c r="J81" s="1077"/>
      <c r="K81" s="1033"/>
      <c r="L81" s="357"/>
      <c r="M81" s="139"/>
      <c r="N81" s="139"/>
      <c r="O81" s="130"/>
      <c r="P81" s="130"/>
      <c r="Q81" s="130"/>
      <c r="R81" s="130"/>
      <c r="S81" s="130"/>
      <c r="T81" s="130"/>
      <c r="U81" s="130"/>
      <c r="V81" s="130"/>
      <c r="W81" s="130"/>
      <c r="X81" s="130"/>
      <c r="Y81" s="130"/>
      <c r="Z81" s="130"/>
      <c r="AA81" s="130"/>
      <c r="AB81" s="130"/>
    </row>
    <row r="82" spans="1:28">
      <c r="A82" s="920" t="s">
        <v>902</v>
      </c>
      <c r="B82" s="1033">
        <v>103.38221899</v>
      </c>
      <c r="C82" s="1033">
        <v>37.128091350000005</v>
      </c>
      <c r="D82" s="1033">
        <v>52.14199859</v>
      </c>
      <c r="E82" s="1033">
        <v>1.75308562</v>
      </c>
      <c r="F82" s="1033">
        <v>12.02270989</v>
      </c>
      <c r="G82" s="1033">
        <v>0</v>
      </c>
      <c r="H82" s="1033">
        <v>0.33633354000000004</v>
      </c>
      <c r="I82" s="1033"/>
      <c r="J82" s="1077"/>
      <c r="K82" s="1033"/>
      <c r="L82" s="357"/>
      <c r="M82" s="139"/>
      <c r="N82" s="139"/>
      <c r="O82" s="130"/>
      <c r="P82" s="130"/>
      <c r="Q82" s="130"/>
      <c r="R82" s="130"/>
      <c r="S82" s="130"/>
      <c r="T82" s="130"/>
      <c r="U82" s="130"/>
      <c r="V82" s="130"/>
      <c r="W82" s="130"/>
      <c r="X82" s="130"/>
      <c r="Y82" s="130"/>
      <c r="Z82" s="130"/>
      <c r="AA82" s="130"/>
      <c r="AB82" s="130"/>
    </row>
    <row r="83" spans="1:28">
      <c r="A83" s="920" t="s">
        <v>901</v>
      </c>
      <c r="B83" s="1033">
        <v>177.53469791999999</v>
      </c>
      <c r="C83" s="1033">
        <v>78.875117029999998</v>
      </c>
      <c r="D83" s="1033">
        <v>26.611684829999998</v>
      </c>
      <c r="E83" s="1033">
        <v>41.183308680000003</v>
      </c>
      <c r="F83" s="1033">
        <v>30.86458738</v>
      </c>
      <c r="G83" s="1033">
        <v>0</v>
      </c>
      <c r="H83" s="1033">
        <v>0</v>
      </c>
      <c r="I83" s="1033"/>
      <c r="J83" s="1077"/>
      <c r="K83" s="1033"/>
      <c r="L83" s="357"/>
      <c r="M83" s="139"/>
      <c r="N83" s="139"/>
      <c r="O83" s="130"/>
      <c r="P83" s="130"/>
      <c r="Q83" s="130"/>
      <c r="R83" s="130"/>
      <c r="S83" s="130"/>
      <c r="T83" s="130"/>
      <c r="U83" s="130"/>
      <c r="V83" s="130"/>
      <c r="W83" s="130"/>
      <c r="X83" s="130"/>
      <c r="Y83" s="130"/>
      <c r="Z83" s="130"/>
      <c r="AA83" s="130"/>
      <c r="AB83" s="130"/>
    </row>
    <row r="84" spans="1:28">
      <c r="A84" s="920" t="s">
        <v>900</v>
      </c>
      <c r="B84" s="1033">
        <v>171.23102008000001</v>
      </c>
      <c r="C84" s="1033">
        <v>51.249261950000005</v>
      </c>
      <c r="D84" s="1033">
        <v>66.343357399999988</v>
      </c>
      <c r="E84" s="1033">
        <v>34.907160099999999</v>
      </c>
      <c r="F84" s="1033">
        <v>18.731240629999999</v>
      </c>
      <c r="G84" s="1033">
        <v>0</v>
      </c>
      <c r="H84" s="1033">
        <v>0</v>
      </c>
      <c r="I84" s="1033"/>
      <c r="J84" s="1077"/>
      <c r="K84" s="1033"/>
      <c r="L84" s="357"/>
      <c r="M84" s="139"/>
      <c r="N84" s="139"/>
      <c r="O84" s="130"/>
      <c r="P84" s="130"/>
      <c r="Q84" s="130"/>
      <c r="R84" s="130"/>
      <c r="S84" s="130"/>
      <c r="T84" s="130"/>
      <c r="U84" s="130"/>
      <c r="V84" s="130"/>
      <c r="W84" s="130"/>
      <c r="X84" s="130"/>
      <c r="Y84" s="130"/>
      <c r="Z84" s="130"/>
      <c r="AA84" s="130"/>
      <c r="AB84" s="130"/>
    </row>
    <row r="85" spans="1:28">
      <c r="A85" s="920" t="s">
        <v>899</v>
      </c>
      <c r="B85" s="1033">
        <v>76.213326570000007</v>
      </c>
      <c r="C85" s="1033">
        <v>30.49160466</v>
      </c>
      <c r="D85" s="1033">
        <v>22.128910650000002</v>
      </c>
      <c r="E85" s="1033">
        <v>14.881609619999999</v>
      </c>
      <c r="F85" s="1033">
        <v>8.7112016399999987</v>
      </c>
      <c r="G85" s="1033">
        <v>0</v>
      </c>
      <c r="H85" s="1033">
        <v>0</v>
      </c>
      <c r="I85" s="1033"/>
      <c r="J85" s="1077"/>
      <c r="K85" s="1033"/>
      <c r="L85" s="357"/>
      <c r="M85" s="139"/>
      <c r="N85" s="139"/>
      <c r="O85" s="130"/>
      <c r="P85" s="130"/>
      <c r="Q85" s="130"/>
      <c r="R85" s="130"/>
      <c r="S85" s="130"/>
      <c r="T85" s="130"/>
      <c r="U85" s="130"/>
      <c r="V85" s="130"/>
      <c r="W85" s="130"/>
      <c r="X85" s="130"/>
      <c r="Y85" s="130"/>
      <c r="Z85" s="130"/>
      <c r="AA85" s="130"/>
      <c r="AB85" s="130"/>
    </row>
    <row r="86" spans="1:28">
      <c r="A86" s="920" t="s">
        <v>898</v>
      </c>
      <c r="B86" s="1033">
        <v>82.297426950000002</v>
      </c>
      <c r="C86" s="1033">
        <v>11.15795395</v>
      </c>
      <c r="D86" s="1033">
        <v>23.144525300000002</v>
      </c>
      <c r="E86" s="1033">
        <v>46.775517370000003</v>
      </c>
      <c r="F86" s="1033">
        <v>1.21943033</v>
      </c>
      <c r="G86" s="1033">
        <v>0</v>
      </c>
      <c r="H86" s="1033">
        <v>0</v>
      </c>
      <c r="I86" s="1033"/>
      <c r="J86" s="1077"/>
      <c r="K86" s="1033"/>
      <c r="L86" s="357"/>
      <c r="M86" s="139"/>
      <c r="N86" s="139"/>
      <c r="O86" s="130"/>
      <c r="P86" s="130"/>
      <c r="Q86" s="130"/>
      <c r="R86" s="130"/>
      <c r="S86" s="130"/>
      <c r="T86" s="130"/>
      <c r="U86" s="130"/>
      <c r="V86" s="130"/>
      <c r="W86" s="130"/>
      <c r="X86" s="130"/>
      <c r="Y86" s="130"/>
      <c r="Z86" s="130"/>
      <c r="AA86" s="130"/>
      <c r="AB86" s="130"/>
    </row>
    <row r="87" spans="1:28">
      <c r="A87" s="920" t="s">
        <v>897</v>
      </c>
      <c r="B87" s="1033">
        <v>12.079706089999998</v>
      </c>
      <c r="C87" s="1033">
        <v>6.0070568499999997</v>
      </c>
      <c r="D87" s="1033">
        <v>4.7093939200000001</v>
      </c>
      <c r="E87" s="1033">
        <v>0.25619944</v>
      </c>
      <c r="F87" s="1033">
        <v>1.1070558799999999</v>
      </c>
      <c r="G87" s="1033">
        <v>0</v>
      </c>
      <c r="H87" s="1033">
        <v>0</v>
      </c>
      <c r="I87" s="1033"/>
      <c r="J87" s="1077"/>
      <c r="K87" s="1033"/>
      <c r="L87" s="357"/>
      <c r="M87" s="139"/>
      <c r="N87" s="139"/>
      <c r="O87" s="130"/>
      <c r="P87" s="130"/>
      <c r="Q87" s="130"/>
      <c r="R87" s="130"/>
      <c r="S87" s="130"/>
      <c r="T87" s="130"/>
      <c r="U87" s="130"/>
      <c r="V87" s="130"/>
      <c r="W87" s="130"/>
      <c r="X87" s="130"/>
      <c r="Y87" s="130"/>
      <c r="Z87" s="130"/>
      <c r="AA87" s="130"/>
      <c r="AB87" s="130"/>
    </row>
    <row r="88" spans="1:28">
      <c r="A88" s="921" t="s">
        <v>896</v>
      </c>
      <c r="B88" s="1041">
        <v>647.76033313999994</v>
      </c>
      <c r="C88" s="1041">
        <v>36.440492539999994</v>
      </c>
      <c r="D88" s="1041">
        <v>11.573950779999999</v>
      </c>
      <c r="E88" s="1041">
        <v>447.29558055999996</v>
      </c>
      <c r="F88" s="1041">
        <v>0</v>
      </c>
      <c r="G88" s="1041">
        <v>0</v>
      </c>
      <c r="H88" s="1041">
        <v>152.45030925999998</v>
      </c>
      <c r="I88" s="1033"/>
      <c r="J88" s="1077"/>
      <c r="K88" s="1033"/>
      <c r="L88" s="357"/>
      <c r="M88" s="139"/>
      <c r="N88" s="139"/>
      <c r="O88" s="130"/>
      <c r="P88" s="130"/>
      <c r="Q88" s="130"/>
      <c r="R88" s="130"/>
      <c r="S88" s="130"/>
      <c r="T88" s="130"/>
      <c r="U88" s="130"/>
      <c r="V88" s="130"/>
      <c r="W88" s="130"/>
      <c r="X88" s="130"/>
      <c r="Y88" s="130"/>
      <c r="Z88" s="130"/>
      <c r="AA88" s="130"/>
      <c r="AB88" s="130"/>
    </row>
    <row r="89" spans="1:28">
      <c r="A89" s="920" t="s">
        <v>895</v>
      </c>
      <c r="B89" s="1033">
        <v>9.8499965099999987</v>
      </c>
      <c r="C89" s="1033">
        <v>0</v>
      </c>
      <c r="D89" s="1033">
        <v>9.3815240799999984</v>
      </c>
      <c r="E89" s="1033">
        <v>0</v>
      </c>
      <c r="F89" s="1033">
        <v>0</v>
      </c>
      <c r="G89" s="1033">
        <v>0</v>
      </c>
      <c r="H89" s="1033">
        <v>0.46847243</v>
      </c>
      <c r="I89" s="1033"/>
      <c r="J89" s="1077"/>
      <c r="K89" s="1033"/>
      <c r="L89" s="357"/>
      <c r="M89" s="139"/>
      <c r="N89" s="139"/>
      <c r="O89" s="130"/>
      <c r="P89" s="130"/>
      <c r="Q89" s="130"/>
      <c r="R89" s="130"/>
      <c r="S89" s="130"/>
      <c r="T89" s="130"/>
      <c r="U89" s="130"/>
      <c r="V89" s="130"/>
      <c r="W89" s="130"/>
      <c r="X89" s="130"/>
      <c r="Y89" s="130"/>
      <c r="Z89" s="130"/>
      <c r="AA89" s="130"/>
      <c r="AB89" s="130"/>
    </row>
    <row r="90" spans="1:28">
      <c r="A90" s="920" t="s">
        <v>894</v>
      </c>
      <c r="B90" s="1033">
        <v>605.90656001000002</v>
      </c>
      <c r="C90" s="1033">
        <v>36.440827849999998</v>
      </c>
      <c r="D90" s="1033">
        <v>0.84031476999999999</v>
      </c>
      <c r="E90" s="1033">
        <v>416.64358055999998</v>
      </c>
      <c r="F90" s="1033">
        <v>0</v>
      </c>
      <c r="G90" s="1033">
        <v>0</v>
      </c>
      <c r="H90" s="1033">
        <v>151.98183682999999</v>
      </c>
      <c r="I90" s="1033"/>
      <c r="J90" s="1077"/>
      <c r="K90" s="1033"/>
      <c r="L90" s="357"/>
      <c r="M90" s="139"/>
      <c r="N90" s="139"/>
      <c r="O90" s="130"/>
      <c r="P90" s="130"/>
      <c r="Q90" s="130"/>
      <c r="R90" s="130"/>
      <c r="S90" s="130"/>
      <c r="T90" s="130"/>
      <c r="U90" s="130"/>
      <c r="V90" s="130"/>
      <c r="W90" s="130"/>
      <c r="X90" s="130"/>
      <c r="Y90" s="130"/>
      <c r="Z90" s="130"/>
      <c r="AA90" s="130"/>
      <c r="AB90" s="130"/>
    </row>
    <row r="91" spans="1:28">
      <c r="A91" s="920" t="s">
        <v>893</v>
      </c>
      <c r="B91" s="1033">
        <v>32.003776620000004</v>
      </c>
      <c r="C91" s="1033">
        <v>-3.3531000000053268E-4</v>
      </c>
      <c r="D91" s="1033">
        <v>1.35211193</v>
      </c>
      <c r="E91" s="1033">
        <v>30.652000000000001</v>
      </c>
      <c r="F91" s="1033">
        <v>0</v>
      </c>
      <c r="G91" s="1033">
        <v>0</v>
      </c>
      <c r="H91" s="1033">
        <v>0</v>
      </c>
      <c r="I91" s="1033"/>
      <c r="J91" s="1077"/>
      <c r="K91" s="1033"/>
      <c r="L91" s="357"/>
      <c r="M91" s="139"/>
      <c r="N91" s="139"/>
      <c r="O91" s="130"/>
      <c r="P91" s="130"/>
      <c r="Q91" s="130"/>
      <c r="R91" s="130"/>
      <c r="S91" s="130"/>
      <c r="T91" s="130"/>
      <c r="U91" s="130"/>
      <c r="V91" s="130"/>
      <c r="W91" s="130"/>
      <c r="X91" s="130"/>
      <c r="Y91" s="130"/>
      <c r="Z91" s="130"/>
      <c r="AA91" s="130"/>
      <c r="AB91" s="130"/>
    </row>
    <row r="92" spans="1:28">
      <c r="A92" s="921" t="s">
        <v>892</v>
      </c>
      <c r="B92" s="1041">
        <v>40.458876709999998</v>
      </c>
      <c r="C92" s="1041">
        <v>5.79356413</v>
      </c>
      <c r="D92" s="1041">
        <v>2.32397133</v>
      </c>
      <c r="E92" s="1041">
        <v>28.269600629999999</v>
      </c>
      <c r="F92" s="1041">
        <v>4.0717406199999999</v>
      </c>
      <c r="G92" s="1041">
        <v>0</v>
      </c>
      <c r="H92" s="1041">
        <v>0</v>
      </c>
      <c r="I92" s="1033"/>
      <c r="J92" s="1077"/>
      <c r="K92" s="1033"/>
      <c r="L92" s="357"/>
      <c r="M92" s="139"/>
      <c r="N92" s="139"/>
      <c r="O92" s="130"/>
      <c r="P92" s="130"/>
      <c r="Q92" s="130"/>
      <c r="R92" s="130"/>
      <c r="S92" s="130"/>
      <c r="T92" s="130"/>
      <c r="U92" s="130"/>
      <c r="V92" s="130"/>
      <c r="W92" s="130"/>
      <c r="X92" s="130"/>
      <c r="Y92" s="130"/>
      <c r="Z92" s="130"/>
      <c r="AA92" s="130"/>
      <c r="AB92" s="130"/>
    </row>
    <row r="93" spans="1:28">
      <c r="A93" s="386" t="s">
        <v>891</v>
      </c>
      <c r="B93" s="1033">
        <v>29.503114149999995</v>
      </c>
      <c r="C93" s="1033">
        <v>0.10459793000000001</v>
      </c>
      <c r="D93" s="1033">
        <v>1.1881726799999999</v>
      </c>
      <c r="E93" s="1033">
        <v>28.152616119999998</v>
      </c>
      <c r="F93" s="1033">
        <v>5.7727420000000002E-2</v>
      </c>
      <c r="G93" s="1033">
        <v>0</v>
      </c>
      <c r="H93" s="1033">
        <v>0</v>
      </c>
      <c r="I93" s="1033"/>
      <c r="J93" s="1077"/>
      <c r="K93" s="1033"/>
      <c r="L93" s="357"/>
      <c r="M93" s="139"/>
      <c r="N93" s="139"/>
      <c r="O93" s="130"/>
      <c r="P93" s="130"/>
      <c r="Q93" s="130"/>
      <c r="R93" s="130"/>
      <c r="S93" s="130"/>
      <c r="T93" s="130"/>
      <c r="U93" s="130"/>
      <c r="V93" s="130"/>
      <c r="W93" s="130"/>
      <c r="X93" s="130"/>
      <c r="Y93" s="130"/>
      <c r="Z93" s="130"/>
      <c r="AA93" s="130"/>
      <c r="AB93" s="130"/>
    </row>
    <row r="94" spans="1:28">
      <c r="A94" s="386" t="s">
        <v>890</v>
      </c>
      <c r="B94" s="1033">
        <v>0.73837987999999988</v>
      </c>
      <c r="C94" s="1033">
        <v>0.10810275</v>
      </c>
      <c r="D94" s="1033">
        <v>3.30773E-3</v>
      </c>
      <c r="E94" s="1033">
        <v>0</v>
      </c>
      <c r="F94" s="1033">
        <v>0.6269693999999999</v>
      </c>
      <c r="G94" s="1033">
        <v>0</v>
      </c>
      <c r="H94" s="1033">
        <v>0</v>
      </c>
      <c r="I94" s="1033"/>
      <c r="J94" s="1077"/>
      <c r="K94" s="1033"/>
      <c r="L94" s="357"/>
      <c r="M94" s="139"/>
      <c r="N94" s="139"/>
      <c r="O94" s="130"/>
      <c r="P94" s="130"/>
      <c r="Q94" s="130"/>
      <c r="R94" s="130"/>
      <c r="S94" s="130"/>
      <c r="T94" s="130"/>
      <c r="U94" s="130"/>
      <c r="V94" s="130"/>
      <c r="W94" s="130"/>
      <c r="X94" s="130"/>
      <c r="Y94" s="130"/>
      <c r="Z94" s="130"/>
      <c r="AA94" s="130"/>
      <c r="AB94" s="130"/>
    </row>
    <row r="95" spans="1:28">
      <c r="A95" s="920" t="s">
        <v>889</v>
      </c>
      <c r="B95" s="1033">
        <v>10.21738268</v>
      </c>
      <c r="C95" s="1033">
        <v>5.5808634500000007</v>
      </c>
      <c r="D95" s="1033">
        <v>1.13249092</v>
      </c>
      <c r="E95" s="1033">
        <v>0.11698451</v>
      </c>
      <c r="F95" s="1033">
        <v>3.3870437999999998</v>
      </c>
      <c r="G95" s="1033">
        <v>0</v>
      </c>
      <c r="H95" s="1033">
        <v>0</v>
      </c>
      <c r="I95" s="1033"/>
      <c r="J95" s="1077"/>
      <c r="K95" s="1033"/>
      <c r="L95" s="357"/>
      <c r="M95" s="139"/>
      <c r="N95" s="139"/>
      <c r="O95" s="130"/>
      <c r="P95" s="130"/>
      <c r="Q95" s="130"/>
      <c r="R95" s="130"/>
      <c r="S95" s="130"/>
      <c r="T95" s="130"/>
      <c r="U95" s="130"/>
      <c r="V95" s="130"/>
      <c r="W95" s="130"/>
      <c r="X95" s="130"/>
      <c r="Y95" s="130"/>
      <c r="Z95" s="130"/>
      <c r="AA95" s="130"/>
      <c r="AB95" s="130"/>
    </row>
    <row r="96" spans="1:28">
      <c r="A96" s="921" t="s">
        <v>808</v>
      </c>
      <c r="B96" s="1041">
        <v>430.09479230999995</v>
      </c>
      <c r="C96" s="1041">
        <v>236.62668810999998</v>
      </c>
      <c r="D96" s="1041">
        <v>131.23937015999999</v>
      </c>
      <c r="E96" s="1041">
        <v>58.540990640000004</v>
      </c>
      <c r="F96" s="1041">
        <v>3.6877434</v>
      </c>
      <c r="G96" s="1041">
        <v>0</v>
      </c>
      <c r="H96" s="1041">
        <v>0</v>
      </c>
      <c r="I96" s="1033"/>
      <c r="J96" s="1077"/>
      <c r="K96" s="1033"/>
      <c r="L96" s="357"/>
      <c r="M96" s="139"/>
      <c r="N96" s="139"/>
      <c r="O96" s="130"/>
      <c r="P96" s="130"/>
      <c r="Q96" s="130"/>
      <c r="R96" s="130"/>
      <c r="S96" s="130"/>
      <c r="T96" s="130"/>
      <c r="U96" s="130"/>
      <c r="V96" s="130"/>
      <c r="W96" s="130"/>
      <c r="X96" s="130"/>
      <c r="Y96" s="130"/>
      <c r="Z96" s="130"/>
      <c r="AA96" s="130"/>
      <c r="AB96" s="130"/>
    </row>
    <row r="97" spans="1:29">
      <c r="A97" s="921" t="s">
        <v>886</v>
      </c>
      <c r="B97" s="1041">
        <v>5.54491362</v>
      </c>
      <c r="C97" s="1041">
        <v>0.80270686000000002</v>
      </c>
      <c r="D97" s="1041">
        <v>0.33596413000000003</v>
      </c>
      <c r="E97" s="1041">
        <v>4.4010504800000003</v>
      </c>
      <c r="F97" s="1041">
        <v>5.1921499999999995E-3</v>
      </c>
      <c r="G97" s="1041">
        <v>0</v>
      </c>
      <c r="H97" s="1041">
        <v>0</v>
      </c>
      <c r="I97" s="1033"/>
      <c r="J97" s="1077"/>
      <c r="K97" s="1033"/>
      <c r="L97" s="357"/>
      <c r="M97" s="139"/>
      <c r="N97" s="139"/>
      <c r="O97" s="130"/>
      <c r="P97" s="130"/>
      <c r="Q97" s="130"/>
      <c r="R97" s="130"/>
      <c r="S97" s="130"/>
      <c r="T97" s="130"/>
      <c r="U97" s="130"/>
      <c r="V97" s="130"/>
      <c r="W97" s="130"/>
      <c r="X97" s="130"/>
      <c r="Y97" s="130"/>
      <c r="Z97" s="130"/>
      <c r="AA97" s="130"/>
      <c r="AB97" s="130"/>
    </row>
    <row r="98" spans="1:29" ht="15" thickBot="1">
      <c r="J98" s="408"/>
      <c r="K98" s="378"/>
      <c r="L98" s="357"/>
      <c r="M98" s="139"/>
      <c r="N98" s="139"/>
      <c r="O98" s="130"/>
      <c r="P98" s="130"/>
      <c r="Q98" s="130"/>
      <c r="R98" s="130"/>
      <c r="S98" s="130"/>
      <c r="T98" s="130"/>
      <c r="U98" s="130"/>
      <c r="V98" s="130"/>
      <c r="W98" s="130"/>
      <c r="X98" s="130"/>
      <c r="Y98" s="130"/>
      <c r="Z98" s="130"/>
      <c r="AA98" s="130"/>
      <c r="AB98" s="130"/>
    </row>
    <row r="99" spans="1:29" ht="15" thickBot="1">
      <c r="A99" s="917" t="s">
        <v>267</v>
      </c>
      <c r="B99" s="1036">
        <v>3353.6516720499999</v>
      </c>
      <c r="C99" s="1036">
        <v>1195.66418406</v>
      </c>
      <c r="D99" s="1036">
        <v>566.52536662</v>
      </c>
      <c r="E99" s="1036">
        <v>1075.95588625</v>
      </c>
      <c r="F99" s="1036">
        <v>188.61822205000001</v>
      </c>
      <c r="G99" s="1036">
        <v>0</v>
      </c>
      <c r="H99" s="1036">
        <v>326.88801307</v>
      </c>
      <c r="I99" s="1075"/>
      <c r="J99" s="1076"/>
      <c r="K99" s="1075"/>
      <c r="L99" s="357"/>
      <c r="M99" s="139"/>
      <c r="N99" s="139"/>
      <c r="O99" s="130"/>
      <c r="P99" s="130"/>
      <c r="Q99" s="130"/>
      <c r="R99" s="130"/>
      <c r="S99" s="130"/>
      <c r="T99" s="130"/>
      <c r="U99" s="130"/>
      <c r="V99" s="130"/>
      <c r="W99" s="130"/>
      <c r="X99" s="130"/>
      <c r="Y99" s="130"/>
      <c r="Z99" s="130"/>
      <c r="AA99" s="130"/>
      <c r="AB99" s="130"/>
      <c r="AC99" s="1049"/>
    </row>
    <row r="100" spans="1:29">
      <c r="A100" s="920" t="s">
        <v>480</v>
      </c>
      <c r="B100" s="1033">
        <v>962.50073519</v>
      </c>
      <c r="C100" s="1033">
        <v>409.64615474999999</v>
      </c>
      <c r="D100" s="1033">
        <v>385.90264089999999</v>
      </c>
      <c r="E100" s="1033">
        <v>105.92910246</v>
      </c>
      <c r="F100" s="1033">
        <v>61.022837079999995</v>
      </c>
      <c r="G100" s="1033">
        <v>0</v>
      </c>
      <c r="H100" s="1033">
        <v>0</v>
      </c>
      <c r="I100" s="1033"/>
      <c r="J100" s="1077"/>
      <c r="K100" s="1033"/>
      <c r="L100" s="357"/>
      <c r="M100" s="139"/>
      <c r="N100" s="139"/>
      <c r="O100" s="130"/>
      <c r="P100" s="130"/>
      <c r="Q100" s="130"/>
      <c r="R100" s="130"/>
      <c r="S100" s="130"/>
      <c r="T100" s="130"/>
      <c r="U100" s="130"/>
      <c r="V100" s="130"/>
      <c r="W100" s="130"/>
      <c r="X100" s="130"/>
      <c r="Y100" s="130"/>
      <c r="Z100" s="130"/>
      <c r="AA100" s="130"/>
      <c r="AB100" s="130"/>
      <c r="AC100" s="1049"/>
    </row>
    <row r="101" spans="1:29">
      <c r="A101" s="920" t="s">
        <v>479</v>
      </c>
      <c r="B101" s="1033">
        <v>379.75434624000002</v>
      </c>
      <c r="C101" s="1033">
        <v>164.91535804</v>
      </c>
      <c r="D101" s="1033">
        <v>151.12412362999999</v>
      </c>
      <c r="E101" s="1033">
        <v>59.010177800000001</v>
      </c>
      <c r="F101" s="1033">
        <v>4.7046867700000004</v>
      </c>
      <c r="G101" s="1033">
        <v>0</v>
      </c>
      <c r="H101" s="1033">
        <v>0</v>
      </c>
      <c r="I101" s="1033"/>
      <c r="J101" s="1077"/>
      <c r="K101" s="1033"/>
      <c r="L101" s="357"/>
      <c r="M101" s="139"/>
      <c r="N101" s="139"/>
      <c r="O101" s="130"/>
      <c r="P101" s="130"/>
      <c r="Q101" s="130"/>
      <c r="R101" s="130"/>
      <c r="S101" s="130"/>
      <c r="T101" s="130"/>
      <c r="U101" s="130"/>
      <c r="V101" s="130"/>
      <c r="W101" s="130"/>
      <c r="X101" s="130"/>
      <c r="Y101" s="130"/>
      <c r="Z101" s="130"/>
      <c r="AA101" s="130"/>
      <c r="AB101" s="130"/>
      <c r="AC101" s="1049"/>
    </row>
    <row r="102" spans="1:29" ht="15" thickBot="1">
      <c r="A102" s="919" t="s">
        <v>885</v>
      </c>
      <c r="B102" s="1038">
        <v>277.97928586</v>
      </c>
      <c r="C102" s="1038">
        <v>55.017385059999981</v>
      </c>
      <c r="D102" s="1038">
        <v>150.18246557000003</v>
      </c>
      <c r="E102" s="1038">
        <v>20.591311120000007</v>
      </c>
      <c r="F102" s="1038">
        <v>52.188124110000004</v>
      </c>
      <c r="G102" s="1038">
        <v>0</v>
      </c>
      <c r="H102" s="1038">
        <v>0</v>
      </c>
      <c r="I102" s="1033"/>
      <c r="J102" s="1077"/>
      <c r="K102" s="1033"/>
      <c r="L102" s="357"/>
      <c r="M102" s="139"/>
      <c r="N102" s="139"/>
      <c r="O102" s="130"/>
      <c r="P102" s="130"/>
      <c r="Q102" s="130"/>
      <c r="R102" s="130"/>
      <c r="S102" s="130"/>
      <c r="T102" s="130"/>
      <c r="U102" s="130"/>
      <c r="V102" s="130"/>
      <c r="W102" s="130"/>
      <c r="X102" s="130"/>
      <c r="Y102" s="130"/>
      <c r="Z102" s="130"/>
      <c r="AA102" s="130"/>
      <c r="AB102" s="130"/>
      <c r="AC102" s="1049"/>
    </row>
    <row r="103" spans="1:29" ht="15" thickBot="1">
      <c r="A103" s="918" t="s">
        <v>266</v>
      </c>
      <c r="B103" s="1037">
        <v>1620.2343672900001</v>
      </c>
      <c r="C103" s="1037">
        <v>629.57889784999998</v>
      </c>
      <c r="D103" s="1037">
        <v>687.20923010000001</v>
      </c>
      <c r="E103" s="1037">
        <v>185.53059138</v>
      </c>
      <c r="F103" s="1037">
        <v>117.91564796</v>
      </c>
      <c r="G103" s="1037">
        <v>0</v>
      </c>
      <c r="H103" s="1037">
        <v>0</v>
      </c>
      <c r="I103" s="1075"/>
      <c r="J103" s="1076"/>
      <c r="K103" s="1075"/>
      <c r="L103" s="357"/>
      <c r="M103" s="139"/>
      <c r="N103" s="139"/>
      <c r="O103" s="130"/>
      <c r="P103" s="130"/>
      <c r="Q103" s="130"/>
      <c r="R103" s="130"/>
      <c r="S103" s="130"/>
      <c r="T103" s="130"/>
      <c r="U103" s="130"/>
      <c r="V103" s="130"/>
      <c r="W103" s="130"/>
      <c r="X103" s="130"/>
      <c r="Y103" s="130"/>
      <c r="Z103" s="130"/>
      <c r="AA103" s="130"/>
      <c r="AB103" s="130"/>
      <c r="AC103" s="1049"/>
    </row>
    <row r="104" spans="1:29" ht="15" thickBot="1">
      <c r="A104" s="917" t="s">
        <v>260</v>
      </c>
      <c r="B104" s="1036">
        <v>39.170865579999997</v>
      </c>
      <c r="C104" s="1036">
        <v>39.168799239999998</v>
      </c>
      <c r="D104" s="1036">
        <v>5.0520000000000003E-4</v>
      </c>
      <c r="E104" s="1036">
        <v>0</v>
      </c>
      <c r="F104" s="1036">
        <v>1.5611399999999999E-3</v>
      </c>
      <c r="G104" s="1036">
        <v>0</v>
      </c>
      <c r="H104" s="1036">
        <v>0</v>
      </c>
      <c r="I104" s="1075"/>
      <c r="J104" s="1076"/>
      <c r="K104" s="1075"/>
      <c r="L104" s="357"/>
      <c r="M104" s="139"/>
      <c r="N104" s="139"/>
      <c r="O104" s="130"/>
      <c r="P104" s="130"/>
      <c r="Q104" s="130"/>
      <c r="R104" s="130"/>
      <c r="S104" s="130"/>
      <c r="T104" s="130"/>
      <c r="U104" s="130"/>
      <c r="V104" s="130"/>
      <c r="W104" s="130"/>
      <c r="X104" s="130"/>
      <c r="Y104" s="130"/>
      <c r="Z104" s="130"/>
      <c r="AA104" s="130"/>
      <c r="AB104" s="130"/>
      <c r="AC104" s="1049"/>
    </row>
    <row r="105" spans="1:29" ht="15" thickBot="1">
      <c r="A105" s="917" t="s">
        <v>1371</v>
      </c>
      <c r="B105" s="1036">
        <v>0</v>
      </c>
      <c r="C105" s="1036">
        <v>0</v>
      </c>
      <c r="D105" s="1036">
        <v>0</v>
      </c>
      <c r="E105" s="1036">
        <v>0</v>
      </c>
      <c r="F105" s="1036">
        <v>0</v>
      </c>
      <c r="G105" s="1036">
        <v>0</v>
      </c>
      <c r="H105" s="1036">
        <v>0</v>
      </c>
      <c r="I105" s="1075"/>
      <c r="J105" s="1076"/>
      <c r="K105" s="1075"/>
      <c r="L105" s="357"/>
      <c r="M105" s="139"/>
      <c r="N105" s="139"/>
      <c r="O105" s="130"/>
      <c r="P105" s="130"/>
      <c r="Q105" s="130"/>
      <c r="R105" s="130"/>
      <c r="S105" s="130"/>
      <c r="T105" s="130"/>
      <c r="U105" s="130"/>
      <c r="V105" s="130"/>
      <c r="W105" s="130"/>
      <c r="X105" s="130"/>
      <c r="Y105" s="130"/>
      <c r="Z105" s="130"/>
      <c r="AA105" s="130"/>
      <c r="AB105" s="130"/>
      <c r="AC105" s="1049"/>
    </row>
    <row r="106" spans="1:29" ht="15" thickBot="1">
      <c r="A106" s="918" t="s">
        <v>1176</v>
      </c>
      <c r="B106" s="1037">
        <v>5013.0569049200003</v>
      </c>
      <c r="C106" s="1037">
        <v>1864.41188115</v>
      </c>
      <c r="D106" s="1037">
        <v>1253.7351019199998</v>
      </c>
      <c r="E106" s="1037">
        <v>1261.4864776300001</v>
      </c>
      <c r="F106" s="1037">
        <v>306.53543114999997</v>
      </c>
      <c r="G106" s="1037">
        <v>0</v>
      </c>
      <c r="H106" s="1037">
        <v>326.88801307</v>
      </c>
      <c r="I106" s="1075"/>
      <c r="J106" s="1076"/>
      <c r="K106" s="1075"/>
      <c r="L106" s="357"/>
      <c r="M106" s="139"/>
      <c r="N106" s="139"/>
      <c r="O106" s="130"/>
      <c r="P106" s="130"/>
      <c r="Q106" s="130"/>
      <c r="R106" s="130"/>
      <c r="S106" s="130"/>
      <c r="T106" s="130"/>
      <c r="U106" s="130"/>
      <c r="V106" s="130"/>
      <c r="W106" s="130"/>
      <c r="X106" s="130"/>
      <c r="Y106" s="130"/>
      <c r="Z106" s="130"/>
      <c r="AA106" s="130"/>
      <c r="AB106" s="130"/>
      <c r="AC106" s="1049"/>
    </row>
    <row r="107" spans="1:29" ht="15" thickBot="1">
      <c r="A107" s="917" t="s">
        <v>990</v>
      </c>
      <c r="B107" s="1036">
        <v>990.49029910999991</v>
      </c>
      <c r="C107" s="1036">
        <v>950.85615025999994</v>
      </c>
      <c r="D107" s="1036">
        <v>0</v>
      </c>
      <c r="E107" s="1036">
        <v>39.634148849999995</v>
      </c>
      <c r="F107" s="1036">
        <v>0</v>
      </c>
      <c r="G107" s="1036">
        <v>0</v>
      </c>
      <c r="H107" s="1036">
        <v>0</v>
      </c>
      <c r="I107" s="1075"/>
      <c r="J107" s="1076"/>
      <c r="K107" s="1075"/>
      <c r="L107" s="357"/>
      <c r="M107" s="139"/>
      <c r="N107" s="139"/>
      <c r="O107" s="130"/>
      <c r="P107" s="130"/>
      <c r="Q107" s="130"/>
      <c r="R107" s="130"/>
      <c r="S107" s="130"/>
      <c r="T107" s="130"/>
      <c r="U107" s="130"/>
      <c r="V107" s="130"/>
      <c r="W107" s="130"/>
      <c r="X107" s="130"/>
      <c r="Y107" s="130"/>
      <c r="Z107" s="130"/>
      <c r="AA107" s="130"/>
      <c r="AB107" s="130"/>
      <c r="AC107" s="1049"/>
    </row>
    <row r="108" spans="1:29">
      <c r="A108" s="382"/>
      <c r="B108" s="1033"/>
      <c r="C108" s="1074"/>
      <c r="D108" s="1033"/>
      <c r="E108" s="1039"/>
      <c r="F108" s="1040"/>
      <c r="G108" s="1040"/>
      <c r="H108" s="1040"/>
      <c r="I108" s="1040"/>
      <c r="J108" s="1073"/>
      <c r="N108" s="130"/>
      <c r="O108" s="130"/>
      <c r="P108" s="130"/>
      <c r="Q108" s="130"/>
      <c r="R108" s="130"/>
      <c r="S108" s="130"/>
      <c r="T108" s="130"/>
      <c r="U108" s="130"/>
      <c r="V108" s="130"/>
      <c r="W108" s="130"/>
      <c r="X108" s="130"/>
      <c r="Y108" s="130"/>
      <c r="Z108" s="130"/>
      <c r="AA108" s="130"/>
      <c r="AB108" s="130"/>
    </row>
    <row r="109" spans="1:29">
      <c r="A109" s="1081"/>
      <c r="B109" s="1035"/>
      <c r="C109" s="1035"/>
      <c r="D109" s="1035"/>
      <c r="E109" s="1035"/>
      <c r="F109" s="1035"/>
      <c r="G109" s="1035"/>
      <c r="H109" s="1035"/>
      <c r="I109" s="1033"/>
      <c r="J109" s="1073"/>
    </row>
    <row r="110" spans="1:29">
      <c r="A110" s="920"/>
      <c r="B110" s="1033"/>
      <c r="C110" s="1074"/>
      <c r="D110" s="1033"/>
      <c r="E110" s="1033"/>
      <c r="F110" s="1033"/>
      <c r="G110" s="1033"/>
      <c r="H110" s="1033"/>
      <c r="I110" s="1033"/>
      <c r="J110" s="1073"/>
    </row>
    <row r="111" spans="1:29">
      <c r="A111" s="920"/>
      <c r="B111" s="1033"/>
      <c r="C111" s="1074"/>
      <c r="D111" s="1033"/>
      <c r="E111" s="1033"/>
      <c r="F111" s="1033"/>
      <c r="G111" s="1033"/>
      <c r="H111" s="1033"/>
      <c r="I111" s="1033"/>
      <c r="J111" s="1073"/>
    </row>
    <row r="112" spans="1:29">
      <c r="A112" s="920"/>
      <c r="B112" s="1033"/>
      <c r="C112" s="1074"/>
      <c r="D112" s="1033"/>
      <c r="E112" s="1033"/>
      <c r="F112" s="1033"/>
      <c r="G112" s="1033"/>
      <c r="H112" s="1033"/>
      <c r="I112" s="1033"/>
      <c r="J112" s="1073"/>
    </row>
    <row r="113" spans="1:10">
      <c r="A113" s="920"/>
      <c r="B113" s="1033"/>
      <c r="C113" s="1074"/>
      <c r="D113" s="1033"/>
      <c r="E113" s="1033"/>
      <c r="F113" s="1033"/>
      <c r="G113" s="1033"/>
      <c r="H113" s="1033"/>
      <c r="I113" s="1033"/>
      <c r="J113" s="1073"/>
    </row>
    <row r="114" spans="1:10">
      <c r="A114" s="920"/>
      <c r="B114" s="1033"/>
      <c r="C114" s="1074"/>
      <c r="D114" s="1033"/>
      <c r="E114" s="1033"/>
      <c r="F114" s="1033"/>
      <c r="G114" s="1033"/>
      <c r="H114" s="1033"/>
      <c r="I114" s="1033"/>
      <c r="J114" s="1073"/>
    </row>
    <row r="115" spans="1:10">
      <c r="A115" s="920"/>
      <c r="B115" s="1033"/>
      <c r="C115" s="1074"/>
      <c r="D115" s="1033"/>
      <c r="E115" s="1033"/>
      <c r="F115" s="1033"/>
      <c r="G115" s="1033"/>
      <c r="H115" s="1033"/>
      <c r="I115" s="1033"/>
      <c r="J115" s="1073"/>
    </row>
    <row r="116" spans="1:10">
      <c r="A116" s="920"/>
      <c r="B116" s="1033"/>
      <c r="C116" s="1074"/>
      <c r="D116" s="1033"/>
      <c r="E116" s="1033"/>
      <c r="F116" s="1033"/>
      <c r="G116" s="1033"/>
      <c r="H116" s="1033"/>
      <c r="I116" s="1033"/>
      <c r="J116" s="1073"/>
    </row>
    <row r="117" spans="1:10">
      <c r="A117" s="920"/>
      <c r="B117" s="1033"/>
      <c r="C117" s="1074"/>
      <c r="D117" s="1033"/>
      <c r="E117" s="1033"/>
      <c r="F117" s="1033"/>
      <c r="G117" s="1033"/>
      <c r="H117" s="1033"/>
      <c r="I117" s="1033"/>
      <c r="J117" s="1073"/>
    </row>
    <row r="118" spans="1:10">
      <c r="B118" s="1033"/>
      <c r="C118" s="1074"/>
      <c r="D118" s="1033"/>
      <c r="E118" s="1033"/>
      <c r="F118" s="1033"/>
      <c r="G118" s="1033"/>
      <c r="H118" s="1033"/>
      <c r="I118" s="1033"/>
      <c r="J118" s="1073"/>
    </row>
    <row r="119" spans="1:10">
      <c r="C119" s="1074"/>
      <c r="J119" s="1073"/>
    </row>
    <row r="120" spans="1:10">
      <c r="C120" s="1074"/>
      <c r="J120" s="1073"/>
    </row>
    <row r="121" spans="1:10">
      <c r="C121" s="1074"/>
      <c r="J121" s="1073"/>
    </row>
    <row r="122" spans="1:10">
      <c r="C122" s="1074"/>
      <c r="J122" s="1073"/>
    </row>
    <row r="123" spans="1:10">
      <c r="C123" s="1074"/>
      <c r="J123" s="1073"/>
    </row>
    <row r="124" spans="1:10">
      <c r="C124" s="1074"/>
      <c r="J124" s="1073"/>
    </row>
    <row r="125" spans="1:10">
      <c r="C125" s="1074"/>
      <c r="J125" s="1073"/>
    </row>
    <row r="126" spans="1:10">
      <c r="C126" s="1074"/>
      <c r="J126" s="1073"/>
    </row>
    <row r="127" spans="1:10">
      <c r="C127" s="1074"/>
      <c r="J127" s="1073"/>
    </row>
    <row r="128" spans="1:10">
      <c r="C128" s="1074"/>
      <c r="J128" s="1073"/>
    </row>
  </sheetData>
  <pageMargins left="0.7" right="0.7" top="0.75" bottom="0.75" header="0.3" footer="0.3"/>
  <pageSetup paperSize="9" scale="75" fitToWidth="0" fitToHeight="0" orientation="portrait" r:id="rId1"/>
  <rowBreaks count="1" manualBreakCount="1">
    <brk id="55" max="8" man="1"/>
  </rowBreaks>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D8C5-9D18-4FF4-B9BC-54F1955E6641}">
  <dimension ref="A1:W61"/>
  <sheetViews>
    <sheetView view="pageBreakPreview" topLeftCell="A7" zoomScale="60" zoomScaleNormal="100" workbookViewId="0">
      <selection activeCell="A38" sqref="A38"/>
    </sheetView>
  </sheetViews>
  <sheetFormatPr defaultRowHeight="14.4"/>
  <cols>
    <col min="1" max="1" width="42.6640625" style="378" customWidth="1"/>
    <col min="2" max="2" width="12.21875" style="378" customWidth="1"/>
    <col min="3" max="3" width="10.21875" style="378" customWidth="1"/>
    <col min="4" max="10" width="9.6640625" style="378" customWidth="1"/>
    <col min="11" max="11" width="12" style="907" customWidth="1"/>
    <col min="12" max="12" width="10.44140625" style="907" bestFit="1" customWidth="1"/>
    <col min="13" max="13" width="9.109375" style="907" customWidth="1"/>
    <col min="14" max="14" width="12.44140625" style="407" customWidth="1"/>
    <col min="15" max="16" width="8.88671875" style="407"/>
    <col min="17" max="17" width="12.33203125" style="407" customWidth="1"/>
    <col min="18" max="18" width="8.88671875" style="407"/>
    <col min="19" max="19" width="10" style="407" customWidth="1"/>
    <col min="20" max="21" width="8.88671875" style="407"/>
    <col min="22" max="16384" width="8.88671875" style="907"/>
  </cols>
  <sheetData>
    <row r="1" spans="1:20" ht="14.25" customHeight="1">
      <c r="A1" s="1207" t="s">
        <v>1390</v>
      </c>
      <c r="B1" s="1096"/>
      <c r="C1" s="1096"/>
      <c r="D1" s="1096"/>
      <c r="E1" s="1096"/>
      <c r="F1" s="1096"/>
      <c r="G1" s="1096"/>
      <c r="H1" s="1096"/>
      <c r="I1" s="1096"/>
      <c r="J1" s="1096"/>
    </row>
    <row r="2" spans="1:20" ht="14.25" customHeight="1">
      <c r="A2" s="385"/>
      <c r="B2" s="1095"/>
      <c r="C2" s="1095"/>
      <c r="D2" s="1095"/>
      <c r="E2" s="1095"/>
      <c r="F2" s="1095"/>
      <c r="G2" s="1095"/>
      <c r="H2" s="1095"/>
      <c r="I2" s="1095"/>
      <c r="J2" s="1095"/>
    </row>
    <row r="3" spans="1:20" ht="14.25" customHeight="1" thickBot="1">
      <c r="A3" s="1079" t="s">
        <v>112</v>
      </c>
      <c r="B3" s="1043" t="s">
        <v>1339</v>
      </c>
      <c r="C3" s="1043" t="s">
        <v>1190</v>
      </c>
      <c r="D3" s="1043" t="s">
        <v>1102</v>
      </c>
      <c r="E3" s="1043" t="s">
        <v>1043</v>
      </c>
      <c r="F3" s="1043" t="s">
        <v>955</v>
      </c>
      <c r="G3" s="1043" t="s">
        <v>878</v>
      </c>
      <c r="H3" s="1043" t="s">
        <v>831</v>
      </c>
      <c r="I3" s="1043" t="s">
        <v>788</v>
      </c>
      <c r="J3" s="1097"/>
      <c r="K3" s="1097"/>
      <c r="L3" s="1097"/>
      <c r="M3" s="1097"/>
      <c r="N3" s="1097"/>
      <c r="O3" s="1097"/>
      <c r="P3" s="1097"/>
      <c r="Q3" s="1097"/>
      <c r="R3" s="1097"/>
      <c r="S3" s="1205"/>
      <c r="T3" s="1205"/>
    </row>
    <row r="4" spans="1:20" ht="14.25" customHeight="1">
      <c r="A4" s="628" t="s">
        <v>65</v>
      </c>
      <c r="B4" s="1094">
        <v>-29.523802760000006</v>
      </c>
      <c r="C4" s="1094">
        <v>62.703000219999993</v>
      </c>
      <c r="D4" s="1094">
        <v>58.143000000000001</v>
      </c>
      <c r="E4" s="1094">
        <v>-1.964</v>
      </c>
      <c r="F4" s="1094">
        <v>698.10867182937</v>
      </c>
      <c r="G4" s="1094">
        <v>153.6345689</v>
      </c>
      <c r="H4" s="1094">
        <v>102.49542765</v>
      </c>
      <c r="I4" s="1094">
        <v>330.66348544000004</v>
      </c>
      <c r="J4" s="1094"/>
      <c r="K4" s="1094"/>
      <c r="L4" s="1094"/>
      <c r="M4" s="1094"/>
      <c r="N4" s="1094"/>
      <c r="O4" s="1094"/>
      <c r="P4" s="1094"/>
      <c r="Q4" s="1094"/>
      <c r="R4" s="1094"/>
      <c r="S4" s="1205"/>
      <c r="T4" s="1205"/>
    </row>
    <row r="5" spans="1:20" ht="14.25" customHeight="1">
      <c r="A5" s="378" t="s">
        <v>1165</v>
      </c>
      <c r="B5" s="1033">
        <v>-21</v>
      </c>
      <c r="C5" s="381">
        <v>-11</v>
      </c>
      <c r="D5" s="381">
        <v>-30</v>
      </c>
      <c r="E5" s="381">
        <v>-17</v>
      </c>
      <c r="F5" s="381">
        <v>-2</v>
      </c>
      <c r="G5" s="381">
        <v>1</v>
      </c>
      <c r="H5" s="381">
        <v>-16</v>
      </c>
      <c r="I5" s="381">
        <v>1</v>
      </c>
      <c r="J5" s="1094"/>
      <c r="K5" s="381"/>
      <c r="L5" s="381"/>
      <c r="M5" s="381"/>
      <c r="N5" s="381"/>
      <c r="O5" s="381"/>
      <c r="P5" s="381"/>
      <c r="Q5" s="381"/>
      <c r="R5" s="381"/>
      <c r="S5" s="1205"/>
      <c r="T5" s="1205"/>
    </row>
    <row r="6" spans="1:20" ht="14.25" customHeight="1">
      <c r="A6" s="1206" t="s">
        <v>1158</v>
      </c>
      <c r="B6" s="1098">
        <v>-50.523802760000009</v>
      </c>
      <c r="C6" s="1098">
        <v>51.703000219999993</v>
      </c>
      <c r="D6" s="1097">
        <v>28</v>
      </c>
      <c r="E6" s="1097">
        <v>-19</v>
      </c>
      <c r="F6" s="1097">
        <v>696</v>
      </c>
      <c r="G6" s="1097">
        <v>155</v>
      </c>
      <c r="H6" s="1097">
        <v>86</v>
      </c>
      <c r="I6" s="1097">
        <v>332</v>
      </c>
      <c r="J6" s="1098"/>
      <c r="K6" s="1098"/>
      <c r="L6" s="1097"/>
      <c r="M6" s="1097"/>
      <c r="N6" s="1097"/>
      <c r="O6" s="1097"/>
      <c r="P6" s="1097"/>
      <c r="Q6" s="1097"/>
      <c r="R6" s="1097"/>
      <c r="S6" s="1205"/>
      <c r="T6" s="1205"/>
    </row>
    <row r="7" spans="1:20" ht="14.25" customHeight="1">
      <c r="B7" s="381"/>
      <c r="C7" s="1094"/>
      <c r="D7" s="1094"/>
      <c r="E7" s="1094"/>
      <c r="F7" s="1094"/>
      <c r="G7" s="1094"/>
      <c r="H7" s="1094"/>
      <c r="I7" s="1094"/>
      <c r="J7" s="1094"/>
      <c r="K7" s="381"/>
      <c r="L7" s="381"/>
      <c r="M7" s="381"/>
      <c r="N7" s="381"/>
      <c r="O7" s="381"/>
      <c r="P7" s="381"/>
      <c r="Q7" s="381"/>
      <c r="R7" s="381"/>
    </row>
    <row r="8" spans="1:20" ht="14.25" customHeight="1" thickBot="1">
      <c r="A8" s="1079" t="s">
        <v>112</v>
      </c>
      <c r="B8" s="1043" t="s">
        <v>634</v>
      </c>
      <c r="C8" s="1043" t="s">
        <v>611</v>
      </c>
      <c r="D8" s="1043" t="s">
        <v>553</v>
      </c>
      <c r="E8" s="1043" t="s">
        <v>531</v>
      </c>
      <c r="F8" s="1043" t="s">
        <v>520</v>
      </c>
      <c r="G8" s="1043" t="s">
        <v>481</v>
      </c>
      <c r="H8" s="1043" t="s">
        <v>476</v>
      </c>
      <c r="I8" s="1043" t="s">
        <v>460</v>
      </c>
      <c r="J8" s="1097"/>
      <c r="K8" s="1097"/>
      <c r="L8" s="1097"/>
      <c r="M8" s="1097"/>
      <c r="N8" s="1097"/>
      <c r="O8" s="1097"/>
      <c r="P8" s="1097"/>
      <c r="Q8" s="1097"/>
      <c r="R8" s="1097"/>
    </row>
    <row r="9" spans="1:20" ht="14.25" customHeight="1">
      <c r="A9" s="628" t="s">
        <v>65</v>
      </c>
      <c r="B9" s="1094">
        <v>60.998514178166999</v>
      </c>
      <c r="C9" s="1094">
        <v>42.226057208623608</v>
      </c>
      <c r="D9" s="1094">
        <v>30.109660253374098</v>
      </c>
      <c r="E9" s="1094">
        <v>44.141560467795699</v>
      </c>
      <c r="F9" s="1094">
        <v>59.123162689999987</v>
      </c>
      <c r="G9" s="1094">
        <v>40.025702458365558</v>
      </c>
      <c r="H9" s="1094">
        <v>70.885020000000196</v>
      </c>
      <c r="I9" s="1094">
        <v>79.0122700000001</v>
      </c>
      <c r="J9" s="1094"/>
      <c r="K9" s="1094"/>
      <c r="L9" s="1094"/>
      <c r="M9" s="1094"/>
      <c r="N9" s="1094"/>
      <c r="O9" s="1094"/>
      <c r="P9" s="1094"/>
      <c r="Q9" s="1094"/>
      <c r="R9" s="1094"/>
    </row>
    <row r="10" spans="1:20" ht="14.25" customHeight="1">
      <c r="A10" s="628" t="s">
        <v>1165</v>
      </c>
      <c r="B10" s="381">
        <v>2</v>
      </c>
      <c r="C10" s="381">
        <v>1</v>
      </c>
      <c r="D10" s="1094"/>
      <c r="E10" s="1094"/>
      <c r="F10" s="1094"/>
      <c r="G10" s="1094"/>
      <c r="H10" s="1094"/>
      <c r="I10" s="1094"/>
      <c r="J10" s="381"/>
      <c r="K10" s="381"/>
      <c r="L10" s="1094"/>
      <c r="M10" s="1094"/>
      <c r="N10" s="1094"/>
      <c r="O10" s="1094"/>
      <c r="P10" s="1094"/>
      <c r="Q10" s="1094"/>
      <c r="R10" s="1094"/>
    </row>
    <row r="11" spans="1:20" ht="14.25" customHeight="1">
      <c r="A11" s="628" t="s">
        <v>1158</v>
      </c>
      <c r="B11" s="1097">
        <v>63</v>
      </c>
      <c r="C11" s="1097">
        <v>43</v>
      </c>
      <c r="D11" s="1094"/>
      <c r="E11" s="1094"/>
      <c r="F11" s="1094"/>
      <c r="G11" s="1094"/>
      <c r="H11" s="1094"/>
      <c r="I11" s="1094"/>
      <c r="J11" s="1097"/>
      <c r="K11" s="1097"/>
      <c r="L11" s="1094"/>
      <c r="M11" s="1094"/>
      <c r="N11" s="1094"/>
      <c r="O11" s="1094"/>
      <c r="P11" s="1094"/>
      <c r="Q11" s="1094"/>
      <c r="R11" s="1094"/>
    </row>
    <row r="12" spans="1:20" ht="14.25" customHeight="1">
      <c r="B12" s="381"/>
      <c r="C12" s="1094"/>
      <c r="D12" s="1094"/>
      <c r="E12" s="1094"/>
      <c r="F12" s="1094"/>
      <c r="G12" s="1094"/>
      <c r="H12" s="1094"/>
      <c r="I12" s="1094"/>
      <c r="J12" s="1094"/>
      <c r="K12" s="381"/>
      <c r="L12" s="381"/>
      <c r="M12" s="381"/>
      <c r="N12" s="381"/>
      <c r="O12" s="381"/>
      <c r="P12" s="381"/>
      <c r="Q12" s="381"/>
      <c r="R12" s="381"/>
    </row>
    <row r="13" spans="1:20" ht="14.25" customHeight="1" thickBot="1">
      <c r="A13" s="1079" t="s">
        <v>112</v>
      </c>
      <c r="B13" s="1043" t="s">
        <v>171</v>
      </c>
      <c r="C13" s="1043" t="s">
        <v>170</v>
      </c>
      <c r="D13" s="1043" t="s">
        <v>169</v>
      </c>
      <c r="E13" s="1043" t="s">
        <v>168</v>
      </c>
      <c r="F13" s="1043" t="s">
        <v>167</v>
      </c>
      <c r="G13" s="1043" t="s">
        <v>166</v>
      </c>
      <c r="H13" s="1043" t="s">
        <v>165</v>
      </c>
      <c r="I13" s="1043" t="s">
        <v>164</v>
      </c>
      <c r="J13" s="1094"/>
      <c r="K13" s="1097"/>
      <c r="L13" s="1097"/>
      <c r="M13" s="1097"/>
      <c r="N13" s="1097"/>
      <c r="O13" s="1097"/>
      <c r="P13" s="1097"/>
      <c r="Q13" s="1097"/>
      <c r="R13" s="1097"/>
    </row>
    <row r="14" spans="1:20" ht="14.25" customHeight="1">
      <c r="A14" s="628" t="s">
        <v>65</v>
      </c>
      <c r="B14" s="1094">
        <v>106.38618</v>
      </c>
      <c r="C14" s="1094">
        <v>112.76981146052304</v>
      </c>
      <c r="D14" s="1094">
        <v>129.02718270453977</v>
      </c>
      <c r="E14" s="1094">
        <v>134.5068616076245</v>
      </c>
      <c r="F14" s="1094">
        <v>127.43461987911451</v>
      </c>
      <c r="G14" s="1094">
        <v>111.03551022789887</v>
      </c>
      <c r="H14" s="1094">
        <v>142.00485823470262</v>
      </c>
      <c r="I14" s="1094">
        <v>112.36668954766245</v>
      </c>
      <c r="J14" s="1094"/>
      <c r="K14" s="1094"/>
      <c r="L14" s="1094"/>
      <c r="M14" s="1094"/>
      <c r="N14" s="1094"/>
      <c r="O14" s="1094"/>
      <c r="P14" s="1094"/>
      <c r="Q14" s="1094"/>
      <c r="R14" s="1094"/>
    </row>
    <row r="15" spans="1:20" ht="14.25" customHeight="1">
      <c r="A15" s="628"/>
      <c r="B15" s="1094"/>
      <c r="C15" s="1094"/>
      <c r="D15" s="1094"/>
      <c r="E15" s="1094"/>
      <c r="F15" s="1094"/>
      <c r="G15" s="1094"/>
      <c r="H15" s="1094"/>
      <c r="I15" s="1094"/>
      <c r="J15" s="381"/>
      <c r="K15" s="1094"/>
      <c r="L15" s="1094"/>
      <c r="M15" s="1094"/>
      <c r="N15" s="1094"/>
      <c r="O15" s="1094"/>
      <c r="P15" s="1094"/>
      <c r="Q15" s="1094"/>
      <c r="R15" s="1094"/>
    </row>
    <row r="16" spans="1:20" ht="14.25" customHeight="1" thickBot="1">
      <c r="A16" s="1079" t="s">
        <v>112</v>
      </c>
      <c r="B16" s="1043" t="s">
        <v>163</v>
      </c>
      <c r="C16" s="1043" t="s">
        <v>162</v>
      </c>
      <c r="D16" s="1043" t="s">
        <v>246</v>
      </c>
      <c r="E16" s="1043" t="s">
        <v>249</v>
      </c>
      <c r="F16" s="1043" t="s">
        <v>248</v>
      </c>
      <c r="G16" s="1043" t="s">
        <v>239</v>
      </c>
      <c r="H16" s="1094"/>
      <c r="I16" s="1094"/>
      <c r="J16" s="1204"/>
      <c r="K16" s="1097"/>
      <c r="L16" s="1097"/>
      <c r="M16" s="1097"/>
      <c r="N16" s="1097"/>
      <c r="O16" s="1097"/>
      <c r="P16" s="1094"/>
      <c r="Q16" s="1094"/>
      <c r="R16" s="1094"/>
    </row>
    <row r="17" spans="1:23" ht="14.25" customHeight="1">
      <c r="A17" s="628" t="s">
        <v>65</v>
      </c>
      <c r="B17" s="1094">
        <v>102.84464547172757</v>
      </c>
      <c r="C17" s="1094">
        <v>121.85361302831686</v>
      </c>
      <c r="D17" s="1094">
        <v>128.81276544353619</v>
      </c>
      <c r="E17" s="1094">
        <v>112.30120531684827</v>
      </c>
      <c r="F17" s="1094">
        <v>134.89052024191579</v>
      </c>
      <c r="G17" s="1094">
        <v>158</v>
      </c>
      <c r="H17" s="1094"/>
      <c r="I17" s="1094"/>
      <c r="K17" s="1094"/>
      <c r="L17" s="1094"/>
      <c r="M17" s="1094"/>
      <c r="N17" s="1094"/>
      <c r="O17" s="1094"/>
      <c r="P17" s="1094"/>
      <c r="Q17" s="1094"/>
      <c r="R17" s="1094"/>
    </row>
    <row r="18" spans="1:23" ht="14.25" customHeight="1">
      <c r="A18" s="1093"/>
      <c r="B18" s="1094"/>
      <c r="C18" s="1094"/>
      <c r="D18" s="1094"/>
      <c r="E18" s="1094"/>
      <c r="F18" s="1094"/>
      <c r="G18" s="1094"/>
      <c r="H18" s="1094"/>
      <c r="I18" s="1094"/>
    </row>
    <row r="19" spans="1:23" ht="14.25" customHeight="1">
      <c r="A19" s="1190" t="s">
        <v>1389</v>
      </c>
      <c r="B19" s="1092"/>
      <c r="C19" s="1092"/>
      <c r="D19" s="1033"/>
      <c r="E19" s="1033"/>
      <c r="F19" s="1033"/>
      <c r="G19" s="1033"/>
      <c r="H19" s="1033"/>
      <c r="I19" s="1033"/>
      <c r="J19" s="1033"/>
    </row>
    <row r="20" spans="1:23" ht="14.25" customHeight="1">
      <c r="A20" s="1091"/>
    </row>
    <row r="21" spans="1:23" ht="14.25" customHeight="1" thickBot="1">
      <c r="A21" s="1079" t="s">
        <v>112</v>
      </c>
      <c r="B21" s="1043" t="s">
        <v>1388</v>
      </c>
      <c r="C21" s="1043" t="s">
        <v>1387</v>
      </c>
      <c r="D21" s="1043" t="s">
        <v>1386</v>
      </c>
      <c r="E21" s="1043" t="s">
        <v>1385</v>
      </c>
      <c r="F21" s="1043" t="s">
        <v>1384</v>
      </c>
      <c r="G21" s="1043" t="s">
        <v>1383</v>
      </c>
      <c r="H21" s="1043" t="s">
        <v>1382</v>
      </c>
      <c r="I21" s="1043" t="s">
        <v>1381</v>
      </c>
      <c r="J21" s="1043" t="s">
        <v>1380</v>
      </c>
    </row>
    <row r="22" spans="1:23" ht="14.25" customHeight="1">
      <c r="A22" s="628" t="s">
        <v>259</v>
      </c>
      <c r="B22" s="380">
        <v>3749.6547258599999</v>
      </c>
      <c r="C22" s="380">
        <v>4022.5666058099996</v>
      </c>
      <c r="D22" s="380">
        <v>3979.1682331699999</v>
      </c>
      <c r="E22" s="380">
        <v>4219.3866348599995</v>
      </c>
      <c r="F22" s="380">
        <v>4421.0415033700001</v>
      </c>
      <c r="G22" s="380">
        <v>4516.1705630400002</v>
      </c>
      <c r="H22" s="380">
        <v>4609.7538672500004</v>
      </c>
      <c r="I22" s="380">
        <v>4677.3342058500002</v>
      </c>
      <c r="J22" s="380">
        <v>4492.7709560399999</v>
      </c>
      <c r="M22" s="357"/>
      <c r="N22" s="357"/>
      <c r="O22" s="357"/>
      <c r="P22" s="357"/>
      <c r="Q22" s="357"/>
      <c r="R22" s="357"/>
      <c r="S22" s="357"/>
      <c r="T22" s="357"/>
      <c r="U22" s="357"/>
      <c r="V22" s="139"/>
      <c r="W22" s="139"/>
    </row>
    <row r="23" spans="1:23" ht="14.25" customHeight="1">
      <c r="A23" s="628" t="s">
        <v>1036</v>
      </c>
      <c r="B23" s="379">
        <v>1650.880740687242</v>
      </c>
      <c r="C23" s="379">
        <v>1675.6424703620339</v>
      </c>
      <c r="D23" s="379">
        <v>1673.845457984195</v>
      </c>
      <c r="E23" s="380">
        <v>1816.1964101319818</v>
      </c>
      <c r="F23" s="380">
        <v>1906.593671302543</v>
      </c>
      <c r="G23" s="380">
        <v>1745.7920109778261</v>
      </c>
      <c r="H23" s="380">
        <v>1686.4393235382649</v>
      </c>
      <c r="I23" s="380">
        <v>1702.296</v>
      </c>
      <c r="J23" s="380">
        <v>1525.88584956</v>
      </c>
      <c r="M23" s="357"/>
      <c r="N23" s="357"/>
      <c r="O23" s="357"/>
      <c r="P23" s="357"/>
      <c r="Q23" s="357"/>
      <c r="R23" s="357"/>
      <c r="S23" s="357"/>
      <c r="T23" s="357"/>
      <c r="U23" s="357"/>
      <c r="V23" s="139"/>
      <c r="W23" s="139"/>
    </row>
    <row r="24" spans="1:23" ht="14.25" customHeight="1">
      <c r="A24" s="628" t="s">
        <v>258</v>
      </c>
      <c r="B24" s="379">
        <f>B22-B23</f>
        <v>2098.7739851727579</v>
      </c>
      <c r="C24" s="379">
        <v>2346.9241354479655</v>
      </c>
      <c r="D24" s="379">
        <v>2305.3227751858049</v>
      </c>
      <c r="E24" s="380">
        <v>2403.1902247280177</v>
      </c>
      <c r="F24" s="380">
        <v>2514.4478320674571</v>
      </c>
      <c r="G24" s="380">
        <v>2770.3785520621741</v>
      </c>
      <c r="H24" s="380">
        <v>2923.3145437117355</v>
      </c>
      <c r="I24" s="380">
        <v>2975.0382058499999</v>
      </c>
      <c r="J24" s="380">
        <v>2966.8851064800001</v>
      </c>
      <c r="M24" s="357"/>
      <c r="N24" s="357"/>
      <c r="O24" s="357"/>
      <c r="P24" s="357"/>
      <c r="Q24" s="357"/>
      <c r="R24" s="357"/>
      <c r="S24" s="357"/>
      <c r="T24" s="357"/>
      <c r="U24" s="357"/>
      <c r="V24" s="139"/>
      <c r="W24" s="139"/>
    </row>
    <row r="25" spans="1:23" ht="14.25" customHeight="1">
      <c r="A25" s="628"/>
      <c r="B25" s="379"/>
      <c r="C25" s="379"/>
      <c r="D25" s="794"/>
      <c r="E25" s="380"/>
      <c r="F25" s="380"/>
      <c r="G25" s="380"/>
      <c r="H25" s="380"/>
      <c r="I25" s="380"/>
      <c r="J25" s="380"/>
      <c r="M25" s="357"/>
      <c r="N25" s="357"/>
      <c r="O25" s="357"/>
      <c r="P25" s="357"/>
      <c r="Q25" s="357"/>
      <c r="R25" s="357"/>
      <c r="S25" s="357"/>
      <c r="T25" s="357"/>
      <c r="U25" s="357"/>
      <c r="V25" s="139"/>
      <c r="W25" s="139"/>
    </row>
    <row r="26" spans="1:23" ht="14.25" customHeight="1">
      <c r="A26" s="628" t="s">
        <v>536</v>
      </c>
      <c r="B26" s="1090">
        <v>140.81514366391121</v>
      </c>
      <c r="C26" s="1090">
        <v>153.41188179769509</v>
      </c>
      <c r="D26" s="1090">
        <v>150.81604381182626</v>
      </c>
      <c r="E26" s="1090">
        <v>168.77782591210195</v>
      </c>
      <c r="F26" s="1090">
        <v>174.18354170777732</v>
      </c>
      <c r="G26" s="1090">
        <v>173.85213607255918</v>
      </c>
      <c r="H26" s="1090">
        <v>177.96768493309349</v>
      </c>
      <c r="I26" s="1090">
        <v>180.95151271329149</v>
      </c>
      <c r="J26" s="1090">
        <v>177.32474382797614</v>
      </c>
      <c r="M26" s="357"/>
      <c r="N26" s="357"/>
      <c r="O26" s="357"/>
      <c r="P26" s="357"/>
      <c r="Q26" s="357"/>
      <c r="R26" s="357"/>
      <c r="S26" s="357"/>
      <c r="T26" s="357"/>
      <c r="U26" s="357"/>
      <c r="V26" s="139"/>
      <c r="W26" s="139"/>
    </row>
    <row r="27" spans="1:23" ht="14.25" customHeight="1">
      <c r="A27" s="628" t="s">
        <v>1299</v>
      </c>
      <c r="B27" s="630">
        <f>(B23/B22)*100</f>
        <v>44.027540170611445</v>
      </c>
      <c r="C27" s="630">
        <v>41.65605282810774</v>
      </c>
      <c r="D27" s="630">
        <v>42.065209609163169</v>
      </c>
      <c r="E27" s="1090">
        <v>43.044085960902791</v>
      </c>
      <c r="F27" s="1090">
        <v>43.125441592195315</v>
      </c>
      <c r="G27" s="1090">
        <v>38.656467611415216</v>
      </c>
      <c r="H27" s="1090">
        <v>36.584151173874474</v>
      </c>
      <c r="I27" s="380">
        <v>36.394577019339721</v>
      </c>
      <c r="J27" s="380">
        <v>33.963134655431894</v>
      </c>
      <c r="M27" s="357"/>
      <c r="N27" s="357"/>
      <c r="O27" s="357"/>
      <c r="P27" s="357"/>
      <c r="Q27" s="357"/>
      <c r="R27" s="357"/>
      <c r="S27" s="357"/>
      <c r="T27" s="357"/>
      <c r="U27" s="357"/>
      <c r="V27" s="139"/>
      <c r="W27" s="139"/>
    </row>
    <row r="28" spans="1:23">
      <c r="A28" s="938" t="s">
        <v>1622</v>
      </c>
      <c r="B28" s="1090">
        <v>25.165487754957311</v>
      </c>
      <c r="C28" s="1090">
        <v>30.430051639237444</v>
      </c>
      <c r="D28" s="1090">
        <v>29.808941225385116</v>
      </c>
      <c r="E28" s="1090">
        <v>29.225519373473485</v>
      </c>
      <c r="F28" s="1090">
        <v>31.92302250795111</v>
      </c>
      <c r="G28" s="1090">
        <v>19.43055793781831</v>
      </c>
      <c r="H28" s="1090">
        <v>19.51303824998865</v>
      </c>
      <c r="I28" s="1090">
        <v>19.523997598812532</v>
      </c>
      <c r="J28" s="1090">
        <v>17.850512273519207</v>
      </c>
      <c r="M28" s="357"/>
      <c r="N28" s="357"/>
      <c r="O28" s="357"/>
      <c r="P28" s="357"/>
      <c r="Q28" s="357"/>
      <c r="R28" s="357"/>
      <c r="S28" s="357"/>
      <c r="T28" s="357"/>
      <c r="U28" s="357"/>
      <c r="V28" s="139"/>
      <c r="W28" s="139"/>
    </row>
    <row r="29" spans="1:23" ht="14.25" customHeight="1">
      <c r="A29" s="1203"/>
      <c r="M29" s="357"/>
      <c r="N29" s="357"/>
      <c r="O29" s="357"/>
      <c r="P29" s="357"/>
      <c r="Q29" s="357"/>
      <c r="R29" s="357"/>
      <c r="S29" s="357"/>
      <c r="T29" s="357"/>
      <c r="U29" s="357"/>
      <c r="V29" s="139"/>
      <c r="W29" s="139"/>
    </row>
    <row r="30" spans="1:23" ht="14.25" customHeight="1">
      <c r="A30" s="2118" t="s">
        <v>1241</v>
      </c>
      <c r="B30" s="1089">
        <f>B34/B22*100</f>
        <v>61.647178891299234</v>
      </c>
      <c r="C30" s="1089">
        <v>61.187276967729744</v>
      </c>
      <c r="D30" s="1089">
        <v>61.532219765876803</v>
      </c>
      <c r="E30" s="1089">
        <v>60.067801757749415</v>
      </c>
      <c r="F30" s="1089">
        <v>61.133443776655071</v>
      </c>
      <c r="G30" s="1089">
        <v>49.638647047848835</v>
      </c>
      <c r="H30" s="1089">
        <v>47.38407008668289</v>
      </c>
      <c r="I30" s="1089">
        <v>46.988977726100927</v>
      </c>
      <c r="J30" s="1089">
        <v>43.929612011639527</v>
      </c>
      <c r="M30" s="357"/>
      <c r="N30" s="357"/>
      <c r="O30" s="357"/>
      <c r="P30" s="357"/>
      <c r="Q30" s="357"/>
      <c r="R30" s="357"/>
      <c r="S30" s="357"/>
      <c r="T30" s="357"/>
      <c r="U30" s="357"/>
      <c r="V30" s="139"/>
      <c r="W30" s="139"/>
    </row>
    <row r="31" spans="1:23" ht="14.25" customHeight="1">
      <c r="A31" s="2118"/>
      <c r="B31" s="380"/>
      <c r="C31" s="380"/>
      <c r="D31" s="380"/>
      <c r="E31" s="380"/>
      <c r="F31" s="380"/>
      <c r="G31" s="380"/>
      <c r="H31" s="380"/>
      <c r="I31" s="380"/>
      <c r="J31" s="380"/>
      <c r="M31" s="357"/>
      <c r="N31" s="357"/>
      <c r="O31" s="357"/>
      <c r="P31" s="357"/>
      <c r="Q31" s="357"/>
      <c r="R31" s="357"/>
      <c r="S31" s="357"/>
      <c r="T31" s="357"/>
      <c r="U31" s="357"/>
      <c r="V31" s="139"/>
      <c r="W31" s="139"/>
    </row>
    <row r="32" spans="1:23" ht="14.25" customHeight="1">
      <c r="A32" s="628" t="s">
        <v>1095</v>
      </c>
      <c r="B32" s="380">
        <f>B23</f>
        <v>1650.880740687242</v>
      </c>
      <c r="C32" s="380">
        <v>1675.6424703620339</v>
      </c>
      <c r="D32" s="380">
        <v>1673.845457984195</v>
      </c>
      <c r="E32" s="380">
        <v>1816.1964101319818</v>
      </c>
      <c r="F32" s="380">
        <v>1906.593671302543</v>
      </c>
      <c r="G32" s="380">
        <v>1745.7920109778261</v>
      </c>
      <c r="H32" s="380">
        <v>1686.4393235382649</v>
      </c>
      <c r="I32" s="380">
        <v>1702.296</v>
      </c>
      <c r="J32" s="380">
        <v>1525.88584956</v>
      </c>
      <c r="M32" s="357"/>
      <c r="N32" s="357"/>
      <c r="O32" s="357"/>
      <c r="P32" s="357"/>
      <c r="Q32" s="357"/>
      <c r="R32" s="357"/>
      <c r="S32" s="357"/>
      <c r="T32" s="357"/>
      <c r="U32" s="357"/>
      <c r="V32" s="139"/>
      <c r="W32" s="139"/>
    </row>
    <row r="33" spans="1:23" ht="14.25" customHeight="1">
      <c r="A33" s="628" t="s">
        <v>1240</v>
      </c>
      <c r="B33" s="380">
        <v>660.67561596972803</v>
      </c>
      <c r="C33" s="380">
        <v>785.656499946336</v>
      </c>
      <c r="D33" s="380">
        <v>774.62508410392627</v>
      </c>
      <c r="E33" s="380">
        <v>718.29638908869708</v>
      </c>
      <c r="F33" s="380">
        <v>796.14125050274197</v>
      </c>
      <c r="G33" s="380">
        <v>495.973954888447</v>
      </c>
      <c r="H33" s="380">
        <v>497.84967974305044</v>
      </c>
      <c r="I33" s="380">
        <v>495.53552816215603</v>
      </c>
      <c r="J33" s="380">
        <v>447.77100000000002</v>
      </c>
      <c r="M33" s="357"/>
      <c r="N33" s="357"/>
      <c r="O33" s="357"/>
      <c r="P33" s="357"/>
      <c r="Q33" s="357"/>
      <c r="R33" s="357"/>
      <c r="S33" s="357"/>
      <c r="T33" s="357"/>
      <c r="U33" s="357"/>
      <c r="V33" s="139"/>
      <c r="W33" s="139"/>
    </row>
    <row r="34" spans="1:23" ht="14.25" customHeight="1">
      <c r="A34" s="1201" t="s">
        <v>255</v>
      </c>
      <c r="B34" s="1058">
        <f>SUM(B32:B33)</f>
        <v>2311.5563566569699</v>
      </c>
      <c r="C34" s="1058">
        <v>2461.2989703083699</v>
      </c>
      <c r="D34" s="1058">
        <v>2448.4705420881214</v>
      </c>
      <c r="E34" s="1058">
        <v>2534.492799220679</v>
      </c>
      <c r="F34" s="1058">
        <v>2702.734921805285</v>
      </c>
      <c r="G34" s="1058">
        <v>2241.7659658662733</v>
      </c>
      <c r="H34" s="1058">
        <v>2184.2890032813152</v>
      </c>
      <c r="I34" s="1058">
        <v>2197.8315281621562</v>
      </c>
      <c r="J34" s="1058">
        <v>1973.65684956</v>
      </c>
      <c r="M34" s="357"/>
      <c r="N34" s="357"/>
      <c r="O34" s="357"/>
      <c r="P34" s="357"/>
      <c r="Q34" s="357"/>
      <c r="R34" s="357"/>
      <c r="S34" s="357"/>
      <c r="T34" s="357"/>
      <c r="U34" s="357"/>
      <c r="V34" s="139"/>
      <c r="W34" s="139"/>
    </row>
    <row r="35" spans="1:23" ht="14.25" customHeight="1">
      <c r="A35" s="628"/>
      <c r="B35" s="380"/>
      <c r="C35" s="380"/>
      <c r="D35" s="380"/>
      <c r="E35" s="380"/>
      <c r="F35" s="380"/>
      <c r="G35" s="380"/>
      <c r="H35" s="380"/>
      <c r="I35" s="380"/>
      <c r="J35" s="380"/>
      <c r="M35" s="357"/>
      <c r="N35" s="357"/>
      <c r="O35" s="357"/>
      <c r="P35" s="357"/>
      <c r="Q35" s="357"/>
      <c r="R35" s="357"/>
      <c r="S35" s="357"/>
      <c r="T35" s="357"/>
      <c r="U35" s="357"/>
      <c r="V35" s="139"/>
      <c r="W35" s="139"/>
    </row>
    <row r="36" spans="1:23" ht="14.25" customHeight="1">
      <c r="A36" s="628" t="s">
        <v>257</v>
      </c>
      <c r="B36" s="380">
        <f>B39-B38-B37</f>
        <v>2311.5563566569704</v>
      </c>
      <c r="C36" s="380">
        <v>2461.2989703083704</v>
      </c>
      <c r="D36" s="380">
        <v>2448.4705420881196</v>
      </c>
      <c r="E36" s="380">
        <v>2534.4923468538323</v>
      </c>
      <c r="F36" s="380">
        <v>2702.7349218052855</v>
      </c>
      <c r="G36" s="380">
        <v>2241.7659658662733</v>
      </c>
      <c r="H36" s="380">
        <v>2182.8758356369212</v>
      </c>
      <c r="I36" s="380">
        <v>2197.8315281621562</v>
      </c>
      <c r="J36" s="380">
        <v>1973.65684956</v>
      </c>
      <c r="L36" s="139"/>
      <c r="M36" s="357"/>
      <c r="N36" s="357"/>
      <c r="O36" s="357"/>
      <c r="P36" s="357"/>
      <c r="Q36" s="357"/>
      <c r="R36" s="357"/>
      <c r="S36" s="357"/>
      <c r="T36" s="357"/>
      <c r="U36" s="357"/>
      <c r="V36" s="139"/>
      <c r="W36" s="139"/>
    </row>
    <row r="37" spans="1:23" ht="14.25" customHeight="1">
      <c r="A37" s="628" t="s">
        <v>535</v>
      </c>
      <c r="B37" s="380">
        <v>4.2683784081487506</v>
      </c>
      <c r="C37" s="380">
        <v>3.8077215177164998</v>
      </c>
      <c r="D37" s="380">
        <v>3.1325359629242802</v>
      </c>
      <c r="E37" s="380">
        <v>1.8388685866411172</v>
      </c>
      <c r="F37" s="380">
        <v>1.9352620633513202</v>
      </c>
      <c r="G37" s="380">
        <v>1.8212419217521094</v>
      </c>
      <c r="H37" s="380">
        <v>1.4131676443941514</v>
      </c>
      <c r="I37" s="380">
        <v>1.7869999999999999</v>
      </c>
      <c r="J37" s="380">
        <v>2.0710000000000002</v>
      </c>
      <c r="L37" s="139"/>
      <c r="M37" s="357"/>
      <c r="N37" s="357"/>
      <c r="O37" s="357"/>
      <c r="P37" s="357"/>
      <c r="Q37" s="357"/>
      <c r="R37" s="357"/>
      <c r="S37" s="357"/>
      <c r="T37" s="357"/>
      <c r="U37" s="357"/>
      <c r="V37" s="139"/>
      <c r="W37" s="139"/>
    </row>
    <row r="38" spans="1:23" ht="14.25" customHeight="1" thickBot="1">
      <c r="A38" s="1202" t="s">
        <v>256</v>
      </c>
      <c r="B38" s="1088">
        <v>202.63107541305655</v>
      </c>
      <c r="C38" s="1088">
        <v>224.98682536394938</v>
      </c>
      <c r="D38" s="1088">
        <v>234.95413049188784</v>
      </c>
      <c r="E38" s="1088">
        <v>253.46878455952691</v>
      </c>
      <c r="F38" s="1088">
        <v>248.29361012040329</v>
      </c>
      <c r="G38" s="1088">
        <v>132.68903647574015</v>
      </c>
      <c r="H38" s="1088">
        <v>143.50108698040935</v>
      </c>
      <c r="I38" s="1088">
        <v>157.87100000000001</v>
      </c>
      <c r="J38" s="1088">
        <v>130.416</v>
      </c>
      <c r="M38" s="357"/>
      <c r="N38" s="357"/>
      <c r="O38" s="357"/>
      <c r="P38" s="357"/>
      <c r="Q38" s="357"/>
      <c r="R38" s="357"/>
      <c r="S38" s="357"/>
      <c r="T38" s="357"/>
      <c r="U38" s="357"/>
      <c r="V38" s="139"/>
      <c r="W38" s="139"/>
    </row>
    <row r="39" spans="1:23" ht="14.25" customHeight="1">
      <c r="A39" s="1201" t="s">
        <v>255</v>
      </c>
      <c r="B39" s="1058">
        <v>2518.4558104781754</v>
      </c>
      <c r="C39" s="1058">
        <v>2690.093517190036</v>
      </c>
      <c r="D39" s="1058">
        <v>2686.5572085429317</v>
      </c>
      <c r="E39" s="1058">
        <v>2789.8</v>
      </c>
      <c r="F39" s="1058">
        <v>2952.9637939890399</v>
      </c>
      <c r="G39" s="1058">
        <v>2376.2762442637654</v>
      </c>
      <c r="H39" s="1058">
        <v>2327.7900902617248</v>
      </c>
      <c r="I39" s="1058">
        <v>2357.4895281621561</v>
      </c>
      <c r="J39" s="1058">
        <v>2106.14384956</v>
      </c>
      <c r="M39" s="357"/>
      <c r="N39" s="357"/>
      <c r="O39" s="357"/>
      <c r="P39" s="357"/>
      <c r="Q39" s="357"/>
      <c r="R39" s="357"/>
      <c r="S39" s="357"/>
      <c r="T39" s="357"/>
      <c r="U39" s="357"/>
      <c r="V39" s="139"/>
      <c r="W39" s="139"/>
    </row>
    <row r="40" spans="1:23" ht="14.25" customHeight="1">
      <c r="K40" s="140"/>
    </row>
    <row r="41" spans="1:23" ht="14.25" customHeight="1">
      <c r="B41" s="382"/>
      <c r="C41" s="380"/>
      <c r="O41" s="408"/>
    </row>
    <row r="42" spans="1:23" ht="14.25" customHeight="1">
      <c r="A42" s="1190" t="s">
        <v>1379</v>
      </c>
      <c r="O42" s="408"/>
    </row>
    <row r="43" spans="1:23" ht="12.75" customHeight="1">
      <c r="A43" s="1361"/>
      <c r="B43" s="2116" t="s">
        <v>1238</v>
      </c>
      <c r="C43" s="2116" t="s">
        <v>254</v>
      </c>
      <c r="D43" s="2116" t="s">
        <v>237</v>
      </c>
    </row>
    <row r="44" spans="1:23" ht="21" customHeight="1">
      <c r="A44" s="1200" t="s">
        <v>112</v>
      </c>
      <c r="B44" s="2117"/>
      <c r="C44" s="2117"/>
      <c r="D44" s="2117"/>
      <c r="E44" s="382"/>
      <c r="F44" s="382"/>
    </row>
    <row r="45" spans="1:23" ht="14.25" customHeight="1">
      <c r="A45" s="1084" t="s">
        <v>253</v>
      </c>
      <c r="B45" s="429">
        <v>569.01353609</v>
      </c>
      <c r="C45" s="429">
        <f>D45-B45</f>
        <v>391.18016545</v>
      </c>
      <c r="D45" s="429">
        <v>960.19370154000001</v>
      </c>
      <c r="E45" s="382"/>
      <c r="F45" s="429"/>
      <c r="G45" s="429"/>
      <c r="H45" s="429"/>
      <c r="I45" s="380"/>
      <c r="J45" s="380"/>
    </row>
    <row r="46" spans="1:23" ht="14.25" customHeight="1">
      <c r="A46" s="1084" t="s">
        <v>252</v>
      </c>
      <c r="B46" s="429">
        <v>157.23212573999999</v>
      </c>
      <c r="C46" s="429">
        <f>D46-B46</f>
        <v>94.31971077</v>
      </c>
      <c r="D46" s="429">
        <v>251.55183650999999</v>
      </c>
      <c r="E46" s="382"/>
      <c r="F46" s="429"/>
      <c r="G46" s="429"/>
      <c r="H46" s="429"/>
      <c r="I46" s="380"/>
      <c r="J46" s="380"/>
      <c r="K46" s="429"/>
      <c r="L46" s="1084"/>
    </row>
    <row r="47" spans="1:23" ht="14.25" customHeight="1">
      <c r="A47" s="1084" t="s">
        <v>251</v>
      </c>
      <c r="B47" s="429">
        <v>71.339785160000005</v>
      </c>
      <c r="C47" s="429">
        <f>D47-B47</f>
        <v>48.723680579999993</v>
      </c>
      <c r="D47" s="429">
        <v>120.06346574</v>
      </c>
      <c r="E47" s="382"/>
      <c r="F47" s="429"/>
      <c r="G47" s="429"/>
      <c r="H47" s="429"/>
      <c r="I47" s="380"/>
      <c r="J47" s="380"/>
      <c r="K47" s="429"/>
      <c r="L47" s="1084"/>
    </row>
    <row r="48" spans="1:23" ht="14.25" customHeight="1" thickBot="1">
      <c r="A48" s="1087" t="s">
        <v>250</v>
      </c>
      <c r="B48" s="429">
        <f>B49-B47-B46-B45</f>
        <v>657.93892870000025</v>
      </c>
      <c r="C48" s="429">
        <f>D48-B48</f>
        <v>352.94899541999962</v>
      </c>
      <c r="D48" s="429">
        <f>(D49-D47-D46-D45)</f>
        <v>1010.8879241199999</v>
      </c>
      <c r="E48" s="382"/>
      <c r="F48" s="429"/>
      <c r="G48" s="429"/>
      <c r="H48" s="429"/>
      <c r="I48" s="380"/>
      <c r="J48" s="380"/>
      <c r="K48" s="429"/>
      <c r="L48" s="1084"/>
    </row>
    <row r="49" spans="1:18" ht="14.25" customHeight="1" thickBot="1">
      <c r="A49" s="1086" t="s">
        <v>237</v>
      </c>
      <c r="B49" s="430">
        <v>1455.5243756900002</v>
      </c>
      <c r="C49" s="430">
        <f>SUM(C45:C48)</f>
        <v>887.1725522199996</v>
      </c>
      <c r="D49" s="430">
        <v>2342.6969279099999</v>
      </c>
      <c r="E49" s="382"/>
      <c r="F49" s="943"/>
      <c r="G49" s="943"/>
      <c r="H49" s="429"/>
      <c r="I49" s="380"/>
      <c r="J49" s="380"/>
      <c r="K49" s="429"/>
      <c r="L49" s="1084"/>
    </row>
    <row r="50" spans="1:18" ht="14.25" customHeight="1">
      <c r="A50" s="1084" t="s">
        <v>534</v>
      </c>
      <c r="B50" s="431">
        <v>8.0000000000000002E-3</v>
      </c>
      <c r="C50" s="431">
        <v>6.0000000000000001E-3</v>
      </c>
      <c r="D50" s="431">
        <v>7.0000000000000001E-3</v>
      </c>
      <c r="E50" s="382"/>
      <c r="F50" s="1031"/>
      <c r="H50" s="1084"/>
      <c r="I50" s="429"/>
      <c r="J50" s="429"/>
      <c r="K50" s="429"/>
      <c r="L50" s="1084"/>
    </row>
    <row r="51" spans="1:18" ht="28.5" customHeight="1">
      <c r="E51" s="380"/>
      <c r="O51" s="408"/>
    </row>
    <row r="52" spans="1:18" ht="14.25" customHeight="1">
      <c r="A52" s="1190" t="s">
        <v>1239</v>
      </c>
      <c r="K52" s="140"/>
      <c r="O52" s="408"/>
    </row>
    <row r="53" spans="1:18" ht="14.25" customHeight="1">
      <c r="A53" s="1030"/>
      <c r="B53" s="2116" t="s">
        <v>1238</v>
      </c>
      <c r="C53" s="2116" t="s">
        <v>254</v>
      </c>
      <c r="D53" s="2116" t="s">
        <v>237</v>
      </c>
      <c r="E53" s="1083"/>
      <c r="K53" s="139"/>
      <c r="O53" s="408"/>
    </row>
    <row r="54" spans="1:18" ht="21" customHeight="1">
      <c r="A54" s="1200" t="s">
        <v>112</v>
      </c>
      <c r="B54" s="2117"/>
      <c r="C54" s="2117"/>
      <c r="D54" s="2117"/>
      <c r="E54" s="1083"/>
      <c r="O54" s="408"/>
    </row>
    <row r="55" spans="1:18" ht="14.25" customHeight="1">
      <c r="A55" s="1084" t="s">
        <v>253</v>
      </c>
      <c r="B55" s="429">
        <v>574.35995206000007</v>
      </c>
      <c r="C55" s="429">
        <v>403.80139152999993</v>
      </c>
      <c r="D55" s="429">
        <v>978.16134359</v>
      </c>
      <c r="E55" s="1083"/>
      <c r="M55" s="357"/>
      <c r="N55" s="357"/>
      <c r="O55" s="357"/>
      <c r="P55" s="357"/>
      <c r="Q55" s="357"/>
      <c r="R55" s="357"/>
    </row>
    <row r="56" spans="1:18" ht="14.25" customHeight="1">
      <c r="A56" s="1084" t="s">
        <v>252</v>
      </c>
      <c r="B56" s="429">
        <v>200.53399901999998</v>
      </c>
      <c r="C56" s="429">
        <v>101.96902450000002</v>
      </c>
      <c r="D56" s="429">
        <v>302.50302352</v>
      </c>
      <c r="E56" s="1083"/>
      <c r="M56" s="357"/>
      <c r="N56" s="357"/>
      <c r="O56" s="357"/>
      <c r="P56" s="357"/>
      <c r="Q56" s="357"/>
      <c r="R56" s="357"/>
    </row>
    <row r="57" spans="1:18" ht="14.25" customHeight="1">
      <c r="A57" s="1084" t="s">
        <v>251</v>
      </c>
      <c r="B57" s="429">
        <v>87.403000679999991</v>
      </c>
      <c r="C57" s="429">
        <v>53.770516640000011</v>
      </c>
      <c r="D57" s="429">
        <v>141.17351732</v>
      </c>
      <c r="E57" s="1083"/>
      <c r="M57" s="357"/>
      <c r="N57" s="357"/>
      <c r="O57" s="357"/>
      <c r="P57" s="357"/>
      <c r="Q57" s="357"/>
      <c r="R57" s="357"/>
    </row>
    <row r="58" spans="1:18" ht="14.25" customHeight="1" thickBot="1">
      <c r="A58" s="1087" t="s">
        <v>250</v>
      </c>
      <c r="B58" s="429">
        <v>696.89941589</v>
      </c>
      <c r="C58" s="429">
        <v>461.25166652999951</v>
      </c>
      <c r="D58" s="429">
        <v>1158.1510824199995</v>
      </c>
      <c r="E58" s="1083"/>
      <c r="M58" s="357"/>
      <c r="N58" s="357"/>
      <c r="O58" s="357"/>
      <c r="P58" s="357"/>
      <c r="Q58" s="357"/>
      <c r="R58" s="357"/>
    </row>
    <row r="59" spans="1:18" ht="14.25" customHeight="1" thickBot="1">
      <c r="A59" s="1086" t="s">
        <v>237</v>
      </c>
      <c r="B59" s="430">
        <v>1559.19636765</v>
      </c>
      <c r="C59" s="430">
        <v>1020.7925991999995</v>
      </c>
      <c r="D59" s="430">
        <v>2579.9889668499995</v>
      </c>
      <c r="E59" s="1083"/>
      <c r="M59" s="357"/>
      <c r="N59" s="357"/>
      <c r="O59" s="357"/>
      <c r="P59" s="357"/>
      <c r="Q59" s="357"/>
      <c r="R59" s="357"/>
    </row>
    <row r="60" spans="1:18" ht="14.25" customHeight="1">
      <c r="A60" s="1084" t="s">
        <v>534</v>
      </c>
      <c r="B60" s="431">
        <v>8.7478910635767036E-3</v>
      </c>
      <c r="C60" s="431">
        <v>6.5694480756380231E-3</v>
      </c>
      <c r="D60" s="431">
        <v>7.7332776879506012E-3</v>
      </c>
      <c r="E60" s="1085"/>
    </row>
    <row r="61" spans="1:18" ht="14.25" customHeight="1">
      <c r="A61" s="1084"/>
      <c r="B61" s="431"/>
      <c r="C61" s="431"/>
      <c r="D61" s="431"/>
      <c r="E61" s="1083"/>
    </row>
  </sheetData>
  <mergeCells count="7">
    <mergeCell ref="B53:B54"/>
    <mergeCell ref="C53:C54"/>
    <mergeCell ref="D53:D54"/>
    <mergeCell ref="A30:A31"/>
    <mergeCell ref="B43:B44"/>
    <mergeCell ref="C43:C44"/>
    <mergeCell ref="D43:D44"/>
  </mergeCells>
  <pageMargins left="0.7" right="0.7" top="0.75" bottom="0.75" header="0.3" footer="0.3"/>
  <pageSetup paperSize="9" scale="65" fitToWidth="0" fitToHeight="0" orientation="portrait" r:id="rId1"/>
  <customProperties>
    <customPr name="_pios_id" r:id="rId2"/>
  </customPropertie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628D-309A-4B20-8DEC-FBE44A1567C9}">
  <sheetPr codeName="Sheet39"/>
  <dimension ref="A1:M372"/>
  <sheetViews>
    <sheetView view="pageBreakPreview" topLeftCell="A296" zoomScale="85" zoomScaleNormal="100" zoomScaleSheetLayoutView="85" workbookViewId="0">
      <selection activeCell="G240" sqref="G240"/>
    </sheetView>
  </sheetViews>
  <sheetFormatPr defaultRowHeight="13.2"/>
  <cols>
    <col min="1" max="1" width="8.5546875" style="179" customWidth="1"/>
    <col min="2" max="2" width="26.88671875" style="179" customWidth="1"/>
    <col min="3" max="3" width="16.77734375" style="179" customWidth="1"/>
    <col min="4" max="5" width="7.6640625" style="179" customWidth="1"/>
    <col min="6" max="9" width="7.88671875" style="179" customWidth="1"/>
    <col min="10" max="10" width="8.5546875" style="179" customWidth="1"/>
    <col min="11" max="11" width="9.109375" style="179" customWidth="1"/>
    <col min="12" max="12" width="9.88671875" style="179" customWidth="1"/>
    <col min="13" max="13" width="7.77734375" style="179" customWidth="1"/>
    <col min="14" max="16384" width="8.88671875" style="179"/>
  </cols>
  <sheetData>
    <row r="1" spans="1:9" ht="18" customHeight="1">
      <c r="A1" s="2170" t="s">
        <v>823</v>
      </c>
      <c r="B1" s="2171"/>
      <c r="C1" s="1241" t="s">
        <v>53</v>
      </c>
      <c r="D1" s="1241" t="s">
        <v>53</v>
      </c>
      <c r="E1" s="1241" t="s">
        <v>53</v>
      </c>
      <c r="F1" s="1241" t="s">
        <v>53</v>
      </c>
      <c r="G1" s="1241" t="s">
        <v>53</v>
      </c>
      <c r="H1" s="1241" t="s">
        <v>53</v>
      </c>
    </row>
    <row r="2" spans="1:9" ht="9" customHeight="1" thickBot="1">
      <c r="A2" s="1604"/>
      <c r="B2" s="1605"/>
      <c r="C2" s="1606"/>
      <c r="D2" s="1606"/>
      <c r="E2" s="1606"/>
      <c r="F2" s="1606"/>
      <c r="G2" s="2173" t="s">
        <v>237</v>
      </c>
      <c r="H2" s="2173"/>
      <c r="I2" s="2173"/>
    </row>
    <row r="3" spans="1:9" ht="9" customHeight="1">
      <c r="A3" s="1605"/>
      <c r="B3" s="1605"/>
      <c r="C3" s="1607"/>
      <c r="D3" s="1607"/>
      <c r="E3" s="1607"/>
      <c r="F3" s="1607"/>
      <c r="G3" s="1655">
        <v>44377</v>
      </c>
      <c r="H3" s="1656">
        <v>44561</v>
      </c>
      <c r="I3" s="1656">
        <v>44377</v>
      </c>
    </row>
    <row r="4" spans="1:9" ht="9" customHeight="1" thickBot="1">
      <c r="A4" s="1608"/>
      <c r="B4" s="1608"/>
      <c r="C4" s="1609"/>
      <c r="D4" s="1609"/>
      <c r="E4" s="1609"/>
      <c r="F4" s="1609"/>
      <c r="G4" s="1651">
        <v>2021</v>
      </c>
      <c r="H4" s="1651">
        <v>2020</v>
      </c>
      <c r="I4" s="1651">
        <v>2020</v>
      </c>
    </row>
    <row r="5" spans="1:9" ht="10.5" customHeight="1" thickBot="1">
      <c r="A5" s="1610" t="s">
        <v>112</v>
      </c>
      <c r="B5" s="1608"/>
      <c r="C5" s="1608"/>
      <c r="D5" s="1608"/>
      <c r="E5" s="1608"/>
      <c r="F5" s="1608"/>
      <c r="G5" s="1611"/>
      <c r="H5" s="1611"/>
      <c r="I5" s="1611"/>
    </row>
    <row r="6" spans="1:9" ht="8.25" customHeight="1">
      <c r="A6" s="2162" t="s">
        <v>1447</v>
      </c>
      <c r="B6" s="2162"/>
      <c r="C6" s="2162"/>
      <c r="D6" s="2162"/>
      <c r="E6" s="2162"/>
      <c r="F6" s="1605"/>
      <c r="G6" s="1612">
        <v>82122</v>
      </c>
      <c r="H6" s="1612">
        <v>74616</v>
      </c>
      <c r="I6" s="1612">
        <v>90938</v>
      </c>
    </row>
    <row r="7" spans="1:9" ht="8.25" customHeight="1">
      <c r="A7" s="2163" t="s">
        <v>1448</v>
      </c>
      <c r="B7" s="2163"/>
      <c r="C7" s="2163"/>
      <c r="D7" s="1605"/>
      <c r="E7" s="1605"/>
      <c r="F7" s="1605"/>
      <c r="G7" s="1612">
        <v>262532</v>
      </c>
      <c r="H7" s="1612">
        <v>259864</v>
      </c>
      <c r="I7" s="1612">
        <v>249676</v>
      </c>
    </row>
    <row r="8" spans="1:9" ht="8.25" customHeight="1">
      <c r="A8" s="2163" t="s">
        <v>1449</v>
      </c>
      <c r="B8" s="2163"/>
      <c r="C8" s="2163"/>
      <c r="D8" s="2163"/>
      <c r="E8" s="2163"/>
      <c r="F8" s="1605"/>
      <c r="G8" s="1612">
        <v>3750</v>
      </c>
      <c r="H8" s="1612">
        <v>3979</v>
      </c>
      <c r="I8" s="1612">
        <v>4421</v>
      </c>
    </row>
    <row r="9" spans="1:9" ht="8.25" customHeight="1">
      <c r="A9" s="2172" t="s">
        <v>1450</v>
      </c>
      <c r="B9" s="2172"/>
      <c r="C9" s="2172"/>
      <c r="D9" s="2172"/>
      <c r="E9" s="2172"/>
      <c r="F9" s="1605"/>
      <c r="G9" s="1612">
        <v>1680</v>
      </c>
      <c r="H9" s="1612">
        <v>1788</v>
      </c>
      <c r="I9" s="1612">
        <v>1892</v>
      </c>
    </row>
    <row r="10" spans="1:9" ht="8.25" customHeight="1">
      <c r="A10" s="2172" t="s">
        <v>1451</v>
      </c>
      <c r="B10" s="2172"/>
      <c r="C10" s="2172"/>
      <c r="D10" s="2172"/>
      <c r="E10" s="2172"/>
      <c r="F10" s="1605"/>
      <c r="G10" s="1612">
        <v>2070</v>
      </c>
      <c r="H10" s="1612">
        <v>2191</v>
      </c>
      <c r="I10" s="1612">
        <v>2529</v>
      </c>
    </row>
    <row r="11" spans="1:9" ht="8.25" customHeight="1">
      <c r="A11" s="2168" t="s">
        <v>1452</v>
      </c>
      <c r="B11" s="2168"/>
      <c r="C11" s="2168"/>
      <c r="D11" s="2168"/>
      <c r="E11" s="2168"/>
      <c r="F11" s="1623"/>
      <c r="G11" s="1624">
        <v>348404</v>
      </c>
      <c r="H11" s="1624">
        <v>338459</v>
      </c>
      <c r="I11" s="1624">
        <v>345035</v>
      </c>
    </row>
    <row r="12" spans="1:9" ht="8.25" customHeight="1">
      <c r="A12" s="2169" t="s">
        <v>1453</v>
      </c>
      <c r="B12" s="2169"/>
      <c r="C12" s="2169"/>
      <c r="D12" s="2169"/>
      <c r="E12" s="2169"/>
      <c r="F12" s="1605"/>
      <c r="G12" s="1613">
        <v>7685</v>
      </c>
      <c r="H12" s="1613">
        <v>6250</v>
      </c>
      <c r="I12" s="1613">
        <v>14329</v>
      </c>
    </row>
    <row r="13" spans="1:9" ht="4.5" customHeight="1">
      <c r="A13" s="1604"/>
      <c r="B13" s="1604"/>
      <c r="C13" s="1604"/>
      <c r="D13" s="1604"/>
      <c r="E13" s="1604"/>
      <c r="F13" s="1604"/>
      <c r="G13" s="1614"/>
      <c r="H13" s="1604"/>
      <c r="I13" s="1614"/>
    </row>
    <row r="14" spans="1:9" ht="8.25" customHeight="1">
      <c r="A14" s="2163" t="s">
        <v>1454</v>
      </c>
      <c r="B14" s="2163"/>
      <c r="C14" s="2163"/>
      <c r="D14" s="2163"/>
      <c r="E14" s="2163"/>
      <c r="F14" s="1605"/>
      <c r="G14" s="1612">
        <v>-1651</v>
      </c>
      <c r="H14" s="1612">
        <v>-1674</v>
      </c>
      <c r="I14" s="1612">
        <v>-1907</v>
      </c>
    </row>
    <row r="15" spans="1:9" ht="8.25" customHeight="1">
      <c r="A15" s="2172" t="s">
        <v>1450</v>
      </c>
      <c r="B15" s="2172"/>
      <c r="C15" s="2172"/>
      <c r="D15" s="2172"/>
      <c r="E15" s="2172"/>
      <c r="F15" s="1605"/>
      <c r="G15" s="1607">
        <v>-696</v>
      </c>
      <c r="H15" s="1607">
        <v>-760</v>
      </c>
      <c r="I15" s="1607">
        <v>-760</v>
      </c>
    </row>
    <row r="16" spans="1:9" ht="8.25" customHeight="1">
      <c r="A16" s="2172" t="s">
        <v>1451</v>
      </c>
      <c r="B16" s="2172"/>
      <c r="C16" s="2172"/>
      <c r="D16" s="2172"/>
      <c r="E16" s="2172"/>
      <c r="F16" s="1605"/>
      <c r="G16" s="1607">
        <v>-955</v>
      </c>
      <c r="H16" s="1607">
        <v>-914</v>
      </c>
      <c r="I16" s="1612">
        <v>-1147</v>
      </c>
    </row>
    <row r="17" spans="1:9" ht="8.25" customHeight="1">
      <c r="A17" s="2163" t="s">
        <v>1455</v>
      </c>
      <c r="B17" s="2163"/>
      <c r="C17" s="2163"/>
      <c r="D17" s="2163"/>
      <c r="E17" s="2163"/>
      <c r="F17" s="1605"/>
      <c r="G17" s="1607">
        <v>-661</v>
      </c>
      <c r="H17" s="1607">
        <v>-774</v>
      </c>
      <c r="I17" s="1607">
        <v>-796</v>
      </c>
    </row>
    <row r="18" spans="1:9" ht="8.25" customHeight="1">
      <c r="A18" s="2168" t="s">
        <v>1456</v>
      </c>
      <c r="B18" s="2168"/>
      <c r="C18" s="2168"/>
      <c r="D18" s="2168"/>
      <c r="E18" s="2168"/>
      <c r="F18" s="1623"/>
      <c r="G18" s="1624">
        <v>-2312</v>
      </c>
      <c r="H18" s="1624">
        <v>-2448</v>
      </c>
      <c r="I18" s="1624">
        <v>-2703</v>
      </c>
    </row>
    <row r="19" spans="1:9" ht="8.25" customHeight="1">
      <c r="A19" s="2169" t="s">
        <v>1453</v>
      </c>
      <c r="B19" s="2169"/>
      <c r="C19" s="2169"/>
      <c r="D19" s="2169"/>
      <c r="E19" s="2169"/>
      <c r="F19" s="1605"/>
      <c r="G19" s="1615">
        <v>-3</v>
      </c>
      <c r="H19" s="1615">
        <v>-4</v>
      </c>
      <c r="I19" s="1615">
        <v>-18</v>
      </c>
    </row>
    <row r="20" spans="1:9" ht="4.5" customHeight="1">
      <c r="A20" s="1604"/>
      <c r="B20" s="1604"/>
      <c r="C20" s="1604"/>
      <c r="D20" s="1604"/>
      <c r="E20" s="1604"/>
      <c r="F20" s="1604"/>
      <c r="G20" s="1614"/>
      <c r="H20" s="1604"/>
      <c r="I20" s="1614"/>
    </row>
    <row r="21" spans="1:9" ht="8.25" customHeight="1" thickBot="1">
      <c r="A21" s="2164" t="s">
        <v>1035</v>
      </c>
      <c r="B21" s="2164"/>
      <c r="C21" s="2164"/>
      <c r="D21" s="2164"/>
      <c r="E21" s="2164"/>
      <c r="F21" s="1625"/>
      <c r="G21" s="1626">
        <v>346092</v>
      </c>
      <c r="H21" s="1626">
        <v>336011</v>
      </c>
      <c r="I21" s="1626">
        <v>342333</v>
      </c>
    </row>
    <row r="22" spans="1:9" ht="5.25" customHeight="1">
      <c r="A22" s="1238"/>
      <c r="B22" s="1238"/>
      <c r="C22" s="1237"/>
      <c r="D22" s="1237"/>
      <c r="E22" s="1237"/>
      <c r="F22" s="1237"/>
      <c r="G22" s="1236"/>
      <c r="H22" s="1235"/>
      <c r="I22" s="1235"/>
    </row>
    <row r="23" spans="1:9" ht="5.25" customHeight="1">
      <c r="A23" s="2167"/>
      <c r="B23" s="2167" t="s">
        <v>53</v>
      </c>
      <c r="C23" s="2167" t="s">
        <v>53</v>
      </c>
      <c r="D23" s="2167" t="s">
        <v>53</v>
      </c>
      <c r="E23" s="2167" t="s">
        <v>53</v>
      </c>
      <c r="F23" s="2167" t="s">
        <v>53</v>
      </c>
      <c r="G23" s="2167" t="s">
        <v>53</v>
      </c>
      <c r="H23" s="2167" t="s">
        <v>53</v>
      </c>
      <c r="I23" s="2167" t="s">
        <v>53</v>
      </c>
    </row>
    <row r="24" spans="1:9" ht="5.25" customHeight="1">
      <c r="A24" s="2167"/>
      <c r="B24" s="2167" t="s">
        <v>53</v>
      </c>
      <c r="C24" s="2167" t="s">
        <v>53</v>
      </c>
      <c r="D24" s="2167" t="s">
        <v>53</v>
      </c>
      <c r="E24" s="2167" t="s">
        <v>53</v>
      </c>
      <c r="F24" s="2167" t="s">
        <v>53</v>
      </c>
      <c r="G24" s="2167" t="s">
        <v>53</v>
      </c>
      <c r="H24" s="2167" t="s">
        <v>53</v>
      </c>
      <c r="I24" s="2167" t="s">
        <v>53</v>
      </c>
    </row>
    <row r="25" spans="1:9" ht="4.5" customHeight="1">
      <c r="A25" s="1234"/>
      <c r="B25" s="1234"/>
      <c r="C25" s="1233"/>
      <c r="D25" s="1233"/>
      <c r="E25" s="1233"/>
      <c r="F25" s="1233"/>
      <c r="G25" s="1232"/>
      <c r="H25" s="1231"/>
      <c r="I25" s="1231"/>
    </row>
    <row r="26" spans="1:9" ht="10.5" customHeight="1">
      <c r="A26" s="2160" t="s">
        <v>1618</v>
      </c>
      <c r="B26" s="2160" t="s">
        <v>53</v>
      </c>
      <c r="C26" s="2160" t="s">
        <v>53</v>
      </c>
      <c r="D26" s="2160" t="s">
        <v>53</v>
      </c>
      <c r="E26" s="2160" t="s">
        <v>53</v>
      </c>
      <c r="F26" s="2160" t="s">
        <v>53</v>
      </c>
      <c r="G26" s="2160" t="s">
        <v>53</v>
      </c>
      <c r="H26" s="2160" t="s">
        <v>53</v>
      </c>
      <c r="I26" s="2160" t="s">
        <v>53</v>
      </c>
    </row>
    <row r="27" spans="1:9" ht="9" customHeight="1" thickBot="1">
      <c r="A27" s="1605"/>
      <c r="B27" s="1605"/>
      <c r="C27" s="1605"/>
      <c r="D27" s="1605"/>
      <c r="E27" s="1605"/>
      <c r="F27" s="2161">
        <v>44377</v>
      </c>
      <c r="G27" s="2161"/>
      <c r="H27" s="2161"/>
      <c r="I27" s="2161"/>
    </row>
    <row r="28" spans="1:9" ht="9" customHeight="1" thickBot="1">
      <c r="A28" s="1608"/>
      <c r="B28" s="1608"/>
      <c r="C28" s="1608"/>
      <c r="D28" s="1608"/>
      <c r="E28" s="1608"/>
      <c r="F28" s="1651" t="s">
        <v>824</v>
      </c>
      <c r="G28" s="1652" t="s">
        <v>825</v>
      </c>
      <c r="H28" s="1652" t="s">
        <v>826</v>
      </c>
      <c r="I28" s="1652" t="s">
        <v>237</v>
      </c>
    </row>
    <row r="29" spans="1:9" ht="10.5" customHeight="1" thickBot="1">
      <c r="A29" s="1610" t="s">
        <v>112</v>
      </c>
      <c r="B29" s="1610"/>
      <c r="C29" s="1610"/>
      <c r="D29" s="1610"/>
      <c r="E29" s="1610"/>
      <c r="F29" s="1616"/>
      <c r="G29" s="1616"/>
      <c r="H29" s="1616"/>
      <c r="I29" s="1616"/>
    </row>
    <row r="30" spans="1:9" ht="8.25" customHeight="1">
      <c r="A30" s="2162" t="s">
        <v>1457</v>
      </c>
      <c r="B30" s="2162"/>
      <c r="C30" s="2162"/>
      <c r="D30" s="2162"/>
      <c r="E30" s="2162"/>
      <c r="F30" s="1612">
        <v>249689</v>
      </c>
      <c r="G30" s="1612">
        <v>12843</v>
      </c>
      <c r="H30" s="1612">
        <v>3750</v>
      </c>
      <c r="I30" s="1612">
        <v>266282</v>
      </c>
    </row>
    <row r="31" spans="1:9" ht="8.25" customHeight="1">
      <c r="A31" s="2163" t="s">
        <v>1458</v>
      </c>
      <c r="B31" s="2163"/>
      <c r="C31" s="1605"/>
      <c r="D31" s="1605"/>
      <c r="E31" s="1605"/>
      <c r="F31" s="1612">
        <v>36522</v>
      </c>
      <c r="G31" s="1607" t="s">
        <v>54</v>
      </c>
      <c r="H31" s="1607" t="s">
        <v>54</v>
      </c>
      <c r="I31" s="1612">
        <v>36522</v>
      </c>
    </row>
    <row r="32" spans="1:9" ht="8.25" customHeight="1" thickBot="1">
      <c r="A32" s="2164" t="s">
        <v>237</v>
      </c>
      <c r="B32" s="2164"/>
      <c r="C32" s="2164"/>
      <c r="D32" s="2164"/>
      <c r="E32" s="2164"/>
      <c r="F32" s="1626">
        <v>286211</v>
      </c>
      <c r="G32" s="1626">
        <v>12843</v>
      </c>
      <c r="H32" s="1626">
        <v>3750</v>
      </c>
      <c r="I32" s="1626">
        <v>302804</v>
      </c>
    </row>
    <row r="33" spans="1:9" ht="9" customHeight="1">
      <c r="A33" s="2165" t="s">
        <v>1459</v>
      </c>
      <c r="B33" s="2165"/>
      <c r="C33" s="2165"/>
      <c r="D33" s="2165"/>
      <c r="E33" s="2165"/>
      <c r="F33" s="2165"/>
      <c r="G33" s="2166" t="s">
        <v>0</v>
      </c>
      <c r="H33" s="2166"/>
      <c r="I33" s="2166"/>
    </row>
    <row r="34" spans="1:9" ht="9" customHeight="1" thickBot="1">
      <c r="A34" s="1605"/>
      <c r="B34" s="1605"/>
      <c r="C34" s="1605"/>
      <c r="D34" s="1605"/>
      <c r="E34" s="1605"/>
      <c r="F34" s="2161">
        <v>44012</v>
      </c>
      <c r="G34" s="2161"/>
      <c r="H34" s="2161"/>
      <c r="I34" s="2161"/>
    </row>
    <row r="35" spans="1:9" ht="9" customHeight="1" thickBot="1">
      <c r="A35" s="1608"/>
      <c r="B35" s="1608"/>
      <c r="C35" s="1608"/>
      <c r="D35" s="1608"/>
      <c r="E35" s="1608"/>
      <c r="F35" s="1651" t="s">
        <v>824</v>
      </c>
      <c r="G35" s="1652" t="s">
        <v>825</v>
      </c>
      <c r="H35" s="1652" t="s">
        <v>826</v>
      </c>
      <c r="I35" s="1652" t="s">
        <v>237</v>
      </c>
    </row>
    <row r="36" spans="1:9" ht="9" customHeight="1" thickBot="1">
      <c r="A36" s="1610" t="s">
        <v>112</v>
      </c>
      <c r="B36" s="1610"/>
      <c r="C36" s="1610"/>
      <c r="D36" s="1610"/>
      <c r="E36" s="1610"/>
      <c r="F36" s="1616"/>
      <c r="G36" s="1616"/>
      <c r="H36" s="1616"/>
      <c r="I36" s="1616"/>
    </row>
    <row r="37" spans="1:9" ht="8.25" customHeight="1">
      <c r="A37" s="2162" t="s">
        <v>1457</v>
      </c>
      <c r="B37" s="2162"/>
      <c r="C37" s="2162"/>
      <c r="D37" s="2162"/>
      <c r="E37" s="2162"/>
      <c r="F37" s="1612">
        <v>237164</v>
      </c>
      <c r="G37" s="1612">
        <v>12512</v>
      </c>
      <c r="H37" s="1612">
        <v>4421</v>
      </c>
      <c r="I37" s="1612">
        <v>254097</v>
      </c>
    </row>
    <row r="38" spans="1:9" ht="8.25" customHeight="1">
      <c r="A38" s="2163" t="s">
        <v>1458</v>
      </c>
      <c r="B38" s="2163"/>
      <c r="C38" s="1605"/>
      <c r="D38" s="1605"/>
      <c r="E38" s="1605"/>
      <c r="F38" s="1612">
        <v>37782</v>
      </c>
      <c r="G38" s="1607" t="s">
        <v>54</v>
      </c>
      <c r="H38" s="1607" t="s">
        <v>54</v>
      </c>
      <c r="I38" s="1612">
        <v>37782</v>
      </c>
    </row>
    <row r="39" spans="1:9" ht="8.25" customHeight="1" thickBot="1">
      <c r="A39" s="2164" t="s">
        <v>237</v>
      </c>
      <c r="B39" s="2164"/>
      <c r="C39" s="2164"/>
      <c r="D39" s="2164"/>
      <c r="E39" s="2164"/>
      <c r="F39" s="1626">
        <v>274946</v>
      </c>
      <c r="G39" s="1626">
        <v>12512</v>
      </c>
      <c r="H39" s="1626">
        <v>4421</v>
      </c>
      <c r="I39" s="1626">
        <v>291879</v>
      </c>
    </row>
    <row r="40" spans="1:9" ht="9" customHeight="1">
      <c r="A40" s="2165" t="s">
        <v>1460</v>
      </c>
      <c r="B40" s="2165"/>
      <c r="C40" s="2165"/>
      <c r="D40" s="2165"/>
      <c r="E40" s="2165"/>
      <c r="F40" s="2165"/>
      <c r="G40" s="1617"/>
      <c r="H40" s="1617"/>
      <c r="I40" s="1617"/>
    </row>
    <row r="41" spans="1:9" ht="8.25" customHeight="1">
      <c r="A41" s="1230"/>
      <c r="B41" s="1230"/>
      <c r="C41" s="1230"/>
      <c r="D41" s="1230"/>
      <c r="E41" s="1230"/>
      <c r="F41" s="1229"/>
      <c r="G41" s="1229"/>
      <c r="H41" s="1229"/>
      <c r="I41" s="1229"/>
    </row>
    <row r="42" spans="1:9" ht="12.75" customHeight="1">
      <c r="A42" s="2160" t="s">
        <v>1471</v>
      </c>
      <c r="B42" s="2160" t="s">
        <v>53</v>
      </c>
      <c r="C42" s="2160" t="s">
        <v>53</v>
      </c>
      <c r="D42" s="2160" t="s">
        <v>53</v>
      </c>
      <c r="E42" s="2160" t="s">
        <v>53</v>
      </c>
      <c r="F42" s="2160" t="s">
        <v>53</v>
      </c>
      <c r="G42" s="2160" t="s">
        <v>53</v>
      </c>
      <c r="H42" s="2160" t="s">
        <v>53</v>
      </c>
      <c r="I42" s="2160" t="s">
        <v>53</v>
      </c>
    </row>
    <row r="43" spans="1:9" ht="9" customHeight="1" thickBot="1">
      <c r="A43" s="1653"/>
      <c r="B43" s="1653"/>
      <c r="C43" s="1653"/>
      <c r="D43" s="1653"/>
      <c r="E43" s="1653"/>
      <c r="F43" s="2161">
        <v>44377</v>
      </c>
      <c r="G43" s="2161"/>
      <c r="H43" s="2161"/>
      <c r="I43" s="2161"/>
    </row>
    <row r="44" spans="1:9" ht="9" customHeight="1" thickBot="1">
      <c r="A44" s="1654"/>
      <c r="B44" s="1654"/>
      <c r="C44" s="1654"/>
      <c r="D44" s="1654"/>
      <c r="E44" s="1654"/>
      <c r="F44" s="1651" t="s">
        <v>824</v>
      </c>
      <c r="G44" s="1652" t="s">
        <v>825</v>
      </c>
      <c r="H44" s="1652" t="s">
        <v>826</v>
      </c>
      <c r="I44" s="1652" t="s">
        <v>237</v>
      </c>
    </row>
    <row r="45" spans="1:9" ht="10.5" customHeight="1" thickBot="1">
      <c r="A45" s="1610" t="s">
        <v>112</v>
      </c>
      <c r="B45" s="1610"/>
      <c r="C45" s="1610"/>
      <c r="D45" s="1610"/>
      <c r="E45" s="1610"/>
      <c r="F45" s="1616"/>
      <c r="G45" s="1616"/>
      <c r="H45" s="1616"/>
      <c r="I45" s="1616"/>
    </row>
    <row r="46" spans="1:9" ht="8.25" customHeight="1">
      <c r="A46" s="2162" t="s">
        <v>1457</v>
      </c>
      <c r="B46" s="2162"/>
      <c r="C46" s="2162"/>
      <c r="D46" s="2162"/>
      <c r="E46" s="2162"/>
      <c r="F46" s="1607">
        <v>-228</v>
      </c>
      <c r="G46" s="1607">
        <v>-433</v>
      </c>
      <c r="H46" s="1612">
        <v>-1651</v>
      </c>
      <c r="I46" s="1612">
        <v>-2312</v>
      </c>
    </row>
    <row r="47" spans="1:9" ht="8.25" customHeight="1">
      <c r="A47" s="2163" t="s">
        <v>535</v>
      </c>
      <c r="B47" s="2163"/>
      <c r="C47" s="2163"/>
      <c r="D47" s="2163"/>
      <c r="E47" s="2163"/>
      <c r="F47" s="1607">
        <v>-3</v>
      </c>
      <c r="G47" s="1607">
        <v>-1</v>
      </c>
      <c r="H47" s="1607" t="s">
        <v>54</v>
      </c>
      <c r="I47" s="1607">
        <v>-4</v>
      </c>
    </row>
    <row r="48" spans="1:9" ht="8.25" customHeight="1">
      <c r="A48" s="2163" t="s">
        <v>1461</v>
      </c>
      <c r="B48" s="2163"/>
      <c r="C48" s="2163"/>
      <c r="D48" s="2163"/>
      <c r="E48" s="2163"/>
      <c r="F48" s="1607">
        <v>-42</v>
      </c>
      <c r="G48" s="1607">
        <v>-134</v>
      </c>
      <c r="H48" s="1607">
        <v>-26</v>
      </c>
      <c r="I48" s="1607">
        <v>-202</v>
      </c>
    </row>
    <row r="49" spans="1:9" ht="8.25" customHeight="1" thickBot="1">
      <c r="A49" s="2164" t="s">
        <v>255</v>
      </c>
      <c r="B49" s="2164"/>
      <c r="C49" s="2164"/>
      <c r="D49" s="2164"/>
      <c r="E49" s="2164"/>
      <c r="F49" s="1627">
        <v>-273</v>
      </c>
      <c r="G49" s="1627">
        <v>-568</v>
      </c>
      <c r="H49" s="1626">
        <v>-1677</v>
      </c>
      <c r="I49" s="1626">
        <v>-2518</v>
      </c>
    </row>
    <row r="50" spans="1:9" ht="9" customHeight="1">
      <c r="A50" s="1604"/>
      <c r="B50" s="1604"/>
      <c r="C50" s="1604"/>
      <c r="D50" s="1604"/>
      <c r="E50" s="1604"/>
      <c r="F50" s="1614"/>
      <c r="G50" s="1614"/>
      <c r="H50" s="1614"/>
      <c r="I50" s="1614"/>
    </row>
    <row r="51" spans="1:9" ht="9" customHeight="1" thickBot="1">
      <c r="A51" s="1605"/>
      <c r="B51" s="1605"/>
      <c r="C51" s="1605"/>
      <c r="D51" s="1605"/>
      <c r="E51" s="1605"/>
      <c r="F51" s="2161">
        <v>44012</v>
      </c>
      <c r="G51" s="2161"/>
      <c r="H51" s="2161"/>
      <c r="I51" s="2161"/>
    </row>
    <row r="52" spans="1:9" ht="9" customHeight="1" thickBot="1">
      <c r="A52" s="1608"/>
      <c r="B52" s="1608"/>
      <c r="C52" s="1608"/>
      <c r="D52" s="1608"/>
      <c r="E52" s="1608"/>
      <c r="F52" s="1651" t="s">
        <v>824</v>
      </c>
      <c r="G52" s="1652" t="s">
        <v>825</v>
      </c>
      <c r="H52" s="1652" t="s">
        <v>826</v>
      </c>
      <c r="I52" s="1652" t="s">
        <v>237</v>
      </c>
    </row>
    <row r="53" spans="1:9" ht="8.25" customHeight="1" thickBot="1">
      <c r="A53" s="1610" t="s">
        <v>112</v>
      </c>
      <c r="B53" s="1610"/>
      <c r="C53" s="1610"/>
      <c r="D53" s="1610"/>
      <c r="E53" s="1610"/>
      <c r="F53" s="1616"/>
      <c r="G53" s="1616"/>
      <c r="H53" s="1616"/>
      <c r="I53" s="1616"/>
    </row>
    <row r="54" spans="1:9" ht="8.25" customHeight="1">
      <c r="A54" s="1618" t="s">
        <v>1457</v>
      </c>
      <c r="B54" s="1619"/>
      <c r="C54" s="1619"/>
      <c r="D54" s="1620"/>
      <c r="E54" s="1620"/>
      <c r="F54" s="1619">
        <v>-328</v>
      </c>
      <c r="G54" s="1619">
        <v>-468</v>
      </c>
      <c r="H54" s="1620">
        <v>-1907</v>
      </c>
      <c r="I54" s="1620">
        <v>-2703</v>
      </c>
    </row>
    <row r="55" spans="1:9" ht="8.25" customHeight="1">
      <c r="A55" s="1605" t="s">
        <v>535</v>
      </c>
      <c r="B55" s="1607"/>
      <c r="C55" s="1607"/>
      <c r="D55" s="1607"/>
      <c r="E55" s="1607"/>
      <c r="F55" s="1607">
        <v>-2</v>
      </c>
      <c r="G55" s="1607" t="s">
        <v>54</v>
      </c>
      <c r="H55" s="1607" t="s">
        <v>54</v>
      </c>
      <c r="I55" s="1607">
        <v>-2</v>
      </c>
    </row>
    <row r="56" spans="1:9" ht="8.25" customHeight="1">
      <c r="A56" s="1605" t="s">
        <v>1461</v>
      </c>
      <c r="B56" s="1607"/>
      <c r="C56" s="1607"/>
      <c r="D56" s="1607"/>
      <c r="E56" s="1607"/>
      <c r="F56" s="1607">
        <v>-85</v>
      </c>
      <c r="G56" s="1607">
        <v>-131</v>
      </c>
      <c r="H56" s="1607">
        <v>-32</v>
      </c>
      <c r="I56" s="1607">
        <v>-248</v>
      </c>
    </row>
    <row r="57" spans="1:9" ht="8.25" customHeight="1" thickBot="1">
      <c r="A57" s="1625" t="s">
        <v>255</v>
      </c>
      <c r="B57" s="1627"/>
      <c r="C57" s="1627"/>
      <c r="D57" s="1626"/>
      <c r="E57" s="1626"/>
      <c r="F57" s="1627">
        <v>-415</v>
      </c>
      <c r="G57" s="1627">
        <v>-599</v>
      </c>
      <c r="H57" s="1626">
        <v>-1939</v>
      </c>
      <c r="I57" s="1626">
        <v>-2953</v>
      </c>
    </row>
    <row r="58" spans="1:9" ht="11.25" customHeight="1">
      <c r="A58" s="1226"/>
      <c r="B58" s="1226"/>
      <c r="C58" s="1226"/>
      <c r="D58" s="1226"/>
      <c r="E58" s="1226"/>
      <c r="F58" s="1221"/>
      <c r="G58" s="1227"/>
      <c r="H58" s="1227"/>
      <c r="I58" s="1227"/>
    </row>
    <row r="59" spans="1:9" ht="9" customHeight="1">
      <c r="A59" s="2160" t="s">
        <v>1619</v>
      </c>
      <c r="B59" s="2160" t="s">
        <v>53</v>
      </c>
      <c r="C59" s="2160" t="s">
        <v>53</v>
      </c>
      <c r="D59" s="2160" t="s">
        <v>53</v>
      </c>
      <c r="E59" s="2160" t="s">
        <v>53</v>
      </c>
      <c r="F59" s="2160" t="s">
        <v>53</v>
      </c>
      <c r="G59" s="2160" t="s">
        <v>53</v>
      </c>
      <c r="H59" s="2160" t="s">
        <v>53</v>
      </c>
      <c r="I59" s="2160" t="s">
        <v>53</v>
      </c>
    </row>
    <row r="60" spans="1:9" ht="9" customHeight="1">
      <c r="A60" s="1224"/>
      <c r="B60" s="1224"/>
      <c r="C60" s="1224"/>
      <c r="D60" s="1224"/>
      <c r="E60" s="1224"/>
      <c r="F60" s="1630" t="s">
        <v>824</v>
      </c>
      <c r="G60" s="1630" t="s">
        <v>825</v>
      </c>
      <c r="H60" s="1630" t="s">
        <v>826</v>
      </c>
      <c r="I60" s="1630" t="s">
        <v>237</v>
      </c>
    </row>
    <row r="61" spans="1:9" ht="10.5" customHeight="1" thickBot="1">
      <c r="A61" s="1223" t="s">
        <v>973</v>
      </c>
      <c r="B61" s="1223"/>
      <c r="C61" s="1223"/>
      <c r="D61" s="1223"/>
      <c r="E61" s="1223"/>
      <c r="F61" s="1641"/>
      <c r="G61" s="1633"/>
      <c r="H61" s="1633"/>
      <c r="I61" s="1633"/>
    </row>
    <row r="62" spans="1:9" ht="8.25" customHeight="1">
      <c r="A62" s="1628" t="s">
        <v>1462</v>
      </c>
      <c r="B62" s="1600"/>
      <c r="C62" s="1600" t="s">
        <v>53</v>
      </c>
      <c r="D62" s="1600" t="s">
        <v>53</v>
      </c>
      <c r="E62" s="1600" t="s">
        <v>53</v>
      </c>
      <c r="F62" s="1631">
        <v>-284</v>
      </c>
      <c r="G62" s="1631">
        <v>-490</v>
      </c>
      <c r="H62" s="1632">
        <v>-1674</v>
      </c>
      <c r="I62" s="1632">
        <v>-2448</v>
      </c>
    </row>
    <row r="63" spans="1:9" ht="8.25" customHeight="1">
      <c r="A63" s="1599" t="s">
        <v>1276</v>
      </c>
      <c r="B63" s="1599"/>
      <c r="C63" s="1599" t="s">
        <v>53</v>
      </c>
      <c r="D63" s="1599" t="s">
        <v>53</v>
      </c>
      <c r="E63" s="1599" t="s">
        <v>53</v>
      </c>
      <c r="F63" s="1607">
        <v>-38</v>
      </c>
      <c r="G63" s="1607">
        <v>-9</v>
      </c>
      <c r="H63" s="1607">
        <v>-4</v>
      </c>
      <c r="I63" s="1607">
        <v>-51</v>
      </c>
    </row>
    <row r="64" spans="1:9" ht="8.25" customHeight="1">
      <c r="A64" s="1599" t="s">
        <v>1275</v>
      </c>
      <c r="B64" s="1599"/>
      <c r="C64" s="1599" t="s">
        <v>53</v>
      </c>
      <c r="D64" s="1599" t="s">
        <v>53</v>
      </c>
      <c r="E64" s="1599" t="s">
        <v>53</v>
      </c>
      <c r="F64" s="1607">
        <v>7</v>
      </c>
      <c r="G64" s="1607">
        <v>-86</v>
      </c>
      <c r="H64" s="1607" t="s">
        <v>54</v>
      </c>
      <c r="I64" s="1607">
        <v>-79</v>
      </c>
    </row>
    <row r="65" spans="1:9" ht="8.25" customHeight="1">
      <c r="A65" s="1599" t="s">
        <v>1274</v>
      </c>
      <c r="B65" s="1599"/>
      <c r="C65" s="1599" t="s">
        <v>53</v>
      </c>
      <c r="D65" s="1599" t="s">
        <v>53</v>
      </c>
      <c r="E65" s="1599" t="s">
        <v>53</v>
      </c>
      <c r="F65" s="1607">
        <v>0</v>
      </c>
      <c r="G65" s="1607" t="s">
        <v>54</v>
      </c>
      <c r="H65" s="1607">
        <v>-6</v>
      </c>
      <c r="I65" s="1607">
        <v>-6</v>
      </c>
    </row>
    <row r="66" spans="1:9" ht="8.25" customHeight="1">
      <c r="A66" s="1599" t="s">
        <v>1273</v>
      </c>
      <c r="B66" s="1599"/>
      <c r="C66" s="1599" t="s">
        <v>53</v>
      </c>
      <c r="D66" s="1599" t="s">
        <v>53</v>
      </c>
      <c r="E66" s="1599" t="s">
        <v>53</v>
      </c>
      <c r="F66" s="1607">
        <v>-5</v>
      </c>
      <c r="G66" s="1607">
        <v>78</v>
      </c>
      <c r="H66" s="1607" t="s">
        <v>54</v>
      </c>
      <c r="I66" s="1607">
        <v>73</v>
      </c>
    </row>
    <row r="67" spans="1:9" ht="8.25" customHeight="1">
      <c r="A67" s="1599" t="s">
        <v>1272</v>
      </c>
      <c r="B67" s="1599"/>
      <c r="C67" s="1599" t="s">
        <v>53</v>
      </c>
      <c r="D67" s="1599" t="s">
        <v>53</v>
      </c>
      <c r="E67" s="1599" t="s">
        <v>53</v>
      </c>
      <c r="F67" s="1607" t="s">
        <v>54</v>
      </c>
      <c r="G67" s="1607">
        <v>21</v>
      </c>
      <c r="H67" s="1607">
        <v>-113</v>
      </c>
      <c r="I67" s="1607">
        <v>-92</v>
      </c>
    </row>
    <row r="68" spans="1:9" ht="8.25" customHeight="1">
      <c r="A68" s="2150" t="s">
        <v>1271</v>
      </c>
      <c r="B68" s="2150" t="s">
        <v>53</v>
      </c>
      <c r="C68" s="2150" t="s">
        <v>53</v>
      </c>
      <c r="D68" s="2150" t="s">
        <v>53</v>
      </c>
      <c r="E68" s="2150" t="s">
        <v>53</v>
      </c>
      <c r="F68" s="1607">
        <v>-1</v>
      </c>
      <c r="G68" s="1607" t="s">
        <v>54</v>
      </c>
      <c r="H68" s="1607">
        <v>59</v>
      </c>
      <c r="I68" s="1607">
        <v>58</v>
      </c>
    </row>
    <row r="69" spans="1:9" ht="8.25" customHeight="1">
      <c r="A69" s="2150" t="s">
        <v>1270</v>
      </c>
      <c r="B69" s="2150" t="s">
        <v>53</v>
      </c>
      <c r="C69" s="2150" t="s">
        <v>53</v>
      </c>
      <c r="D69" s="2150" t="s">
        <v>53</v>
      </c>
      <c r="E69" s="2150" t="s">
        <v>53</v>
      </c>
      <c r="F69" s="1607" t="s">
        <v>54</v>
      </c>
      <c r="G69" s="1607">
        <v>-4</v>
      </c>
      <c r="H69" s="1607">
        <v>13</v>
      </c>
      <c r="I69" s="1607">
        <v>9</v>
      </c>
    </row>
    <row r="70" spans="1:9" ht="8.25" customHeight="1">
      <c r="A70" s="2150" t="s">
        <v>1269</v>
      </c>
      <c r="B70" s="2150" t="s">
        <v>53</v>
      </c>
      <c r="C70" s="2150" t="s">
        <v>53</v>
      </c>
      <c r="D70" s="2150" t="s">
        <v>53</v>
      </c>
      <c r="E70" s="2150" t="s">
        <v>53</v>
      </c>
      <c r="F70" s="1607">
        <v>67</v>
      </c>
      <c r="G70" s="1607">
        <v>2</v>
      </c>
      <c r="H70" s="1607">
        <v>-96</v>
      </c>
      <c r="I70" s="1607">
        <v>-27</v>
      </c>
    </row>
    <row r="71" spans="1:9" ht="8.25" customHeight="1">
      <c r="A71" s="2150" t="s">
        <v>1268</v>
      </c>
      <c r="B71" s="2150" t="s">
        <v>53</v>
      </c>
      <c r="C71" s="2150" t="s">
        <v>53</v>
      </c>
      <c r="D71" s="2150" t="s">
        <v>53</v>
      </c>
      <c r="E71" s="2150" t="s">
        <v>53</v>
      </c>
      <c r="F71" s="1607">
        <v>28</v>
      </c>
      <c r="G71" s="1607">
        <v>56</v>
      </c>
      <c r="H71" s="1607">
        <v>49</v>
      </c>
      <c r="I71" s="1607">
        <v>133</v>
      </c>
    </row>
    <row r="72" spans="1:9" ht="8.25" customHeight="1">
      <c r="A72" s="2150" t="s">
        <v>1267</v>
      </c>
      <c r="B72" s="2150" t="s">
        <v>53</v>
      </c>
      <c r="C72" s="2150" t="s">
        <v>53</v>
      </c>
      <c r="D72" s="2150" t="s">
        <v>53</v>
      </c>
      <c r="E72" s="2150" t="s">
        <v>53</v>
      </c>
      <c r="F72" s="1607" t="s">
        <v>54</v>
      </c>
      <c r="G72" s="1607" t="s">
        <v>54</v>
      </c>
      <c r="H72" s="1607">
        <v>135</v>
      </c>
      <c r="I72" s="1607">
        <v>135</v>
      </c>
    </row>
    <row r="73" spans="1:9" ht="8.25" customHeight="1">
      <c r="A73" s="2150" t="s">
        <v>1266</v>
      </c>
      <c r="B73" s="2150" t="s">
        <v>53</v>
      </c>
      <c r="C73" s="2150" t="s">
        <v>53</v>
      </c>
      <c r="D73" s="2150" t="s">
        <v>53</v>
      </c>
      <c r="E73" s="2150" t="s">
        <v>53</v>
      </c>
      <c r="F73" s="1607">
        <v>-2</v>
      </c>
      <c r="G73" s="1607">
        <v>-1</v>
      </c>
      <c r="H73" s="1607">
        <v>-14</v>
      </c>
      <c r="I73" s="1607">
        <v>-17</v>
      </c>
    </row>
    <row r="74" spans="1:9" ht="8.25" customHeight="1">
      <c r="A74" s="2146" t="s">
        <v>1463</v>
      </c>
      <c r="B74" s="2147" t="s">
        <v>53</v>
      </c>
      <c r="C74" s="2147" t="s">
        <v>53</v>
      </c>
      <c r="D74" s="2147" t="s">
        <v>53</v>
      </c>
      <c r="E74" s="2147" t="s">
        <v>53</v>
      </c>
      <c r="F74" s="1635">
        <v>-228</v>
      </c>
      <c r="G74" s="1635">
        <v>-433</v>
      </c>
      <c r="H74" s="1636">
        <v>-1651</v>
      </c>
      <c r="I74" s="1636">
        <v>-2312</v>
      </c>
    </row>
    <row r="75" spans="1:9" ht="8.25" customHeight="1">
      <c r="A75" s="1226"/>
      <c r="B75" s="1226"/>
      <c r="C75" s="1226"/>
      <c r="D75" s="1226"/>
      <c r="E75" s="1226"/>
      <c r="F75" s="1634"/>
      <c r="G75" s="1634"/>
      <c r="H75" s="1634"/>
      <c r="I75" s="1634"/>
    </row>
    <row r="76" spans="1:9" ht="9" customHeight="1">
      <c r="A76" s="2158"/>
      <c r="B76" s="2158" t="s">
        <v>53</v>
      </c>
      <c r="C76" s="2158" t="s">
        <v>53</v>
      </c>
      <c r="D76" s="2158" t="s">
        <v>53</v>
      </c>
      <c r="E76" s="2158" t="s">
        <v>53</v>
      </c>
      <c r="F76" s="2158" t="s">
        <v>53</v>
      </c>
      <c r="G76" s="2158" t="s">
        <v>53</v>
      </c>
      <c r="H76" s="2158" t="s">
        <v>53</v>
      </c>
      <c r="I76" s="2158" t="s">
        <v>53</v>
      </c>
    </row>
    <row r="77" spans="1:9" ht="8.25" customHeight="1">
      <c r="A77" s="1224"/>
      <c r="B77" s="1224"/>
      <c r="C77" s="1224"/>
      <c r="D77" s="1224"/>
      <c r="E77" s="1224"/>
      <c r="F77" s="1242" t="s">
        <v>824</v>
      </c>
      <c r="G77" s="1242" t="s">
        <v>825</v>
      </c>
      <c r="H77" s="1242" t="s">
        <v>826</v>
      </c>
      <c r="I77" s="1242" t="s">
        <v>237</v>
      </c>
    </row>
    <row r="78" spans="1:9" ht="8.25" customHeight="1">
      <c r="A78" s="1257" t="s">
        <v>973</v>
      </c>
      <c r="B78" s="1257"/>
      <c r="C78" s="1257"/>
      <c r="D78" s="1257"/>
      <c r="E78" s="1257"/>
      <c r="F78" s="1637"/>
      <c r="G78" s="1638"/>
      <c r="H78" s="1638"/>
      <c r="I78" s="1638"/>
    </row>
    <row r="79" spans="1:9" ht="8.25" customHeight="1">
      <c r="A79" s="2159" t="s">
        <v>1277</v>
      </c>
      <c r="B79" s="2159" t="s">
        <v>53</v>
      </c>
      <c r="C79" s="2159" t="s">
        <v>53</v>
      </c>
      <c r="D79" s="2159" t="s">
        <v>53</v>
      </c>
      <c r="E79" s="2159" t="s">
        <v>53</v>
      </c>
      <c r="F79" s="1631">
        <v>-153</v>
      </c>
      <c r="G79" s="1631">
        <v>-344</v>
      </c>
      <c r="H79" s="1632">
        <v>-1686</v>
      </c>
      <c r="I79" s="1632">
        <v>-2183</v>
      </c>
    </row>
    <row r="80" spans="1:9" ht="8.25" customHeight="1">
      <c r="A80" s="2150" t="s">
        <v>1276</v>
      </c>
      <c r="B80" s="2150" t="s">
        <v>53</v>
      </c>
      <c r="C80" s="2150" t="s">
        <v>53</v>
      </c>
      <c r="D80" s="2150" t="s">
        <v>53</v>
      </c>
      <c r="E80" s="2150" t="s">
        <v>53</v>
      </c>
      <c r="F80" s="1607">
        <v>-43</v>
      </c>
      <c r="G80" s="1607">
        <v>-4</v>
      </c>
      <c r="H80" s="1607">
        <v>-4</v>
      </c>
      <c r="I80" s="1607">
        <v>-51</v>
      </c>
    </row>
    <row r="81" spans="1:9" ht="8.25" customHeight="1">
      <c r="A81" s="2150" t="s">
        <v>1275</v>
      </c>
      <c r="B81" s="2150" t="s">
        <v>53</v>
      </c>
      <c r="C81" s="2150" t="s">
        <v>53</v>
      </c>
      <c r="D81" s="2150" t="s">
        <v>53</v>
      </c>
      <c r="E81" s="2150" t="s">
        <v>53</v>
      </c>
      <c r="F81" s="1607">
        <v>7</v>
      </c>
      <c r="G81" s="1607">
        <v>-117</v>
      </c>
      <c r="H81" s="1607" t="s">
        <v>54</v>
      </c>
      <c r="I81" s="1607">
        <v>-110</v>
      </c>
    </row>
    <row r="82" spans="1:9" ht="8.25" customHeight="1">
      <c r="A82" s="2150" t="s">
        <v>1274</v>
      </c>
      <c r="B82" s="2150" t="s">
        <v>53</v>
      </c>
      <c r="C82" s="2150" t="s">
        <v>53</v>
      </c>
      <c r="D82" s="2150" t="s">
        <v>53</v>
      </c>
      <c r="E82" s="2150" t="s">
        <v>53</v>
      </c>
      <c r="F82" s="1607">
        <v>1</v>
      </c>
      <c r="G82" s="1607" t="s">
        <v>54</v>
      </c>
      <c r="H82" s="1607">
        <v>-86</v>
      </c>
      <c r="I82" s="1607">
        <v>-85</v>
      </c>
    </row>
    <row r="83" spans="1:9" ht="8.25" customHeight="1">
      <c r="A83" s="2150" t="s">
        <v>1273</v>
      </c>
      <c r="B83" s="2150" t="s">
        <v>53</v>
      </c>
      <c r="C83" s="2150" t="s">
        <v>53</v>
      </c>
      <c r="D83" s="2150" t="s">
        <v>53</v>
      </c>
      <c r="E83" s="2150" t="s">
        <v>53</v>
      </c>
      <c r="F83" s="1607">
        <v>-16</v>
      </c>
      <c r="G83" s="1607">
        <v>40</v>
      </c>
      <c r="H83" s="1607" t="s">
        <v>54</v>
      </c>
      <c r="I83" s="1607">
        <v>24</v>
      </c>
    </row>
    <row r="84" spans="1:9" ht="8.25" customHeight="1">
      <c r="A84" s="2150" t="s">
        <v>1272</v>
      </c>
      <c r="B84" s="2150" t="s">
        <v>53</v>
      </c>
      <c r="C84" s="2150" t="s">
        <v>53</v>
      </c>
      <c r="D84" s="2150" t="s">
        <v>53</v>
      </c>
      <c r="E84" s="2150" t="s">
        <v>53</v>
      </c>
      <c r="F84" s="1607" t="s">
        <v>54</v>
      </c>
      <c r="G84" s="1607">
        <v>15</v>
      </c>
      <c r="H84" s="1607">
        <v>-44</v>
      </c>
      <c r="I84" s="1607">
        <v>-29</v>
      </c>
    </row>
    <row r="85" spans="1:9" ht="8.25" customHeight="1">
      <c r="A85" s="2150" t="s">
        <v>1271</v>
      </c>
      <c r="B85" s="2150" t="s">
        <v>53</v>
      </c>
      <c r="C85" s="2150" t="s">
        <v>53</v>
      </c>
      <c r="D85" s="2150" t="s">
        <v>53</v>
      </c>
      <c r="E85" s="2150" t="s">
        <v>53</v>
      </c>
      <c r="F85" s="1607">
        <v>-5</v>
      </c>
      <c r="G85" s="1607" t="s">
        <v>54</v>
      </c>
      <c r="H85" s="1607">
        <v>20</v>
      </c>
      <c r="I85" s="1607">
        <v>15</v>
      </c>
    </row>
    <row r="86" spans="1:9" ht="8.25" customHeight="1">
      <c r="A86" s="2150" t="s">
        <v>1270</v>
      </c>
      <c r="B86" s="2150" t="s">
        <v>53</v>
      </c>
      <c r="C86" s="2150" t="s">
        <v>53</v>
      </c>
      <c r="D86" s="2150" t="s">
        <v>53</v>
      </c>
      <c r="E86" s="2150" t="s">
        <v>53</v>
      </c>
      <c r="F86" s="1607" t="s">
        <v>54</v>
      </c>
      <c r="G86" s="1607">
        <v>-21</v>
      </c>
      <c r="H86" s="1607">
        <v>13</v>
      </c>
      <c r="I86" s="1607">
        <v>-8</v>
      </c>
    </row>
    <row r="87" spans="1:9" ht="8.25" customHeight="1">
      <c r="A87" s="2150" t="s">
        <v>1269</v>
      </c>
      <c r="B87" s="2150" t="s">
        <v>53</v>
      </c>
      <c r="C87" s="2150" t="s">
        <v>53</v>
      </c>
      <c r="D87" s="2150" t="s">
        <v>53</v>
      </c>
      <c r="E87" s="2150" t="s">
        <v>53</v>
      </c>
      <c r="F87" s="1607">
        <v>-132</v>
      </c>
      <c r="G87" s="1607">
        <v>-60</v>
      </c>
      <c r="H87" s="1607">
        <v>-304</v>
      </c>
      <c r="I87" s="1607">
        <v>-496</v>
      </c>
    </row>
    <row r="88" spans="1:9" ht="8.25" customHeight="1">
      <c r="A88" s="2150" t="s">
        <v>1268</v>
      </c>
      <c r="B88" s="2150" t="s">
        <v>53</v>
      </c>
      <c r="C88" s="2150" t="s">
        <v>53</v>
      </c>
      <c r="D88" s="2150" t="s">
        <v>53</v>
      </c>
      <c r="E88" s="2150" t="s">
        <v>53</v>
      </c>
      <c r="F88" s="1607">
        <v>9</v>
      </c>
      <c r="G88" s="1607">
        <v>15</v>
      </c>
      <c r="H88" s="1607">
        <v>20</v>
      </c>
      <c r="I88" s="1607">
        <v>44</v>
      </c>
    </row>
    <row r="89" spans="1:9" ht="8.25" customHeight="1">
      <c r="A89" s="2150" t="s">
        <v>1267</v>
      </c>
      <c r="B89" s="2150" t="s">
        <v>53</v>
      </c>
      <c r="C89" s="2150" t="s">
        <v>53</v>
      </c>
      <c r="D89" s="2150" t="s">
        <v>53</v>
      </c>
      <c r="E89" s="2150" t="s">
        <v>53</v>
      </c>
      <c r="F89" s="1607" t="s">
        <v>54</v>
      </c>
      <c r="G89" s="1607" t="s">
        <v>54</v>
      </c>
      <c r="H89" s="1607">
        <v>124</v>
      </c>
      <c r="I89" s="1607">
        <v>124</v>
      </c>
    </row>
    <row r="90" spans="1:9" ht="8.25" customHeight="1">
      <c r="A90" s="2150" t="s">
        <v>1266</v>
      </c>
      <c r="B90" s="2150" t="s">
        <v>53</v>
      </c>
      <c r="C90" s="2150" t="s">
        <v>53</v>
      </c>
      <c r="D90" s="2150" t="s">
        <v>53</v>
      </c>
      <c r="E90" s="2150" t="s">
        <v>53</v>
      </c>
      <c r="F90" s="1607">
        <v>4</v>
      </c>
      <c r="G90" s="1607">
        <v>8</v>
      </c>
      <c r="H90" s="1607">
        <v>40</v>
      </c>
      <c r="I90" s="1607">
        <v>52</v>
      </c>
    </row>
    <row r="91" spans="1:9" ht="8.25" customHeight="1">
      <c r="A91" s="2146" t="s">
        <v>1464</v>
      </c>
      <c r="B91" s="2147" t="s">
        <v>53</v>
      </c>
      <c r="C91" s="2147" t="s">
        <v>53</v>
      </c>
      <c r="D91" s="2147" t="s">
        <v>53</v>
      </c>
      <c r="E91" s="2147" t="s">
        <v>53</v>
      </c>
      <c r="F91" s="1635">
        <v>-328</v>
      </c>
      <c r="G91" s="1635">
        <v>-468</v>
      </c>
      <c r="H91" s="1636">
        <v>-1907</v>
      </c>
      <c r="I91" s="1636">
        <v>-2703</v>
      </c>
    </row>
    <row r="92" spans="1:9" ht="5.25" customHeight="1">
      <c r="A92" s="1222"/>
      <c r="B92" s="1222"/>
      <c r="C92" s="1222"/>
      <c r="D92" s="1221"/>
      <c r="E92" s="1222"/>
      <c r="F92" s="1639"/>
      <c r="G92" s="1640"/>
      <c r="H92" s="1640"/>
      <c r="I92" s="1640"/>
    </row>
    <row r="93" spans="1:9" ht="11.25" customHeight="1">
      <c r="A93" s="2148" t="s">
        <v>1620</v>
      </c>
      <c r="B93" s="2148" t="s">
        <v>53</v>
      </c>
      <c r="C93" s="1220"/>
      <c r="D93" s="1220"/>
      <c r="E93" s="1219"/>
      <c r="F93" s="1219"/>
      <c r="G93" s="1655">
        <v>44377</v>
      </c>
      <c r="H93" s="1655">
        <v>44561</v>
      </c>
      <c r="I93" s="1655">
        <v>44377</v>
      </c>
    </row>
    <row r="94" spans="1:9" ht="9" customHeight="1">
      <c r="A94" s="1218"/>
      <c r="B94" s="1218"/>
      <c r="C94" s="1218"/>
      <c r="D94" s="1218"/>
      <c r="E94" s="1218"/>
      <c r="F94" s="1218"/>
      <c r="G94" s="1657">
        <v>2021</v>
      </c>
      <c r="H94" s="1657">
        <v>2020</v>
      </c>
      <c r="I94" s="1657">
        <v>2020</v>
      </c>
    </row>
    <row r="95" spans="1:9" ht="8.25" customHeight="1">
      <c r="A95" s="2149" t="s">
        <v>1265</v>
      </c>
      <c r="B95" s="2149" t="s">
        <v>53</v>
      </c>
      <c r="C95" s="2149" t="s">
        <v>53</v>
      </c>
      <c r="D95" s="2149" t="s">
        <v>53</v>
      </c>
      <c r="E95" s="2149" t="s">
        <v>53</v>
      </c>
      <c r="F95" s="1963"/>
      <c r="G95" s="1993">
        <v>141</v>
      </c>
      <c r="H95" s="1993">
        <v>151</v>
      </c>
      <c r="I95" s="1993">
        <v>174</v>
      </c>
    </row>
    <row r="96" spans="1:9" ht="8.25" customHeight="1">
      <c r="A96" s="2150" t="s">
        <v>1264</v>
      </c>
      <c r="B96" s="2150" t="s">
        <v>53</v>
      </c>
      <c r="C96" s="2150" t="s">
        <v>53</v>
      </c>
      <c r="D96" s="2150" t="s">
        <v>53</v>
      </c>
      <c r="E96" s="2150" t="s">
        <v>53</v>
      </c>
      <c r="F96" s="1217"/>
      <c r="G96" s="1629">
        <v>79</v>
      </c>
      <c r="H96" s="1629">
        <v>87</v>
      </c>
      <c r="I96" s="1629">
        <v>99</v>
      </c>
    </row>
    <row r="97" spans="1:13" ht="8.25" customHeight="1">
      <c r="A97" s="2151" t="s">
        <v>1263</v>
      </c>
      <c r="B97" s="2151" t="s">
        <v>53</v>
      </c>
      <c r="C97" s="2151" t="s">
        <v>53</v>
      </c>
      <c r="D97" s="2151" t="s">
        <v>53</v>
      </c>
      <c r="E97" s="2151" t="s">
        <v>53</v>
      </c>
      <c r="F97" s="1994"/>
      <c r="G97" s="1995">
        <v>87</v>
      </c>
      <c r="H97" s="1995">
        <v>93</v>
      </c>
      <c r="I97" s="1995">
        <v>106</v>
      </c>
    </row>
    <row r="98" spans="1:13" ht="8.25" customHeight="1">
      <c r="A98" s="2152" t="s">
        <v>1262</v>
      </c>
      <c r="B98" s="2152" t="s">
        <v>53</v>
      </c>
      <c r="C98" s="2152" t="s">
        <v>53</v>
      </c>
      <c r="D98" s="2152" t="s">
        <v>53</v>
      </c>
      <c r="E98" s="2152" t="s">
        <v>53</v>
      </c>
      <c r="F98" s="1216"/>
      <c r="G98" s="1629">
        <v>44</v>
      </c>
      <c r="H98" s="1629">
        <v>42</v>
      </c>
      <c r="I98" s="1629">
        <v>43</v>
      </c>
    </row>
    <row r="99" spans="1:13" ht="8.25" customHeight="1">
      <c r="A99" s="2140" t="s">
        <v>1261</v>
      </c>
      <c r="B99" s="2140" t="s">
        <v>53</v>
      </c>
      <c r="C99" s="2140" t="s">
        <v>53</v>
      </c>
      <c r="D99" s="2140" t="s">
        <v>53</v>
      </c>
      <c r="E99" s="2140" t="s">
        <v>53</v>
      </c>
      <c r="F99" s="1996"/>
      <c r="G99" s="1997">
        <v>25</v>
      </c>
      <c r="H99" s="1997">
        <v>30</v>
      </c>
      <c r="I99" s="1997">
        <v>32</v>
      </c>
    </row>
    <row r="100" spans="1:13" ht="10.5" customHeight="1">
      <c r="A100" s="2141" t="s">
        <v>1260</v>
      </c>
      <c r="B100" s="2141" t="s">
        <v>53</v>
      </c>
      <c r="C100" s="2141" t="s">
        <v>53</v>
      </c>
      <c r="D100" s="2141" t="s">
        <v>53</v>
      </c>
      <c r="E100" s="2141" t="s">
        <v>53</v>
      </c>
      <c r="F100" s="2141" t="s">
        <v>53</v>
      </c>
      <c r="G100" s="2142" t="s">
        <v>53</v>
      </c>
      <c r="H100" s="2142" t="s">
        <v>53</v>
      </c>
      <c r="I100" s="2142" t="s">
        <v>53</v>
      </c>
    </row>
    <row r="101" spans="1:13" ht="13.8" customHeight="1">
      <c r="A101" s="2122" t="s">
        <v>1301</v>
      </c>
      <c r="B101" s="2122" t="s">
        <v>53</v>
      </c>
      <c r="C101" s="2122" t="s">
        <v>53</v>
      </c>
      <c r="D101" s="2122" t="s">
        <v>53</v>
      </c>
      <c r="E101" s="2122" t="s">
        <v>53</v>
      </c>
      <c r="F101" s="2122" t="s">
        <v>53</v>
      </c>
      <c r="G101" s="2122" t="s">
        <v>53</v>
      </c>
      <c r="H101" s="2122" t="s">
        <v>53</v>
      </c>
      <c r="I101" s="2122" t="s">
        <v>53</v>
      </c>
      <c r="J101" s="2122" t="s">
        <v>53</v>
      </c>
    </row>
    <row r="102" spans="1:13" ht="6" customHeight="1">
      <c r="A102" s="1254"/>
      <c r="B102" s="1254"/>
      <c r="C102" s="1254"/>
      <c r="D102" s="1254"/>
      <c r="E102" s="1254"/>
      <c r="F102" s="1254"/>
      <c r="G102" s="1254"/>
      <c r="H102" s="1254"/>
      <c r="I102" s="1254"/>
    </row>
    <row r="103" spans="1:13" ht="57.6" customHeight="1">
      <c r="A103" s="2143" t="s">
        <v>1335</v>
      </c>
      <c r="B103" s="2143"/>
      <c r="C103" s="2143"/>
      <c r="D103" s="2143"/>
      <c r="E103" s="2143"/>
      <c r="F103" s="2143"/>
      <c r="G103" s="2143"/>
      <c r="H103" s="2143"/>
      <c r="I103" s="2143"/>
      <c r="J103" s="2143"/>
      <c r="K103" s="2143"/>
      <c r="L103" s="2143"/>
      <c r="M103" s="2143"/>
    </row>
    <row r="104" spans="1:13" ht="70.2" customHeight="1">
      <c r="A104" s="2143" t="s">
        <v>1625</v>
      </c>
      <c r="B104" s="2143"/>
      <c r="C104" s="2143"/>
      <c r="D104" s="2143"/>
      <c r="E104" s="2143"/>
      <c r="F104" s="2143"/>
      <c r="G104" s="2143"/>
      <c r="H104" s="2143"/>
      <c r="I104" s="2143"/>
      <c r="J104" s="2143"/>
      <c r="K104" s="2143"/>
      <c r="L104" s="2143"/>
      <c r="M104" s="2143"/>
    </row>
    <row r="105" spans="1:13" ht="10.5" customHeight="1">
      <c r="A105" s="1253"/>
      <c r="B105" s="1254"/>
      <c r="C105" s="1254"/>
      <c r="D105" s="1254"/>
      <c r="E105" s="1254"/>
      <c r="F105" s="1254"/>
      <c r="G105" s="1254"/>
      <c r="H105" s="1254"/>
      <c r="I105" s="1254"/>
    </row>
    <row r="106" spans="1:13" ht="10.5" customHeight="1">
      <c r="A106" s="1256" t="s">
        <v>1302</v>
      </c>
      <c r="B106" s="1254"/>
      <c r="C106" s="1254"/>
      <c r="D106" s="1254"/>
      <c r="E106" s="1254"/>
      <c r="F106" s="1254"/>
      <c r="G106" s="1254"/>
      <c r="H106" s="1254"/>
      <c r="I106" s="1254"/>
    </row>
    <row r="107" spans="1:13" ht="6.6" customHeight="1">
      <c r="A107" s="1253"/>
      <c r="B107" s="1254"/>
      <c r="C107" s="1254"/>
      <c r="D107" s="1254"/>
      <c r="E107" s="1254"/>
      <c r="F107" s="1254"/>
      <c r="G107" s="1254"/>
      <c r="H107" s="1254"/>
      <c r="I107" s="1254"/>
    </row>
    <row r="108" spans="1:13" ht="54" customHeight="1">
      <c r="A108" s="2143" t="s">
        <v>1466</v>
      </c>
      <c r="B108" s="2143"/>
      <c r="C108" s="2143"/>
      <c r="D108" s="2143"/>
      <c r="E108" s="2143"/>
      <c r="F108" s="2143"/>
      <c r="G108" s="2143"/>
      <c r="H108" s="2143"/>
      <c r="I108" s="2143"/>
      <c r="J108" s="2143"/>
      <c r="K108" s="2143"/>
      <c r="L108" s="2143"/>
      <c r="M108" s="2143"/>
    </row>
    <row r="109" spans="1:13" ht="10.5" customHeight="1">
      <c r="A109" s="1254"/>
      <c r="B109" s="1254"/>
      <c r="C109" s="1254"/>
      <c r="D109" s="1254"/>
      <c r="E109" s="1254"/>
      <c r="F109" s="1254"/>
      <c r="G109" s="1254"/>
      <c r="H109" s="1254"/>
      <c r="I109" s="1254"/>
    </row>
    <row r="110" spans="1:13" ht="10.5" customHeight="1">
      <c r="A110" s="1219"/>
      <c r="B110" s="1219"/>
      <c r="C110" s="2153" t="s">
        <v>1470</v>
      </c>
      <c r="D110" s="2153" t="s">
        <v>53</v>
      </c>
      <c r="E110" s="2153" t="s">
        <v>53</v>
      </c>
      <c r="F110" s="2153" t="s">
        <v>53</v>
      </c>
      <c r="G110" s="2153" t="s">
        <v>1164</v>
      </c>
      <c r="H110" s="2153" t="s">
        <v>53</v>
      </c>
      <c r="I110" s="2153" t="s">
        <v>53</v>
      </c>
      <c r="J110" s="2153" t="s">
        <v>53</v>
      </c>
    </row>
    <row r="111" spans="1:13" ht="23.4" customHeight="1">
      <c r="A111" s="1224"/>
      <c r="B111" s="1224"/>
      <c r="C111" s="2145" t="s">
        <v>1465</v>
      </c>
      <c r="D111" s="2145" t="s">
        <v>53</v>
      </c>
      <c r="E111" s="2145" t="s">
        <v>1294</v>
      </c>
      <c r="F111" s="2145" t="s">
        <v>53</v>
      </c>
      <c r="G111" s="2145" t="s">
        <v>1293</v>
      </c>
      <c r="H111" s="2145" t="s">
        <v>53</v>
      </c>
      <c r="I111" s="2145" t="s">
        <v>1294</v>
      </c>
      <c r="J111" s="2145" t="s">
        <v>53</v>
      </c>
    </row>
    <row r="112" spans="1:13" ht="10.5" customHeight="1">
      <c r="A112" s="1223" t="s">
        <v>973</v>
      </c>
      <c r="B112" s="1223"/>
      <c r="C112" s="1223"/>
      <c r="D112" s="1223"/>
      <c r="E112" s="1223"/>
      <c r="F112" s="1223"/>
      <c r="G112" s="1223"/>
      <c r="H112" s="1255"/>
      <c r="I112" s="1255"/>
      <c r="J112" s="1255"/>
    </row>
    <row r="113" spans="1:13" ht="10.5" customHeight="1">
      <c r="A113" s="2154" t="s">
        <v>1288</v>
      </c>
      <c r="B113" s="2155" t="s">
        <v>53</v>
      </c>
      <c r="C113" s="1252"/>
      <c r="D113" s="1919">
        <v>438</v>
      </c>
      <c r="E113" s="1921"/>
      <c r="F113" s="1919">
        <v>546</v>
      </c>
      <c r="G113" s="1228"/>
      <c r="H113" s="1228">
        <v>492</v>
      </c>
      <c r="I113" s="1228"/>
      <c r="J113" s="1228">
        <v>646</v>
      </c>
    </row>
    <row r="114" spans="1:13" ht="10.5" customHeight="1">
      <c r="A114" s="2150" t="s">
        <v>1289</v>
      </c>
      <c r="B114" s="2156" t="s">
        <v>53</v>
      </c>
      <c r="C114" s="1251"/>
      <c r="D114" s="1612">
        <v>1203</v>
      </c>
      <c r="E114" s="1605"/>
      <c r="F114" s="1612">
        <v>1275</v>
      </c>
      <c r="G114" s="1215"/>
      <c r="H114" s="1215">
        <v>1307</v>
      </c>
      <c r="I114" s="1215"/>
      <c r="J114" s="1215">
        <v>1447</v>
      </c>
    </row>
    <row r="115" spans="1:13" ht="10.5" customHeight="1">
      <c r="A115" s="2150" t="s">
        <v>1290</v>
      </c>
      <c r="B115" s="2156" t="s">
        <v>53</v>
      </c>
      <c r="C115" s="1251"/>
      <c r="D115" s="1607">
        <v>869</v>
      </c>
      <c r="E115" s="1605"/>
      <c r="F115" s="1607">
        <v>879</v>
      </c>
      <c r="G115" s="1215"/>
      <c r="H115" s="1215">
        <v>874</v>
      </c>
      <c r="I115" s="1215"/>
      <c r="J115" s="1215">
        <v>950</v>
      </c>
    </row>
    <row r="116" spans="1:13" ht="10.5" customHeight="1">
      <c r="A116" s="2150" t="s">
        <v>1291</v>
      </c>
      <c r="B116" s="2156" t="s">
        <v>53</v>
      </c>
      <c r="C116" s="1251"/>
      <c r="D116" s="1607">
        <v>8</v>
      </c>
      <c r="E116" s="1605"/>
      <c r="F116" s="1607">
        <v>19</v>
      </c>
      <c r="G116" s="1215"/>
      <c r="H116" s="1215">
        <v>14</v>
      </c>
      <c r="I116" s="1215"/>
      <c r="J116" s="1215">
        <v>29</v>
      </c>
    </row>
    <row r="117" spans="1:13" ht="10.5" customHeight="1">
      <c r="A117" s="2147" t="s">
        <v>1292</v>
      </c>
      <c r="B117" s="2157" t="s">
        <v>53</v>
      </c>
      <c r="C117" s="1648"/>
      <c r="D117" s="1636">
        <v>2518</v>
      </c>
      <c r="E117" s="1649"/>
      <c r="F117" s="1636">
        <v>2719</v>
      </c>
      <c r="G117" s="1650"/>
      <c r="H117" s="1650">
        <v>2687</v>
      </c>
      <c r="I117" s="1650"/>
      <c r="J117" s="1650">
        <v>3072</v>
      </c>
    </row>
    <row r="118" spans="1:13" ht="10.5" customHeight="1">
      <c r="A118" s="1254"/>
      <c r="B118" s="1254"/>
      <c r="C118" s="1254"/>
      <c r="D118" s="1254"/>
      <c r="E118" s="1254"/>
      <c r="F118" s="1254"/>
      <c r="G118" s="1254"/>
      <c r="H118" s="1254"/>
      <c r="I118" s="1254"/>
    </row>
    <row r="119" spans="1:13" ht="16.8" customHeight="1">
      <c r="A119" s="1256" t="s">
        <v>1311</v>
      </c>
      <c r="B119" s="1254"/>
      <c r="C119" s="1254"/>
      <c r="D119" s="1254"/>
      <c r="E119" s="1254"/>
      <c r="F119" s="1254"/>
      <c r="G119" s="1254"/>
      <c r="H119" s="1254"/>
      <c r="I119" s="1254"/>
    </row>
    <row r="120" spans="1:13" ht="63" customHeight="1">
      <c r="A120" s="2143" t="s">
        <v>1626</v>
      </c>
      <c r="B120" s="2143"/>
      <c r="C120" s="2143"/>
      <c r="D120" s="2143"/>
      <c r="E120" s="2143"/>
      <c r="F120" s="2143"/>
      <c r="G120" s="2143"/>
      <c r="H120" s="2143"/>
      <c r="I120" s="2143"/>
      <c r="J120" s="2143"/>
      <c r="K120" s="2143"/>
      <c r="L120" s="2143"/>
      <c r="M120" s="2143"/>
    </row>
    <row r="121" spans="1:13" ht="34.799999999999997" customHeight="1">
      <c r="A121" s="2143" t="s">
        <v>1336</v>
      </c>
      <c r="B121" s="2143"/>
      <c r="C121" s="2143"/>
      <c r="D121" s="2143"/>
      <c r="E121" s="2143"/>
      <c r="F121" s="2143"/>
      <c r="G121" s="2143"/>
      <c r="H121" s="2143"/>
      <c r="I121" s="2143"/>
      <c r="J121" s="2143"/>
      <c r="K121" s="2143"/>
      <c r="L121" s="2143"/>
      <c r="M121" s="2143"/>
    </row>
    <row r="122" spans="1:13" ht="40.799999999999997" customHeight="1">
      <c r="A122" s="2143" t="s">
        <v>1627</v>
      </c>
      <c r="B122" s="2143"/>
      <c r="C122" s="2143"/>
      <c r="D122" s="2143"/>
      <c r="E122" s="2143"/>
      <c r="F122" s="2143"/>
      <c r="G122" s="2143"/>
      <c r="H122" s="2143"/>
      <c r="I122" s="2143"/>
      <c r="J122" s="2143"/>
      <c r="K122" s="2143"/>
      <c r="L122" s="2143"/>
      <c r="M122" s="2143"/>
    </row>
    <row r="123" spans="1:13" ht="66.599999999999994" customHeight="1">
      <c r="A123" s="2143" t="s">
        <v>1628</v>
      </c>
      <c r="B123" s="2143"/>
      <c r="C123" s="2143"/>
      <c r="D123" s="2143"/>
      <c r="E123" s="2143"/>
      <c r="F123" s="2143"/>
      <c r="G123" s="2143"/>
      <c r="H123" s="2143"/>
      <c r="I123" s="2143"/>
      <c r="J123" s="2143"/>
      <c r="K123" s="2143"/>
      <c r="L123" s="2143"/>
      <c r="M123" s="2143"/>
    </row>
    <row r="124" spans="1:13" ht="66" customHeight="1">
      <c r="A124" s="2143" t="s">
        <v>1629</v>
      </c>
      <c r="B124" s="2143"/>
      <c r="C124" s="2143"/>
      <c r="D124" s="2143"/>
      <c r="E124" s="2143"/>
      <c r="F124" s="2143"/>
      <c r="G124" s="2143"/>
      <c r="H124" s="2143"/>
      <c r="I124" s="2143"/>
      <c r="J124" s="2143"/>
      <c r="K124" s="2143"/>
      <c r="L124" s="2143"/>
      <c r="M124" s="2143"/>
    </row>
    <row r="125" spans="1:13" ht="45" customHeight="1">
      <c r="A125" s="2144" t="s">
        <v>1467</v>
      </c>
      <c r="B125" s="2144"/>
      <c r="C125" s="2144"/>
      <c r="D125" s="2144"/>
      <c r="E125" s="2144"/>
      <c r="F125" s="2144"/>
      <c r="G125" s="2144"/>
      <c r="H125" s="2144"/>
      <c r="I125" s="2144"/>
      <c r="J125" s="2144"/>
      <c r="K125" s="2144"/>
      <c r="L125" s="2144"/>
      <c r="M125" s="2144"/>
    </row>
    <row r="126" spans="1:13" ht="6.6" customHeight="1">
      <c r="A126" s="1254"/>
      <c r="B126" s="1254"/>
      <c r="C126" s="1254"/>
      <c r="D126" s="1254"/>
      <c r="E126" s="1254"/>
      <c r="F126" s="1254"/>
      <c r="G126" s="1254"/>
      <c r="H126" s="1254"/>
      <c r="I126" s="1254"/>
    </row>
    <row r="127" spans="1:13" ht="42.6" customHeight="1">
      <c r="A127" s="2143" t="s">
        <v>1468</v>
      </c>
      <c r="B127" s="2143"/>
      <c r="C127" s="2143"/>
      <c r="D127" s="2143"/>
      <c r="E127" s="2143"/>
      <c r="F127" s="2143"/>
      <c r="G127" s="2143"/>
      <c r="H127" s="2143"/>
      <c r="I127" s="2143"/>
      <c r="J127" s="2143"/>
      <c r="K127" s="2143"/>
      <c r="L127" s="2143"/>
      <c r="M127" s="2143"/>
    </row>
    <row r="128" spans="1:13" ht="22.8" customHeight="1">
      <c r="A128" s="2143" t="s">
        <v>1469</v>
      </c>
      <c r="B128" s="2143"/>
      <c r="C128" s="2143"/>
      <c r="D128" s="2143"/>
      <c r="E128" s="2143"/>
      <c r="F128" s="2143"/>
      <c r="G128" s="2143"/>
      <c r="H128" s="2143"/>
      <c r="I128" s="2143"/>
      <c r="J128" s="2143"/>
      <c r="K128" s="2143"/>
      <c r="L128" s="2143"/>
      <c r="M128" s="2143"/>
    </row>
    <row r="129" spans="1:13" ht="10.199999999999999" customHeight="1">
      <c r="A129" s="2122" t="s">
        <v>1077</v>
      </c>
      <c r="B129" s="2122" t="s">
        <v>53</v>
      </c>
      <c r="C129" s="2122" t="s">
        <v>53</v>
      </c>
      <c r="D129" s="2135" t="s">
        <v>53</v>
      </c>
      <c r="E129" s="2135" t="s">
        <v>53</v>
      </c>
      <c r="F129" s="2135" t="s">
        <v>53</v>
      </c>
      <c r="G129" s="1243"/>
      <c r="H129" s="1243"/>
      <c r="I129" s="1243"/>
      <c r="J129" s="1243"/>
      <c r="K129" s="1243"/>
      <c r="L129" s="1243"/>
      <c r="M129" s="1243"/>
    </row>
    <row r="130" spans="1:13" ht="10.5" customHeight="1">
      <c r="A130" s="1225"/>
      <c r="B130" s="1225"/>
      <c r="C130" s="1240"/>
      <c r="D130" s="1240"/>
      <c r="E130" s="1240"/>
      <c r="F130" s="1240"/>
      <c r="G130" s="1240"/>
      <c r="H130" s="1240"/>
      <c r="I130" s="1240"/>
      <c r="J130" s="1219"/>
      <c r="K130" s="1306" t="s">
        <v>1321</v>
      </c>
      <c r="L130" s="1219"/>
      <c r="M130" s="1219"/>
    </row>
    <row r="131" spans="1:13" ht="10.5" customHeight="1">
      <c r="A131" s="1250" t="s">
        <v>1470</v>
      </c>
      <c r="B131" s="1247"/>
      <c r="C131" s="1239"/>
      <c r="D131" s="1239"/>
      <c r="E131" s="1239"/>
      <c r="F131" s="1239"/>
      <c r="G131" s="1307"/>
      <c r="H131" s="1306"/>
      <c r="I131" s="1306"/>
      <c r="J131" s="1306" t="s">
        <v>1322</v>
      </c>
      <c r="K131" s="1306" t="s">
        <v>1323</v>
      </c>
      <c r="L131" s="1306" t="s">
        <v>1324</v>
      </c>
      <c r="M131" s="1306" t="s">
        <v>1325</v>
      </c>
    </row>
    <row r="132" spans="1:13" ht="10.5" customHeight="1">
      <c r="A132" s="1247"/>
      <c r="B132" s="1247"/>
      <c r="C132" s="1239"/>
      <c r="D132" s="1239"/>
      <c r="E132" s="1239"/>
      <c r="F132" s="1239"/>
      <c r="G132" s="1306" t="s">
        <v>1326</v>
      </c>
      <c r="H132" s="1306"/>
      <c r="I132" s="1306"/>
      <c r="J132" s="1306" t="s">
        <v>1327</v>
      </c>
      <c r="K132" s="1306" t="s">
        <v>1327</v>
      </c>
      <c r="L132" s="1306" t="s">
        <v>1327</v>
      </c>
      <c r="M132" s="1306" t="s">
        <v>1327</v>
      </c>
    </row>
    <row r="133" spans="1:13" ht="10.5" customHeight="1">
      <c r="A133" s="1219"/>
      <c r="B133" s="1219"/>
      <c r="C133" s="1239"/>
      <c r="D133" s="1239"/>
      <c r="E133" s="1239"/>
      <c r="F133" s="1239"/>
      <c r="G133" s="1306" t="s">
        <v>1328</v>
      </c>
      <c r="H133" s="1306" t="s">
        <v>1329</v>
      </c>
      <c r="I133" s="1306"/>
      <c r="J133" s="1306" t="s">
        <v>1330</v>
      </c>
      <c r="K133" s="1306" t="s">
        <v>1330</v>
      </c>
      <c r="L133" s="1306" t="s">
        <v>1330</v>
      </c>
      <c r="M133" s="1306" t="s">
        <v>1330</v>
      </c>
    </row>
    <row r="134" spans="1:13" ht="10.5" customHeight="1">
      <c r="A134" s="1287" t="s">
        <v>1312</v>
      </c>
      <c r="B134" s="1288"/>
      <c r="C134" s="1224"/>
      <c r="D134" s="1645">
        <v>2021</v>
      </c>
      <c r="E134" s="1645">
        <v>2022</v>
      </c>
      <c r="F134" s="1645">
        <v>2023</v>
      </c>
      <c r="G134" s="1646" t="s">
        <v>1331</v>
      </c>
      <c r="H134" s="1646" t="s">
        <v>1332</v>
      </c>
      <c r="I134" s="1646"/>
      <c r="J134" s="1646" t="s">
        <v>1331</v>
      </c>
      <c r="K134" s="1646" t="s">
        <v>1331</v>
      </c>
      <c r="L134" s="1646" t="s">
        <v>1331</v>
      </c>
      <c r="M134" s="1646" t="s">
        <v>1331</v>
      </c>
    </row>
    <row r="135" spans="1:13" ht="10.5" customHeight="1">
      <c r="A135" s="2136" t="s">
        <v>1313</v>
      </c>
      <c r="B135" s="2137" t="s">
        <v>53</v>
      </c>
      <c r="C135" s="1601" t="s">
        <v>1317</v>
      </c>
      <c r="D135" s="1919">
        <v>3.3</v>
      </c>
      <c r="E135" s="1919">
        <v>5.8</v>
      </c>
      <c r="F135" s="1919">
        <v>1.9</v>
      </c>
      <c r="G135" s="1919">
        <v>206</v>
      </c>
      <c r="H135" s="1920">
        <v>0.2</v>
      </c>
      <c r="I135" s="1921"/>
      <c r="J135" s="1921"/>
      <c r="K135" s="1921"/>
      <c r="L135" s="1921"/>
      <c r="M135" s="1921"/>
    </row>
    <row r="136" spans="1:13" ht="10.5" customHeight="1">
      <c r="A136" s="2127"/>
      <c r="B136" s="2127" t="s">
        <v>53</v>
      </c>
      <c r="C136" s="1233" t="s">
        <v>1318</v>
      </c>
      <c r="D136" s="1922">
        <v>4</v>
      </c>
      <c r="E136" s="1607">
        <v>3.1</v>
      </c>
      <c r="F136" s="1607">
        <v>3.1</v>
      </c>
      <c r="G136" s="1910"/>
      <c r="H136" s="1910"/>
      <c r="I136" s="1910"/>
      <c r="J136" s="1910"/>
      <c r="K136" s="1910"/>
      <c r="L136" s="1910"/>
      <c r="M136" s="1910"/>
    </row>
    <row r="137" spans="1:13" ht="21" customHeight="1">
      <c r="A137" s="666"/>
      <c r="B137" s="666"/>
      <c r="C137" s="1293" t="s">
        <v>1319</v>
      </c>
      <c r="D137" s="1607">
        <v>2.6</v>
      </c>
      <c r="E137" s="1607">
        <v>8.9</v>
      </c>
      <c r="F137" s="1607">
        <v>2.8</v>
      </c>
      <c r="G137" s="1910"/>
      <c r="H137" s="1910"/>
      <c r="I137" s="1910"/>
      <c r="J137" s="1910"/>
      <c r="K137" s="1910"/>
      <c r="L137" s="1910"/>
      <c r="M137" s="1910"/>
    </row>
    <row r="138" spans="1:13" ht="10.5" customHeight="1">
      <c r="A138" s="1290"/>
      <c r="B138" s="1290"/>
      <c r="C138" s="1294" t="s">
        <v>1320</v>
      </c>
      <c r="D138" s="1923">
        <v>11.4</v>
      </c>
      <c r="E138" s="1923">
        <v>5.2</v>
      </c>
      <c r="F138" s="1923">
        <v>2.7</v>
      </c>
      <c r="G138" s="1924"/>
      <c r="H138" s="1924"/>
      <c r="I138" s="1924"/>
      <c r="J138" s="1924"/>
      <c r="K138" s="1924"/>
      <c r="L138" s="1924"/>
      <c r="M138" s="1924"/>
    </row>
    <row r="139" spans="1:13" ht="10.5" customHeight="1">
      <c r="A139" s="2139" t="s">
        <v>1314</v>
      </c>
      <c r="B139" s="2133" t="s">
        <v>53</v>
      </c>
      <c r="C139" s="1601" t="s">
        <v>1317</v>
      </c>
      <c r="D139" s="1607">
        <v>1.4</v>
      </c>
      <c r="E139" s="1607">
        <v>4.5</v>
      </c>
      <c r="F139" s="1607">
        <v>2.2000000000000002</v>
      </c>
      <c r="G139" s="1607">
        <v>207</v>
      </c>
      <c r="H139" s="1925">
        <v>0.6</v>
      </c>
      <c r="I139" s="1910"/>
      <c r="J139" s="1607">
        <v>208</v>
      </c>
      <c r="K139" s="1607">
        <v>195</v>
      </c>
      <c r="L139" s="1607">
        <v>323</v>
      </c>
      <c r="M139" s="1607">
        <v>726</v>
      </c>
    </row>
    <row r="140" spans="1:13" ht="10.5" customHeight="1">
      <c r="A140" s="2138"/>
      <c r="B140" s="2138" t="s">
        <v>53</v>
      </c>
      <c r="C140" s="1233" t="s">
        <v>1318</v>
      </c>
      <c r="D140" s="1607">
        <v>4.4000000000000004</v>
      </c>
      <c r="E140" s="1607">
        <v>4.3</v>
      </c>
      <c r="F140" s="1607">
        <v>4.0999999999999996</v>
      </c>
      <c r="G140" s="1910"/>
      <c r="H140" s="1910"/>
      <c r="I140" s="1910"/>
      <c r="J140" s="1910"/>
      <c r="K140" s="1910"/>
      <c r="L140" s="1910"/>
      <c r="M140" s="1910"/>
    </row>
    <row r="141" spans="1:13" ht="19.8" customHeight="1">
      <c r="A141" s="666"/>
      <c r="B141" s="666"/>
      <c r="C141" s="1296" t="s">
        <v>1319</v>
      </c>
      <c r="D141" s="1607">
        <v>1.3</v>
      </c>
      <c r="E141" s="1607">
        <v>7.7</v>
      </c>
      <c r="F141" s="1607">
        <v>2.5</v>
      </c>
      <c r="G141" s="1910"/>
      <c r="H141" s="1910"/>
      <c r="I141" s="1910"/>
      <c r="J141" s="1910"/>
      <c r="K141" s="1910"/>
      <c r="L141" s="1910"/>
      <c r="M141" s="1910"/>
    </row>
    <row r="142" spans="1:13" ht="10.5" customHeight="1">
      <c r="A142" s="1290"/>
      <c r="B142" s="1290"/>
      <c r="C142" s="1294" t="s">
        <v>1320</v>
      </c>
      <c r="D142" s="1923">
        <v>9.6999999999999993</v>
      </c>
      <c r="E142" s="1926">
        <v>3</v>
      </c>
      <c r="F142" s="1923">
        <v>2.2999999999999998</v>
      </c>
      <c r="G142" s="1924"/>
      <c r="H142" s="1924"/>
      <c r="I142" s="1924"/>
      <c r="J142" s="1910"/>
      <c r="K142" s="1910"/>
      <c r="L142" s="1910"/>
      <c r="M142" s="1910"/>
    </row>
    <row r="143" spans="1:13" ht="10.5" customHeight="1">
      <c r="A143" s="2126" t="s">
        <v>1315</v>
      </c>
      <c r="B143" s="2126" t="s">
        <v>53</v>
      </c>
      <c r="C143" s="1601" t="s">
        <v>1317</v>
      </c>
      <c r="D143" s="1607">
        <v>-0.4</v>
      </c>
      <c r="E143" s="1607">
        <v>3.5</v>
      </c>
      <c r="F143" s="1607">
        <v>2.2000000000000002</v>
      </c>
      <c r="G143" s="1607">
        <v>213</v>
      </c>
      <c r="H143" s="1925">
        <v>0.2</v>
      </c>
      <c r="I143" s="1910"/>
      <c r="J143" s="1910"/>
      <c r="K143" s="1910"/>
      <c r="L143" s="1910"/>
      <c r="M143" s="1910"/>
    </row>
    <row r="144" spans="1:13" ht="10.5" customHeight="1">
      <c r="A144" s="2127"/>
      <c r="B144" s="2127" t="s">
        <v>53</v>
      </c>
      <c r="C144" s="1233" t="s">
        <v>1318</v>
      </c>
      <c r="D144" s="1607">
        <v>6.3</v>
      </c>
      <c r="E144" s="1607">
        <v>6.2</v>
      </c>
      <c r="F144" s="1922">
        <v>6</v>
      </c>
      <c r="G144" s="1910"/>
      <c r="H144" s="1910"/>
      <c r="I144" s="1910"/>
      <c r="J144" s="1910"/>
      <c r="K144" s="1910"/>
      <c r="L144" s="1910"/>
      <c r="M144" s="1910"/>
    </row>
    <row r="145" spans="1:13" ht="20.399999999999999" customHeight="1">
      <c r="A145" s="2125"/>
      <c r="B145" s="2125" t="s">
        <v>53</v>
      </c>
      <c r="C145" s="1296" t="s">
        <v>1319</v>
      </c>
      <c r="D145" s="1922">
        <v>0</v>
      </c>
      <c r="E145" s="1607">
        <v>7.6</v>
      </c>
      <c r="F145" s="1607">
        <v>2.5</v>
      </c>
      <c r="G145" s="1910"/>
      <c r="H145" s="1910"/>
      <c r="I145" s="1910"/>
      <c r="J145" s="1910"/>
      <c r="K145" s="1910"/>
      <c r="L145" s="1910"/>
      <c r="M145" s="1910"/>
    </row>
    <row r="146" spans="1:13" ht="10.5" customHeight="1">
      <c r="A146" s="2125"/>
      <c r="B146" s="2125" t="s">
        <v>53</v>
      </c>
      <c r="C146" s="1998" t="s">
        <v>1621</v>
      </c>
      <c r="D146" s="1607">
        <v>4.2</v>
      </c>
      <c r="E146" s="1607">
        <v>-6.3</v>
      </c>
      <c r="F146" s="1607">
        <v>-0.9</v>
      </c>
      <c r="G146" s="1910"/>
      <c r="H146" s="1910"/>
      <c r="I146" s="1910"/>
      <c r="J146" s="1910"/>
      <c r="K146" s="1910"/>
      <c r="L146" s="1910"/>
      <c r="M146" s="1607"/>
    </row>
    <row r="147" spans="1:13" ht="10.5" customHeight="1">
      <c r="A147" s="2125"/>
      <c r="B147" s="2125" t="s">
        <v>53</v>
      </c>
      <c r="C147" s="1219"/>
      <c r="D147" s="1910"/>
      <c r="E147" s="1910"/>
      <c r="F147" s="1910"/>
      <c r="G147" s="1910"/>
      <c r="H147" s="1910"/>
      <c r="I147" s="1910"/>
      <c r="J147" s="1910"/>
      <c r="K147" s="1910"/>
      <c r="L147" s="1910"/>
      <c r="M147" s="1607"/>
    </row>
    <row r="148" spans="1:13" ht="10.5" customHeight="1">
      <c r="A148" s="1287" t="s">
        <v>649</v>
      </c>
      <c r="B148" s="1287"/>
      <c r="C148" s="1224"/>
      <c r="D148" s="1924"/>
      <c r="E148" s="1924"/>
      <c r="F148" s="1924"/>
      <c r="G148" s="1924"/>
      <c r="H148" s="1924"/>
      <c r="I148" s="1924"/>
      <c r="J148" s="1910"/>
      <c r="K148" s="1910"/>
      <c r="L148" s="1910"/>
      <c r="M148" s="1607"/>
    </row>
    <row r="149" spans="1:13" ht="10.5" customHeight="1">
      <c r="A149" s="2126" t="s">
        <v>1313</v>
      </c>
      <c r="B149" s="2126" t="s">
        <v>53</v>
      </c>
      <c r="C149" s="1297" t="s">
        <v>1317</v>
      </c>
      <c r="D149" s="1927">
        <v>3.5</v>
      </c>
      <c r="E149" s="1927">
        <v>3.4</v>
      </c>
      <c r="F149" s="1927">
        <v>1.7</v>
      </c>
      <c r="G149" s="1927">
        <v>266</v>
      </c>
      <c r="H149" s="1928">
        <v>0.2</v>
      </c>
      <c r="I149" s="1910"/>
      <c r="J149" s="1910"/>
      <c r="K149" s="1910"/>
      <c r="L149" s="1910"/>
      <c r="M149" s="1607"/>
    </row>
    <row r="150" spans="1:13" ht="10.5" customHeight="1">
      <c r="A150" s="2127"/>
      <c r="B150" s="2127" t="s">
        <v>53</v>
      </c>
      <c r="C150" s="1296" t="s">
        <v>1318</v>
      </c>
      <c r="D150" s="1927">
        <v>8.1</v>
      </c>
      <c r="E150" s="1927">
        <v>7.4</v>
      </c>
      <c r="F150" s="1929">
        <v>7</v>
      </c>
      <c r="G150" s="1930"/>
      <c r="H150" s="1930"/>
      <c r="I150" s="1930"/>
      <c r="J150" s="1930"/>
      <c r="K150" s="1930"/>
      <c r="L150" s="1930"/>
      <c r="M150" s="1930"/>
    </row>
    <row r="151" spans="1:13" ht="20.399999999999999" customHeight="1">
      <c r="A151" s="2125"/>
      <c r="B151" s="2125" t="s">
        <v>53</v>
      </c>
      <c r="C151" s="1296" t="s">
        <v>1319</v>
      </c>
      <c r="D151" s="1927">
        <v>4.0999999999999996</v>
      </c>
      <c r="E151" s="1927">
        <v>4.4000000000000004</v>
      </c>
      <c r="F151" s="1927">
        <v>2.6</v>
      </c>
      <c r="G151" s="1930"/>
      <c r="H151" s="1930"/>
      <c r="I151" s="1930"/>
      <c r="J151" s="1930"/>
      <c r="K151" s="1930"/>
      <c r="L151" s="1930"/>
      <c r="M151" s="1930"/>
    </row>
    <row r="152" spans="1:13" ht="12" customHeight="1">
      <c r="A152" s="2119"/>
      <c r="B152" s="2119" t="s">
        <v>53</v>
      </c>
      <c r="C152" s="1294" t="s">
        <v>1320</v>
      </c>
      <c r="D152" s="1931">
        <v>4.0999999999999996</v>
      </c>
      <c r="E152" s="1931">
        <v>3.7</v>
      </c>
      <c r="F152" s="1932">
        <v>2</v>
      </c>
      <c r="G152" s="1933"/>
      <c r="H152" s="1933"/>
      <c r="I152" s="1933"/>
      <c r="J152" s="1933"/>
      <c r="K152" s="1933"/>
      <c r="L152" s="1933"/>
      <c r="M152" s="1933"/>
    </row>
    <row r="153" spans="1:13" ht="10.5" customHeight="1">
      <c r="A153" s="2139" t="s">
        <v>1314</v>
      </c>
      <c r="B153" s="2133" t="s">
        <v>53</v>
      </c>
      <c r="C153" s="1297" t="s">
        <v>1317</v>
      </c>
      <c r="D153" s="1927">
        <v>2.6</v>
      </c>
      <c r="E153" s="1927">
        <v>2.7</v>
      </c>
      <c r="F153" s="1927">
        <v>1.2</v>
      </c>
      <c r="G153" s="1927">
        <v>271</v>
      </c>
      <c r="H153" s="1928">
        <v>0.6</v>
      </c>
      <c r="I153" s="1930"/>
      <c r="J153" s="1927">
        <v>275</v>
      </c>
      <c r="K153" s="1927">
        <v>137</v>
      </c>
      <c r="L153" s="1927">
        <v>195</v>
      </c>
      <c r="M153" s="1927">
        <v>607</v>
      </c>
    </row>
    <row r="154" spans="1:13" ht="10.5" customHeight="1">
      <c r="A154" s="2125"/>
      <c r="B154" s="2125" t="s">
        <v>53</v>
      </c>
      <c r="C154" s="1296" t="s">
        <v>1318</v>
      </c>
      <c r="D154" s="1927">
        <v>8.3000000000000007</v>
      </c>
      <c r="E154" s="1927">
        <v>7.7</v>
      </c>
      <c r="F154" s="1927">
        <v>7.4</v>
      </c>
      <c r="G154" s="1930"/>
      <c r="H154" s="1930"/>
      <c r="I154" s="1930"/>
      <c r="J154" s="1930"/>
      <c r="K154" s="1930"/>
      <c r="L154" s="1930"/>
      <c r="M154" s="1930"/>
    </row>
    <row r="155" spans="1:13" ht="22.2" customHeight="1">
      <c r="A155" s="2125"/>
      <c r="B155" s="2125" t="s">
        <v>53</v>
      </c>
      <c r="C155" s="1296" t="s">
        <v>1319</v>
      </c>
      <c r="D155" s="1927">
        <v>3.6</v>
      </c>
      <c r="E155" s="1929">
        <v>4</v>
      </c>
      <c r="F155" s="1927">
        <v>1.8</v>
      </c>
      <c r="G155" s="1930"/>
      <c r="H155" s="1930"/>
      <c r="I155" s="1930"/>
      <c r="J155" s="1930"/>
      <c r="K155" s="1930"/>
      <c r="L155" s="1930"/>
      <c r="M155" s="1930"/>
    </row>
    <row r="156" spans="1:13" ht="10.5" customHeight="1">
      <c r="A156" s="2119"/>
      <c r="B156" s="2119" t="s">
        <v>53</v>
      </c>
      <c r="C156" s="1294" t="s">
        <v>1320</v>
      </c>
      <c r="D156" s="1931">
        <v>1.5</v>
      </c>
      <c r="E156" s="1931">
        <v>1.3</v>
      </c>
      <c r="F156" s="1931">
        <v>1.4</v>
      </c>
      <c r="G156" s="1933"/>
      <c r="H156" s="1933"/>
      <c r="I156" s="1933"/>
      <c r="J156" s="1930"/>
      <c r="K156" s="1930"/>
      <c r="L156" s="1930"/>
      <c r="M156" s="1930"/>
    </row>
    <row r="157" spans="1:13" ht="10.5" customHeight="1">
      <c r="A157" s="2126" t="s">
        <v>1315</v>
      </c>
      <c r="B157" s="2126" t="s">
        <v>53</v>
      </c>
      <c r="C157" s="1297" t="s">
        <v>1317</v>
      </c>
      <c r="D157" s="1927">
        <v>-0.1</v>
      </c>
      <c r="E157" s="1927">
        <v>1.1000000000000001</v>
      </c>
      <c r="F157" s="1927">
        <v>2.2000000000000002</v>
      </c>
      <c r="G157" s="1927">
        <v>297</v>
      </c>
      <c r="H157" s="1928">
        <v>0.2</v>
      </c>
      <c r="I157" s="1930"/>
      <c r="J157" s="1930"/>
      <c r="K157" s="1930"/>
      <c r="L157" s="1930"/>
      <c r="M157" s="1930"/>
    </row>
    <row r="158" spans="1:13" ht="10.5" customHeight="1">
      <c r="A158" s="2127"/>
      <c r="B158" s="2127" t="s">
        <v>53</v>
      </c>
      <c r="C158" s="1296" t="s">
        <v>1318</v>
      </c>
      <c r="D158" s="1929">
        <v>10</v>
      </c>
      <c r="E158" s="1927">
        <v>9.1999999999999993</v>
      </c>
      <c r="F158" s="1927">
        <v>8.5</v>
      </c>
      <c r="G158" s="1930"/>
      <c r="H158" s="1930"/>
      <c r="I158" s="1930"/>
      <c r="J158" s="1930"/>
      <c r="K158" s="1930"/>
      <c r="L158" s="1930"/>
      <c r="M158" s="1930"/>
    </row>
    <row r="159" spans="1:13" ht="23.4" customHeight="1">
      <c r="A159" s="2125"/>
      <c r="B159" s="2125" t="s">
        <v>53</v>
      </c>
      <c r="C159" s="1296" t="s">
        <v>1319</v>
      </c>
      <c r="D159" s="1929">
        <v>1</v>
      </c>
      <c r="E159" s="1927">
        <v>2.8</v>
      </c>
      <c r="F159" s="1927">
        <v>2.2999999999999998</v>
      </c>
      <c r="G159" s="1930"/>
      <c r="H159" s="1930"/>
      <c r="I159" s="1930"/>
      <c r="J159" s="1930"/>
      <c r="K159" s="1930"/>
      <c r="L159" s="1930"/>
      <c r="M159" s="1930"/>
    </row>
    <row r="160" spans="1:13" ht="10.5" customHeight="1">
      <c r="A160" s="2125"/>
      <c r="B160" s="2125" t="s">
        <v>53</v>
      </c>
      <c r="C160" s="1233" t="s">
        <v>1320</v>
      </c>
      <c r="D160" s="1922">
        <v>0</v>
      </c>
      <c r="E160" s="1927">
        <v>-4.8</v>
      </c>
      <c r="F160" s="1927">
        <v>-1.1000000000000001</v>
      </c>
      <c r="G160" s="1930"/>
      <c r="H160" s="1930"/>
      <c r="I160" s="1930"/>
      <c r="J160" s="1930"/>
      <c r="K160" s="1930"/>
      <c r="L160" s="1930"/>
      <c r="M160" s="1930"/>
    </row>
    <row r="161" spans="1:13" ht="10.5" customHeight="1">
      <c r="A161" s="2125"/>
      <c r="B161" s="2125" t="s">
        <v>53</v>
      </c>
      <c r="C161" s="1647"/>
      <c r="D161" s="1934"/>
      <c r="E161" s="1934"/>
      <c r="F161" s="1934"/>
      <c r="G161" s="1934"/>
      <c r="H161" s="1934"/>
      <c r="I161" s="1934"/>
      <c r="J161" s="1934"/>
      <c r="K161" s="1930"/>
      <c r="L161" s="1930"/>
      <c r="M161" s="1930"/>
    </row>
    <row r="162" spans="1:13" ht="10.5" customHeight="1">
      <c r="A162" s="1287" t="s">
        <v>648</v>
      </c>
      <c r="B162" s="1287"/>
      <c r="C162" s="1302"/>
      <c r="D162" s="1933"/>
      <c r="E162" s="1933"/>
      <c r="F162" s="1933"/>
      <c r="G162" s="1933"/>
      <c r="H162" s="1933"/>
      <c r="I162" s="1933"/>
      <c r="J162" s="1930"/>
      <c r="K162" s="1930"/>
      <c r="L162" s="1930"/>
      <c r="M162" s="1930"/>
    </row>
    <row r="163" spans="1:13">
      <c r="A163" s="2126" t="s">
        <v>1313</v>
      </c>
      <c r="B163" s="2126" t="s">
        <v>53</v>
      </c>
      <c r="C163" s="1297" t="s">
        <v>1317</v>
      </c>
      <c r="D163" s="1927">
        <v>4.5999999999999996</v>
      </c>
      <c r="E163" s="1927">
        <v>4.0999999999999996</v>
      </c>
      <c r="F163" s="1929">
        <v>2</v>
      </c>
      <c r="G163" s="1927">
        <v>93</v>
      </c>
      <c r="H163" s="1928">
        <v>0.2</v>
      </c>
      <c r="I163" s="1934"/>
      <c r="J163" s="1930"/>
      <c r="K163" s="1930"/>
      <c r="L163" s="1930"/>
      <c r="M163" s="1930"/>
    </row>
    <row r="164" spans="1:13">
      <c r="A164" s="2127"/>
      <c r="B164" s="2127" t="s">
        <v>53</v>
      </c>
      <c r="C164" s="1296" t="s">
        <v>1318</v>
      </c>
      <c r="D164" s="1927">
        <v>4.0999999999999996</v>
      </c>
      <c r="E164" s="1927">
        <v>2.8</v>
      </c>
      <c r="F164" s="1927">
        <v>2.6</v>
      </c>
      <c r="G164" s="1930"/>
      <c r="H164" s="1930"/>
      <c r="I164" s="1930"/>
      <c r="J164" s="1930"/>
      <c r="K164" s="1930"/>
      <c r="L164" s="1930"/>
      <c r="M164" s="1930"/>
    </row>
    <row r="165" spans="1:13" ht="19.8">
      <c r="A165" s="2125"/>
      <c r="B165" s="2125" t="s">
        <v>53</v>
      </c>
      <c r="C165" s="1296" t="s">
        <v>1319</v>
      </c>
      <c r="D165" s="1927">
        <v>4.8</v>
      </c>
      <c r="E165" s="1927">
        <v>9.5</v>
      </c>
      <c r="F165" s="1927">
        <v>4.3</v>
      </c>
      <c r="G165" s="1930"/>
      <c r="H165" s="1930"/>
      <c r="I165" s="1930"/>
      <c r="J165" s="1930"/>
      <c r="K165" s="1930"/>
      <c r="L165" s="1930"/>
      <c r="M165" s="1930"/>
    </row>
    <row r="166" spans="1:13">
      <c r="A166" s="2119"/>
      <c r="B166" s="2119" t="s">
        <v>53</v>
      </c>
      <c r="C166" s="1294" t="s">
        <v>1320</v>
      </c>
      <c r="D166" s="1931">
        <v>11.8</v>
      </c>
      <c r="E166" s="1931">
        <v>7.4</v>
      </c>
      <c r="F166" s="1931">
        <v>2.2999999999999998</v>
      </c>
      <c r="G166" s="1933"/>
      <c r="H166" s="1933"/>
      <c r="I166" s="1933"/>
      <c r="J166" s="1933"/>
      <c r="K166" s="1933"/>
      <c r="L166" s="1933"/>
      <c r="M166" s="1933"/>
    </row>
    <row r="167" spans="1:13">
      <c r="A167" s="2139" t="s">
        <v>1314</v>
      </c>
      <c r="B167" s="2133" t="s">
        <v>53</v>
      </c>
      <c r="C167" s="1297" t="s">
        <v>1317</v>
      </c>
      <c r="D167" s="1927">
        <v>3.8</v>
      </c>
      <c r="E167" s="1927">
        <v>3.4</v>
      </c>
      <c r="F167" s="1927">
        <v>1.2</v>
      </c>
      <c r="G167" s="1927">
        <v>94</v>
      </c>
      <c r="H167" s="1928">
        <v>0.6</v>
      </c>
      <c r="I167" s="1930"/>
      <c r="J167" s="1927">
        <v>95</v>
      </c>
      <c r="K167" s="1927">
        <v>175</v>
      </c>
      <c r="L167" s="1927">
        <v>422</v>
      </c>
      <c r="M167" s="1927">
        <v>692</v>
      </c>
    </row>
    <row r="168" spans="1:13" ht="10.8" customHeight="1">
      <c r="A168" s="2125"/>
      <c r="B168" s="2125" t="s">
        <v>53</v>
      </c>
      <c r="C168" s="1296" t="s">
        <v>1318</v>
      </c>
      <c r="D168" s="1927">
        <v>4.2</v>
      </c>
      <c r="E168" s="1927">
        <v>3.2</v>
      </c>
      <c r="F168" s="1927">
        <v>3.2</v>
      </c>
      <c r="G168" s="1930"/>
      <c r="H168" s="1930"/>
      <c r="I168" s="1930"/>
      <c r="J168" s="1930"/>
      <c r="K168" s="1930"/>
      <c r="L168" s="1930"/>
      <c r="M168" s="1930"/>
    </row>
    <row r="169" spans="1:13" ht="19.8">
      <c r="A169" s="2125"/>
      <c r="B169" s="2125" t="s">
        <v>53</v>
      </c>
      <c r="C169" s="1296" t="s">
        <v>1319</v>
      </c>
      <c r="D169" s="1927">
        <v>4.0999999999999996</v>
      </c>
      <c r="E169" s="1929">
        <v>9</v>
      </c>
      <c r="F169" s="1927">
        <v>3.2</v>
      </c>
      <c r="G169" s="1930"/>
      <c r="H169" s="1930"/>
      <c r="I169" s="1930"/>
      <c r="J169" s="1930"/>
      <c r="K169" s="1930"/>
      <c r="L169" s="1930"/>
      <c r="M169" s="1930"/>
    </row>
    <row r="170" spans="1:13">
      <c r="A170" s="2119"/>
      <c r="B170" s="2119" t="s">
        <v>53</v>
      </c>
      <c r="C170" s="1294" t="s">
        <v>1320</v>
      </c>
      <c r="D170" s="1931">
        <v>10.1</v>
      </c>
      <c r="E170" s="1932">
        <v>3</v>
      </c>
      <c r="F170" s="1931">
        <v>1.2</v>
      </c>
      <c r="G170" s="1933"/>
      <c r="H170" s="1933"/>
      <c r="I170" s="1933"/>
      <c r="J170" s="1930"/>
      <c r="K170" s="1930"/>
      <c r="L170" s="1930"/>
      <c r="M170" s="1930"/>
    </row>
    <row r="171" spans="1:13" ht="28.2" customHeight="1">
      <c r="A171" s="2126" t="s">
        <v>1315</v>
      </c>
      <c r="B171" s="2126" t="s">
        <v>53</v>
      </c>
      <c r="C171" s="1297" t="s">
        <v>1317</v>
      </c>
      <c r="D171" s="1927">
        <v>0.9</v>
      </c>
      <c r="E171" s="1927">
        <v>2.4</v>
      </c>
      <c r="F171" s="1927">
        <v>2.2000000000000002</v>
      </c>
      <c r="G171" s="1927">
        <v>100</v>
      </c>
      <c r="H171" s="1928">
        <v>0.2</v>
      </c>
      <c r="I171" s="1930"/>
      <c r="J171" s="1930"/>
      <c r="K171" s="1930"/>
      <c r="L171" s="1930"/>
      <c r="M171" s="1930"/>
    </row>
    <row r="172" spans="1:13">
      <c r="A172" s="2127"/>
      <c r="B172" s="2127" t="s">
        <v>53</v>
      </c>
      <c r="C172" s="1296" t="s">
        <v>1318</v>
      </c>
      <c r="D172" s="1927">
        <v>5.4</v>
      </c>
      <c r="E172" s="1927">
        <v>4.8</v>
      </c>
      <c r="F172" s="1927">
        <v>4.5999999999999996</v>
      </c>
      <c r="G172" s="1930"/>
      <c r="H172" s="1930"/>
      <c r="I172" s="1930"/>
      <c r="J172" s="1930"/>
      <c r="K172" s="1930"/>
      <c r="L172" s="1930"/>
      <c r="M172" s="1930"/>
    </row>
    <row r="173" spans="1:13" ht="19.8">
      <c r="A173" s="2125"/>
      <c r="B173" s="2125" t="s">
        <v>53</v>
      </c>
      <c r="C173" s="1296" t="s">
        <v>1319</v>
      </c>
      <c r="D173" s="1927">
        <v>1.1000000000000001</v>
      </c>
      <c r="E173" s="1927">
        <v>8.6999999999999993</v>
      </c>
      <c r="F173" s="1927">
        <v>4.0999999999999996</v>
      </c>
      <c r="G173" s="1930"/>
      <c r="H173" s="1930"/>
      <c r="I173" s="1930"/>
      <c r="J173" s="1930"/>
      <c r="K173" s="1930"/>
      <c r="L173" s="1930"/>
      <c r="M173" s="1930"/>
    </row>
    <row r="174" spans="1:13">
      <c r="A174" s="2125"/>
      <c r="B174" s="2125" t="s">
        <v>53</v>
      </c>
      <c r="C174" s="1233" t="s">
        <v>1320</v>
      </c>
      <c r="D174" s="1929">
        <v>3</v>
      </c>
      <c r="E174" s="1927">
        <v>-6.3</v>
      </c>
      <c r="F174" s="1927">
        <v>-0.9</v>
      </c>
      <c r="G174" s="1930"/>
      <c r="H174" s="1930"/>
      <c r="I174" s="1930"/>
      <c r="J174" s="1930"/>
      <c r="K174" s="1930"/>
      <c r="L174" s="1930"/>
      <c r="M174" s="1930"/>
    </row>
    <row r="175" spans="1:13">
      <c r="A175" s="2125"/>
      <c r="B175" s="2125" t="s">
        <v>53</v>
      </c>
      <c r="C175" s="1296"/>
      <c r="D175" s="1930"/>
      <c r="E175" s="1930"/>
      <c r="F175" s="1930"/>
      <c r="G175" s="1930"/>
      <c r="H175" s="1930"/>
      <c r="I175" s="1930"/>
      <c r="J175" s="1930"/>
      <c r="K175" s="1930"/>
      <c r="L175" s="1930"/>
      <c r="M175" s="1930"/>
    </row>
    <row r="176" spans="1:13">
      <c r="A176" s="1287" t="s">
        <v>647</v>
      </c>
      <c r="B176" s="1287"/>
      <c r="C176" s="1302"/>
      <c r="D176" s="1933"/>
      <c r="E176" s="1933"/>
      <c r="F176" s="1933"/>
      <c r="G176" s="1933"/>
      <c r="H176" s="1933"/>
      <c r="I176" s="1933"/>
      <c r="J176" s="1930"/>
      <c r="K176" s="1930"/>
      <c r="L176" s="1930"/>
      <c r="M176" s="1930"/>
    </row>
    <row r="177" spans="1:13">
      <c r="A177" s="2126" t="s">
        <v>1313</v>
      </c>
      <c r="B177" s="2126" t="s">
        <v>53</v>
      </c>
      <c r="C177" s="1297" t="s">
        <v>1317</v>
      </c>
      <c r="D177" s="1927">
        <v>4.4000000000000004</v>
      </c>
      <c r="E177" s="1927">
        <v>4.8</v>
      </c>
      <c r="F177" s="1927">
        <v>2.1</v>
      </c>
      <c r="G177" s="1927">
        <v>85</v>
      </c>
      <c r="H177" s="1928">
        <v>0.2</v>
      </c>
      <c r="I177" s="1930"/>
      <c r="J177" s="1930"/>
      <c r="K177" s="1930"/>
      <c r="L177" s="1930"/>
      <c r="M177" s="1930"/>
    </row>
    <row r="178" spans="1:13">
      <c r="A178" s="2127"/>
      <c r="B178" s="2127" t="s">
        <v>53</v>
      </c>
      <c r="C178" s="1296" t="s">
        <v>1318</v>
      </c>
      <c r="D178" s="1927">
        <v>8.1</v>
      </c>
      <c r="E178" s="1927">
        <v>7.2</v>
      </c>
      <c r="F178" s="1929">
        <v>7</v>
      </c>
      <c r="G178" s="1930"/>
      <c r="H178" s="1930"/>
      <c r="I178" s="1930"/>
      <c r="J178" s="1930"/>
      <c r="K178" s="1930"/>
      <c r="L178" s="1930"/>
      <c r="M178" s="1930"/>
    </row>
    <row r="179" spans="1:13" ht="19.8">
      <c r="A179" s="2125"/>
      <c r="B179" s="2125" t="s">
        <v>53</v>
      </c>
      <c r="C179" s="1296" t="s">
        <v>1319</v>
      </c>
      <c r="D179" s="1927">
        <v>5.2</v>
      </c>
      <c r="E179" s="1927">
        <v>5.6</v>
      </c>
      <c r="F179" s="1929">
        <v>2.7</v>
      </c>
      <c r="G179" s="1930"/>
      <c r="H179" s="1930"/>
      <c r="I179" s="1930"/>
      <c r="J179" s="1930"/>
      <c r="K179" s="1930"/>
      <c r="L179" s="1930"/>
      <c r="M179" s="1930"/>
    </row>
    <row r="180" spans="1:13" ht="16.8" customHeight="1">
      <c r="A180" s="2119"/>
      <c r="B180" s="2119" t="s">
        <v>53</v>
      </c>
      <c r="C180" s="1294" t="s">
        <v>1320</v>
      </c>
      <c r="D180" s="1931">
        <v>10.9</v>
      </c>
      <c r="E180" s="1931">
        <v>4.0999999999999996</v>
      </c>
      <c r="F180" s="1932">
        <v>2</v>
      </c>
      <c r="G180" s="1933"/>
      <c r="H180" s="1933"/>
      <c r="I180" s="1933"/>
      <c r="J180" s="1933"/>
      <c r="K180" s="1933"/>
      <c r="L180" s="1933"/>
      <c r="M180" s="1933"/>
    </row>
    <row r="181" spans="1:13">
      <c r="A181" s="2139" t="s">
        <v>1314</v>
      </c>
      <c r="B181" s="2133" t="s">
        <v>53</v>
      </c>
      <c r="C181" s="1297" t="s">
        <v>1317</v>
      </c>
      <c r="D181" s="1927">
        <v>3.6</v>
      </c>
      <c r="E181" s="1927">
        <v>3.7</v>
      </c>
      <c r="F181" s="1927">
        <v>2.2999999999999998</v>
      </c>
      <c r="G181" s="1927">
        <v>87</v>
      </c>
      <c r="H181" s="1928">
        <v>0.6</v>
      </c>
      <c r="I181" s="1930"/>
      <c r="J181" s="1927">
        <v>89</v>
      </c>
      <c r="K181" s="1927">
        <v>92</v>
      </c>
      <c r="L181" s="1927">
        <v>93</v>
      </c>
      <c r="M181" s="1927">
        <v>274</v>
      </c>
    </row>
    <row r="182" spans="1:13" ht="8.4" customHeight="1">
      <c r="A182" s="2125"/>
      <c r="B182" s="2125" t="s">
        <v>53</v>
      </c>
      <c r="C182" s="1296" t="s">
        <v>1318</v>
      </c>
      <c r="D182" s="1927">
        <v>8.6</v>
      </c>
      <c r="E182" s="1927">
        <v>7.7</v>
      </c>
      <c r="F182" s="1927">
        <v>7.4</v>
      </c>
      <c r="G182" s="1930"/>
      <c r="H182" s="1930"/>
      <c r="I182" s="1930"/>
      <c r="J182" s="1930"/>
      <c r="K182" s="1930"/>
      <c r="L182" s="1930"/>
      <c r="M182" s="1930"/>
    </row>
    <row r="183" spans="1:13" ht="19.8">
      <c r="A183" s="2125"/>
      <c r="B183" s="2125" t="s">
        <v>53</v>
      </c>
      <c r="C183" s="1296" t="s">
        <v>1319</v>
      </c>
      <c r="D183" s="1927">
        <v>4.7</v>
      </c>
      <c r="E183" s="1927">
        <v>4.7</v>
      </c>
      <c r="F183" s="1927">
        <v>2.5</v>
      </c>
      <c r="G183" s="1930"/>
      <c r="H183" s="1930"/>
      <c r="I183" s="1930"/>
      <c r="J183" s="1930"/>
      <c r="K183" s="1930"/>
      <c r="L183" s="1930"/>
      <c r="M183" s="1930"/>
    </row>
    <row r="184" spans="1:13">
      <c r="A184" s="2119"/>
      <c r="B184" s="2119" t="s">
        <v>53</v>
      </c>
      <c r="C184" s="1294" t="s">
        <v>1320</v>
      </c>
      <c r="D184" s="1932">
        <v>9</v>
      </c>
      <c r="E184" s="1931">
        <v>1.5</v>
      </c>
      <c r="F184" s="1931">
        <v>1.7</v>
      </c>
      <c r="G184" s="1933"/>
      <c r="H184" s="1933"/>
      <c r="I184" s="1933"/>
      <c r="J184" s="1930"/>
      <c r="K184" s="1930"/>
      <c r="L184" s="1930"/>
      <c r="M184" s="1930"/>
    </row>
    <row r="185" spans="1:13">
      <c r="A185" s="2126" t="s">
        <v>1315</v>
      </c>
      <c r="B185" s="2126" t="s">
        <v>53</v>
      </c>
      <c r="C185" s="1297" t="s">
        <v>1317</v>
      </c>
      <c r="D185" s="1929">
        <v>0</v>
      </c>
      <c r="E185" s="1927">
        <v>2.8</v>
      </c>
      <c r="F185" s="1929">
        <v>3</v>
      </c>
      <c r="G185" s="1927">
        <v>98</v>
      </c>
      <c r="H185" s="1928">
        <v>0.2</v>
      </c>
      <c r="I185" s="1930"/>
      <c r="J185" s="1930"/>
      <c r="K185" s="1930"/>
      <c r="L185" s="1930"/>
      <c r="M185" s="1930"/>
    </row>
    <row r="186" spans="1:13">
      <c r="A186" s="2127"/>
      <c r="B186" s="2127" t="s">
        <v>53</v>
      </c>
      <c r="C186" s="1296" t="s">
        <v>1318</v>
      </c>
      <c r="D186" s="1927">
        <v>10.7</v>
      </c>
      <c r="E186" s="1927">
        <v>10.7</v>
      </c>
      <c r="F186" s="1927">
        <v>10.3</v>
      </c>
      <c r="G186" s="1930"/>
      <c r="H186" s="1930"/>
      <c r="I186" s="1930"/>
      <c r="J186" s="1930"/>
      <c r="K186" s="1930"/>
      <c r="L186" s="1930"/>
      <c r="M186" s="1930"/>
    </row>
    <row r="187" spans="1:13" ht="19.8">
      <c r="A187" s="2125"/>
      <c r="B187" s="2125" t="s">
        <v>53</v>
      </c>
      <c r="C187" s="1296" t="s">
        <v>1319</v>
      </c>
      <c r="D187" s="1927">
        <v>0.8</v>
      </c>
      <c r="E187" s="1927">
        <v>3.9</v>
      </c>
      <c r="F187" s="1927">
        <v>2.2999999999999998</v>
      </c>
      <c r="G187" s="1930"/>
      <c r="H187" s="1930"/>
      <c r="I187" s="1930"/>
      <c r="J187" s="1930"/>
      <c r="K187" s="1930"/>
      <c r="L187" s="1930"/>
      <c r="M187" s="1930"/>
    </row>
    <row r="188" spans="1:13">
      <c r="A188" s="2119"/>
      <c r="B188" s="2119" t="s">
        <v>53</v>
      </c>
      <c r="C188" s="1294" t="s">
        <v>1320</v>
      </c>
      <c r="D188" s="1931">
        <v>3.9</v>
      </c>
      <c r="E188" s="1931">
        <v>-10.1</v>
      </c>
      <c r="F188" s="1931">
        <v>-3.4</v>
      </c>
      <c r="G188" s="1933"/>
      <c r="H188" s="1933"/>
      <c r="I188" s="1933"/>
      <c r="J188" s="1933"/>
      <c r="K188" s="1933"/>
      <c r="L188" s="1933"/>
      <c r="M188" s="1933"/>
    </row>
    <row r="189" spans="1:13">
      <c r="A189" s="2120" t="s">
        <v>1316</v>
      </c>
      <c r="B189" s="2120" t="s">
        <v>53</v>
      </c>
      <c r="C189" s="1303"/>
      <c r="D189" s="1935"/>
      <c r="E189" s="1935"/>
      <c r="F189" s="1935"/>
      <c r="G189" s="1935"/>
      <c r="H189" s="1935"/>
      <c r="I189" s="1935"/>
      <c r="J189" s="1936">
        <v>2</v>
      </c>
      <c r="K189" s="1936">
        <v>6</v>
      </c>
      <c r="L189" s="1936">
        <v>211</v>
      </c>
      <c r="M189" s="1936">
        <v>219</v>
      </c>
    </row>
    <row r="190" spans="1:13" ht="13.8" thickBot="1">
      <c r="A190" s="2134" t="s">
        <v>1279</v>
      </c>
      <c r="B190" s="2134" t="s">
        <v>53</v>
      </c>
      <c r="C190" s="1642"/>
      <c r="D190" s="1937"/>
      <c r="E190" s="1937"/>
      <c r="F190" s="1937"/>
      <c r="G190" s="1937"/>
      <c r="H190" s="1937"/>
      <c r="I190" s="1937"/>
      <c r="J190" s="1938">
        <v>669</v>
      </c>
      <c r="K190" s="1938">
        <v>605</v>
      </c>
      <c r="L190" s="1939">
        <v>1244</v>
      </c>
      <c r="M190" s="1939">
        <v>2518</v>
      </c>
    </row>
    <row r="191" spans="1:13">
      <c r="A191" s="2122" t="s">
        <v>1077</v>
      </c>
      <c r="B191" s="2122" t="s">
        <v>53</v>
      </c>
      <c r="C191" s="2122" t="s">
        <v>53</v>
      </c>
      <c r="D191" s="2135" t="s">
        <v>53</v>
      </c>
      <c r="E191" s="2135" t="s">
        <v>53</v>
      </c>
      <c r="F191" s="2135" t="s">
        <v>53</v>
      </c>
      <c r="G191" s="1244"/>
      <c r="H191" s="1244"/>
      <c r="I191" s="1244"/>
      <c r="J191" s="1245"/>
      <c r="L191" s="1245"/>
      <c r="M191" s="1245"/>
    </row>
    <row r="192" spans="1:13">
      <c r="A192" s="1281"/>
      <c r="B192" s="1281"/>
      <c r="C192" s="1281"/>
      <c r="D192" s="1282"/>
      <c r="E192" s="1282"/>
      <c r="F192" s="1282"/>
      <c r="G192" s="1240"/>
      <c r="H192" s="1240"/>
      <c r="I192" s="1240"/>
      <c r="J192" s="1219"/>
      <c r="K192" s="1306" t="s">
        <v>1321</v>
      </c>
      <c r="L192" s="1219"/>
      <c r="M192" s="1219"/>
    </row>
    <row r="193" spans="1:13">
      <c r="A193" s="1284" t="s">
        <v>1164</v>
      </c>
      <c r="B193" s="1285"/>
      <c r="C193" s="1286"/>
      <c r="D193" s="1286"/>
      <c r="E193" s="1286"/>
      <c r="F193" s="1286"/>
      <c r="G193" s="1306" t="s">
        <v>1326</v>
      </c>
      <c r="H193" s="1306"/>
      <c r="I193" s="1306"/>
      <c r="J193" s="1306" t="s">
        <v>1327</v>
      </c>
      <c r="K193" s="1306" t="s">
        <v>1327</v>
      </c>
      <c r="L193" s="1306" t="s">
        <v>1327</v>
      </c>
      <c r="M193" s="1306" t="s">
        <v>1327</v>
      </c>
    </row>
    <row r="194" spans="1:13">
      <c r="A194" s="1283"/>
      <c r="B194" s="1283"/>
      <c r="C194" s="1286"/>
      <c r="D194" s="1286"/>
      <c r="E194" s="1286"/>
      <c r="F194" s="1286"/>
      <c r="G194" s="1306" t="s">
        <v>1328</v>
      </c>
      <c r="H194" s="1306" t="s">
        <v>1329</v>
      </c>
      <c r="I194" s="1306"/>
      <c r="J194" s="1306" t="s">
        <v>1330</v>
      </c>
      <c r="K194" s="1306" t="s">
        <v>1330</v>
      </c>
      <c r="L194" s="1306" t="s">
        <v>1330</v>
      </c>
      <c r="M194" s="1306" t="s">
        <v>1330</v>
      </c>
    </row>
    <row r="195" spans="1:13">
      <c r="A195" s="1287" t="s">
        <v>1312</v>
      </c>
      <c r="B195" s="1288"/>
      <c r="C195" s="1289"/>
      <c r="D195" s="1289">
        <v>2021</v>
      </c>
      <c r="E195" s="1289">
        <v>2022</v>
      </c>
      <c r="F195" s="1289">
        <v>2023</v>
      </c>
      <c r="G195" s="1308" t="s">
        <v>1331</v>
      </c>
      <c r="H195" s="1308" t="s">
        <v>1332</v>
      </c>
      <c r="I195" s="1308"/>
      <c r="J195" s="1308" t="s">
        <v>1331</v>
      </c>
      <c r="K195" s="1308" t="s">
        <v>1331</v>
      </c>
      <c r="L195" s="1308" t="s">
        <v>1331</v>
      </c>
      <c r="M195" s="1308" t="s">
        <v>1331</v>
      </c>
    </row>
    <row r="196" spans="1:13" ht="9.6" customHeight="1">
      <c r="A196" s="2136" t="s">
        <v>1313</v>
      </c>
      <c r="B196" s="2137" t="s">
        <v>53</v>
      </c>
      <c r="C196" s="1280" t="s">
        <v>1333</v>
      </c>
      <c r="D196" s="1291">
        <v>4.7052772926440722</v>
      </c>
      <c r="E196" s="1291">
        <v>2.4224959226575971</v>
      </c>
      <c r="F196" s="1291">
        <v>1.9100558910893017</v>
      </c>
      <c r="G196" s="1280">
        <v>244</v>
      </c>
      <c r="H196" s="1621">
        <v>0.05</v>
      </c>
      <c r="I196" s="1280"/>
      <c r="J196" s="1280"/>
      <c r="K196" s="1280"/>
      <c r="L196" s="1280"/>
      <c r="M196" s="1280"/>
    </row>
    <row r="197" spans="1:13">
      <c r="A197" s="2127"/>
      <c r="B197" s="2127" t="s">
        <v>53</v>
      </c>
      <c r="C197" s="1233" t="s">
        <v>1334</v>
      </c>
      <c r="D197" s="1292">
        <v>4.3375000000000004</v>
      </c>
      <c r="E197" s="1292">
        <v>3.85</v>
      </c>
      <c r="F197" s="1292">
        <v>3.5000000000000004</v>
      </c>
      <c r="G197" s="1233"/>
      <c r="H197" s="1233"/>
      <c r="I197" s="1233"/>
      <c r="J197" s="1233"/>
      <c r="K197" s="1233"/>
      <c r="L197" s="1233"/>
      <c r="M197" s="1233"/>
    </row>
    <row r="198" spans="1:13" ht="18.600000000000001" customHeight="1">
      <c r="A198" s="666"/>
      <c r="B198" s="666"/>
      <c r="C198" s="1293" t="s">
        <v>1319</v>
      </c>
      <c r="D198" s="1292">
        <v>6.3146224937103979</v>
      </c>
      <c r="E198" s="1292">
        <v>2.4910908905619866</v>
      </c>
      <c r="F198" s="1292">
        <v>1.9501069523630399</v>
      </c>
      <c r="G198" s="1233"/>
      <c r="H198" s="1233"/>
      <c r="I198" s="1233"/>
      <c r="J198" s="1233"/>
      <c r="K198" s="1233"/>
      <c r="L198" s="1233"/>
      <c r="M198" s="1233"/>
    </row>
    <row r="199" spans="1:13">
      <c r="A199" s="1290"/>
      <c r="B199" s="1290"/>
      <c r="C199" s="1294" t="s">
        <v>1320</v>
      </c>
      <c r="D199" s="1295">
        <v>-0.5509491168215086</v>
      </c>
      <c r="E199" s="1295">
        <v>0.28602593371518381</v>
      </c>
      <c r="F199" s="1295">
        <v>2.3995194704163447</v>
      </c>
      <c r="G199" s="1294"/>
      <c r="H199" s="1294"/>
      <c r="I199" s="1294"/>
      <c r="J199" s="1294"/>
      <c r="K199" s="1294"/>
      <c r="L199" s="1294"/>
      <c r="M199" s="1294"/>
    </row>
    <row r="200" spans="1:13">
      <c r="A200" s="2126" t="s">
        <v>1314</v>
      </c>
      <c r="B200" s="2126" t="s">
        <v>53</v>
      </c>
      <c r="C200" s="1280" t="s">
        <v>1333</v>
      </c>
      <c r="D200" s="1291">
        <v>2.9771482370733349</v>
      </c>
      <c r="E200" s="1291">
        <v>2.4970355681726231</v>
      </c>
      <c r="F200" s="1291">
        <v>2.5207104739485731</v>
      </c>
      <c r="G200" s="1280">
        <v>251</v>
      </c>
      <c r="H200" s="1621">
        <v>0.5</v>
      </c>
      <c r="I200" s="1280"/>
      <c r="J200" s="1280">
        <v>262</v>
      </c>
      <c r="K200" s="1280">
        <v>195</v>
      </c>
      <c r="L200" s="1280">
        <v>395</v>
      </c>
      <c r="M200" s="1280">
        <v>852</v>
      </c>
    </row>
    <row r="201" spans="1:13">
      <c r="A201" s="2138"/>
      <c r="B201" s="2138" t="s">
        <v>53</v>
      </c>
      <c r="C201" s="1233" t="s">
        <v>1334</v>
      </c>
      <c r="D201" s="1292">
        <v>5.6</v>
      </c>
      <c r="E201" s="1292">
        <v>4.75</v>
      </c>
      <c r="F201" s="1292">
        <v>4.1500000000000004</v>
      </c>
      <c r="G201" s="1233"/>
      <c r="H201" s="1233"/>
      <c r="I201" s="1233"/>
      <c r="J201" s="1233"/>
      <c r="K201" s="1233"/>
      <c r="L201" s="1233"/>
      <c r="M201" s="1233"/>
    </row>
    <row r="202" spans="1:13" ht="19.8">
      <c r="A202" s="666"/>
      <c r="B202" s="666"/>
      <c r="C202" s="1296" t="s">
        <v>1319</v>
      </c>
      <c r="D202" s="1292">
        <v>4.9692972505621436</v>
      </c>
      <c r="E202" s="1292">
        <v>1.6665728666375168</v>
      </c>
      <c r="F202" s="1292">
        <v>1.8253791080800275</v>
      </c>
      <c r="G202" s="1233"/>
      <c r="H202" s="1233"/>
      <c r="I202" s="1233"/>
      <c r="J202" s="1233"/>
      <c r="K202" s="1233"/>
      <c r="L202" s="1233"/>
      <c r="M202" s="1233"/>
    </row>
    <row r="203" spans="1:13">
      <c r="A203" s="1290"/>
      <c r="B203" s="1290"/>
      <c r="C203" s="1294" t="s">
        <v>1320</v>
      </c>
      <c r="D203" s="1295">
        <v>-2.5559385735825724</v>
      </c>
      <c r="E203" s="1295">
        <v>0.62210998613008162</v>
      </c>
      <c r="F203" s="1295">
        <v>2.7114762271000625</v>
      </c>
      <c r="G203" s="1294"/>
      <c r="H203" s="1294"/>
      <c r="I203" s="1294"/>
      <c r="J203" s="1233"/>
      <c r="K203" s="1233"/>
      <c r="L203" s="1233"/>
      <c r="M203" s="1233"/>
    </row>
    <row r="204" spans="1:13">
      <c r="A204" s="2132" t="s">
        <v>1315</v>
      </c>
      <c r="B204" s="2133" t="s">
        <v>53</v>
      </c>
      <c r="C204" s="1280" t="s">
        <v>1333</v>
      </c>
      <c r="D204" s="1291">
        <v>-0.53771593486495739</v>
      </c>
      <c r="E204" s="1291">
        <v>3.6248242886626425</v>
      </c>
      <c r="F204" s="1291">
        <v>3.9713147559590212</v>
      </c>
      <c r="G204" s="1280">
        <v>277</v>
      </c>
      <c r="H204" s="1621" t="s">
        <v>1278</v>
      </c>
      <c r="I204" s="1280"/>
      <c r="J204" s="1233"/>
      <c r="K204" s="1233"/>
      <c r="L204" s="1233"/>
      <c r="M204" s="1233"/>
    </row>
    <row r="205" spans="1:13">
      <c r="A205" s="2127"/>
      <c r="B205" s="2127" t="s">
        <v>53</v>
      </c>
      <c r="C205" s="1233" t="s">
        <v>1334</v>
      </c>
      <c r="D205" s="1292">
        <v>7.5250000000000004</v>
      </c>
      <c r="E205" s="1292">
        <v>6.75</v>
      </c>
      <c r="F205" s="1292">
        <v>6.0000000000000009</v>
      </c>
      <c r="G205" s="1233"/>
      <c r="H205" s="1233"/>
      <c r="I205" s="1233"/>
      <c r="J205" s="1233"/>
      <c r="K205" s="1233"/>
      <c r="L205" s="1233"/>
      <c r="M205" s="1233"/>
    </row>
    <row r="206" spans="1:13" ht="19.8">
      <c r="A206" s="2125"/>
      <c r="B206" s="2125" t="s">
        <v>53</v>
      </c>
      <c r="C206" s="1296" t="s">
        <v>1319</v>
      </c>
      <c r="D206" s="1292">
        <v>3.1304331029136101</v>
      </c>
      <c r="E206" s="1292">
        <v>1.9521560201149368</v>
      </c>
      <c r="F206" s="1292">
        <v>3.0128876196716226</v>
      </c>
      <c r="G206" s="1233"/>
      <c r="H206" s="1233"/>
      <c r="I206" s="1233"/>
      <c r="J206" s="2010"/>
      <c r="K206" s="1233"/>
      <c r="L206" s="1233"/>
      <c r="M206" s="1233"/>
    </row>
    <row r="207" spans="1:13" ht="31.2" customHeight="1">
      <c r="A207" s="2125"/>
      <c r="B207" s="2125" t="s">
        <v>53</v>
      </c>
      <c r="C207" s="1296" t="s">
        <v>1320</v>
      </c>
      <c r="D207" s="1292">
        <v>-5.5553430107996959</v>
      </c>
      <c r="E207" s="1292">
        <v>-4.6434689824435988</v>
      </c>
      <c r="F207" s="1292">
        <v>2.6110663089234487</v>
      </c>
      <c r="G207" s="1219"/>
      <c r="H207" s="1219"/>
      <c r="I207" s="1219"/>
      <c r="J207" s="1219"/>
      <c r="K207" s="1219"/>
      <c r="L207" s="1219"/>
      <c r="M207" s="1215"/>
    </row>
    <row r="208" spans="1:13" ht="2.4" hidden="1" customHeight="1">
      <c r="A208" s="2125"/>
      <c r="B208" s="2125" t="s">
        <v>53</v>
      </c>
      <c r="C208" s="1219"/>
      <c r="D208" s="1219"/>
      <c r="E208" s="1219"/>
      <c r="F208" s="1219"/>
      <c r="G208" s="1219"/>
      <c r="H208" s="1219"/>
      <c r="I208" s="1219"/>
      <c r="J208" s="1219"/>
      <c r="K208" s="1219"/>
      <c r="L208" s="1219"/>
      <c r="M208" s="1215"/>
    </row>
    <row r="209" spans="1:13" ht="11.4" customHeight="1">
      <c r="A209" s="1287" t="s">
        <v>649</v>
      </c>
      <c r="B209" s="1287"/>
      <c r="C209" s="1224"/>
      <c r="D209" s="1224"/>
      <c r="E209" s="1224"/>
      <c r="F209" s="1224"/>
      <c r="G209" s="1224"/>
      <c r="H209" s="1224"/>
      <c r="I209" s="1224"/>
      <c r="J209" s="1219"/>
      <c r="K209" s="1219"/>
      <c r="L209" s="1219"/>
      <c r="M209" s="1215"/>
    </row>
    <row r="210" spans="1:13" ht="10.8" customHeight="1">
      <c r="A210" s="2126" t="s">
        <v>1313</v>
      </c>
      <c r="B210" s="2126" t="s">
        <v>53</v>
      </c>
      <c r="C210" s="1297" t="s">
        <v>1333</v>
      </c>
      <c r="D210" s="1298">
        <v>3.5446019731038669</v>
      </c>
      <c r="E210" s="1298">
        <v>2.3641647571730706</v>
      </c>
      <c r="F210" s="1298">
        <v>1.8028408464769941</v>
      </c>
      <c r="G210" s="1297">
        <v>191</v>
      </c>
      <c r="H210" s="1622" t="s">
        <v>809</v>
      </c>
      <c r="I210" s="1280"/>
      <c r="J210" s="1233"/>
      <c r="K210" s="1233"/>
      <c r="L210" s="1233"/>
      <c r="M210" s="1299"/>
    </row>
    <row r="211" spans="1:13">
      <c r="A211" s="2127"/>
      <c r="B211" s="2127" t="s">
        <v>53</v>
      </c>
      <c r="C211" s="1296" t="s">
        <v>1334</v>
      </c>
      <c r="D211" s="1300">
        <v>7.15</v>
      </c>
      <c r="E211" s="1300">
        <v>6.7</v>
      </c>
      <c r="F211" s="1300">
        <v>6.3</v>
      </c>
      <c r="G211" s="1296"/>
      <c r="H211" s="1296"/>
      <c r="I211" s="1296"/>
      <c r="J211" s="1296"/>
      <c r="K211" s="1296"/>
      <c r="L211" s="1296"/>
      <c r="M211" s="1296"/>
    </row>
    <row r="212" spans="1:13" ht="19.8">
      <c r="A212" s="2125"/>
      <c r="B212" s="2125" t="s">
        <v>53</v>
      </c>
      <c r="C212" s="1296" t="s">
        <v>1319</v>
      </c>
      <c r="D212" s="1300">
        <v>4.2667426843052469</v>
      </c>
      <c r="E212" s="1300">
        <v>2.8123747689204004</v>
      </c>
      <c r="F212" s="1300">
        <v>2.7166931454244647</v>
      </c>
      <c r="G212" s="1296"/>
      <c r="H212" s="1296"/>
      <c r="I212" s="1296"/>
      <c r="J212" s="1296"/>
      <c r="K212" s="1296"/>
      <c r="L212" s="1296"/>
      <c r="M212" s="1296"/>
    </row>
    <row r="213" spans="1:13" ht="19.2" customHeight="1">
      <c r="A213" s="2119"/>
      <c r="B213" s="2119" t="s">
        <v>53</v>
      </c>
      <c r="C213" s="1294" t="s">
        <v>1320</v>
      </c>
      <c r="D213" s="1301">
        <v>-0.88454315626315116</v>
      </c>
      <c r="E213" s="1301">
        <v>1.2864758309901081</v>
      </c>
      <c r="F213" s="1301">
        <v>2.3237230815607468</v>
      </c>
      <c r="G213" s="1302"/>
      <c r="H213" s="1302"/>
      <c r="I213" s="1302"/>
      <c r="J213" s="1302"/>
      <c r="K213" s="1302"/>
      <c r="L213" s="1302"/>
      <c r="M213" s="1302"/>
    </row>
    <row r="214" spans="1:13">
      <c r="A214" s="2126" t="s">
        <v>1314</v>
      </c>
      <c r="B214" s="2126" t="s">
        <v>53</v>
      </c>
      <c r="C214" s="1297" t="s">
        <v>1333</v>
      </c>
      <c r="D214" s="1298">
        <v>2.5011753355170807</v>
      </c>
      <c r="E214" s="1298">
        <v>1.9999470256313767</v>
      </c>
      <c r="F214" s="1298">
        <v>2.196140924491341</v>
      </c>
      <c r="G214" s="1297">
        <v>201</v>
      </c>
      <c r="H214" s="1622" t="s">
        <v>1209</v>
      </c>
      <c r="I214" s="1297"/>
      <c r="J214" s="1297">
        <v>217</v>
      </c>
      <c r="K214" s="1297">
        <v>159</v>
      </c>
      <c r="L214" s="1297">
        <v>262</v>
      </c>
      <c r="M214" s="1297">
        <v>638</v>
      </c>
    </row>
    <row r="215" spans="1:13">
      <c r="A215" s="2125"/>
      <c r="B215" s="2125" t="s">
        <v>53</v>
      </c>
      <c r="C215" s="1296" t="s">
        <v>1334</v>
      </c>
      <c r="D215" s="1300">
        <v>8.0212500000000002</v>
      </c>
      <c r="E215" s="1300">
        <v>7.7</v>
      </c>
      <c r="F215" s="1300">
        <v>7.2249999999999996</v>
      </c>
      <c r="G215" s="1296"/>
      <c r="H215" s="1296"/>
      <c r="I215" s="1296"/>
      <c r="J215" s="1296"/>
      <c r="K215" s="1296"/>
      <c r="L215" s="1296"/>
      <c r="M215" s="1296"/>
    </row>
    <row r="216" spans="1:13" ht="33.6" customHeight="1">
      <c r="A216" s="2125"/>
      <c r="B216" s="2125" t="s">
        <v>53</v>
      </c>
      <c r="C216" s="1296" t="s">
        <v>1319</v>
      </c>
      <c r="D216" s="1300">
        <v>3.7517600396723694</v>
      </c>
      <c r="E216" s="1300">
        <v>1.9412149631316211</v>
      </c>
      <c r="F216" s="1300">
        <v>2.4616147468335514</v>
      </c>
      <c r="G216" s="1296"/>
      <c r="H216" s="1296"/>
      <c r="I216" s="1296"/>
      <c r="J216" s="1296"/>
      <c r="K216" s="1296"/>
      <c r="L216" s="1296"/>
      <c r="M216" s="1296"/>
    </row>
    <row r="217" spans="1:13" ht="19.2" customHeight="1">
      <c r="A217" s="2119"/>
      <c r="B217" s="2119" t="s">
        <v>53</v>
      </c>
      <c r="C217" s="1294" t="s">
        <v>1320</v>
      </c>
      <c r="D217" s="1301">
        <v>-2.53820192340104</v>
      </c>
      <c r="E217" s="1301">
        <v>1.445826385874871</v>
      </c>
      <c r="F217" s="1301">
        <v>2.5245961700103736</v>
      </c>
      <c r="G217" s="1302"/>
      <c r="H217" s="1302"/>
      <c r="I217" s="1302"/>
      <c r="J217" s="1296"/>
      <c r="K217" s="1296"/>
      <c r="L217" s="1296"/>
      <c r="M217" s="1296"/>
    </row>
    <row r="218" spans="1:13">
      <c r="A218" s="2126" t="s">
        <v>1315</v>
      </c>
      <c r="B218" s="2126" t="s">
        <v>53</v>
      </c>
      <c r="C218" s="1297" t="s">
        <v>1333</v>
      </c>
      <c r="D218" s="1298">
        <v>-2.2877232132882952</v>
      </c>
      <c r="E218" s="1298">
        <v>3.3927432938095636</v>
      </c>
      <c r="F218" s="1298">
        <v>3.2679611961446309</v>
      </c>
      <c r="G218" s="1297">
        <v>237</v>
      </c>
      <c r="H218" s="1622" t="s">
        <v>1278</v>
      </c>
      <c r="I218" s="1297"/>
      <c r="J218" s="1296"/>
      <c r="K218" s="1296"/>
      <c r="L218" s="1296"/>
      <c r="M218" s="1296"/>
    </row>
    <row r="219" spans="1:13">
      <c r="A219" s="2127"/>
      <c r="B219" s="2127" t="s">
        <v>53</v>
      </c>
      <c r="C219" s="1296" t="s">
        <v>1334</v>
      </c>
      <c r="D219" s="1300">
        <v>9.9749999999999996</v>
      </c>
      <c r="E219" s="1300">
        <v>9.15</v>
      </c>
      <c r="F219" s="1300">
        <v>8.5</v>
      </c>
      <c r="G219" s="1296"/>
      <c r="H219" s="1296"/>
      <c r="I219" s="1296"/>
      <c r="J219" s="1296"/>
      <c r="K219" s="1296"/>
      <c r="L219" s="1296"/>
      <c r="M219" s="1296"/>
    </row>
    <row r="220" spans="1:13" ht="19.8">
      <c r="A220" s="2125"/>
      <c r="B220" s="2125" t="s">
        <v>53</v>
      </c>
      <c r="C220" s="1296" t="s">
        <v>1319</v>
      </c>
      <c r="D220" s="1300">
        <v>-0.21329973947330494</v>
      </c>
      <c r="E220" s="1300">
        <v>3.0679150547988421</v>
      </c>
      <c r="F220" s="1300">
        <v>2.8008806307947776</v>
      </c>
      <c r="G220" s="1296"/>
      <c r="H220" s="1296"/>
      <c r="I220" s="1296"/>
      <c r="J220" s="1296"/>
      <c r="K220" s="1296"/>
      <c r="L220" s="1296"/>
      <c r="M220" s="1296"/>
    </row>
    <row r="221" spans="1:13" ht="22.8" customHeight="1">
      <c r="A221" s="2125"/>
      <c r="B221" s="2125" t="s">
        <v>53</v>
      </c>
      <c r="C221" s="1233" t="s">
        <v>1320</v>
      </c>
      <c r="D221" s="1300">
        <v>-5.1519097242916034</v>
      </c>
      <c r="E221" s="1300">
        <v>-5.524457596761934</v>
      </c>
      <c r="F221" s="1300">
        <v>2.506277532459511</v>
      </c>
      <c r="G221" s="1296"/>
      <c r="H221" s="1296"/>
      <c r="I221" s="1296"/>
      <c r="J221" s="1296"/>
      <c r="K221" s="1296"/>
      <c r="L221" s="1296"/>
      <c r="M221" s="1296"/>
    </row>
    <row r="222" spans="1:13" ht="8.4" customHeight="1">
      <c r="A222" s="2125"/>
      <c r="B222" s="2125" t="s">
        <v>53</v>
      </c>
      <c r="C222" s="1296"/>
      <c r="D222" s="1300"/>
      <c r="E222" s="1300"/>
      <c r="F222" s="1300"/>
      <c r="G222" s="1296"/>
      <c r="H222" s="1296"/>
      <c r="I222" s="1296"/>
      <c r="J222" s="1296"/>
      <c r="K222" s="1296"/>
      <c r="L222" s="1296"/>
      <c r="M222" s="1296"/>
    </row>
    <row r="223" spans="1:13" ht="7.2" customHeight="1">
      <c r="A223" s="1287" t="s">
        <v>648</v>
      </c>
      <c r="B223" s="1287"/>
      <c r="C223" s="1302"/>
      <c r="D223" s="1301"/>
      <c r="E223" s="1301"/>
      <c r="F223" s="1301"/>
      <c r="G223" s="1302"/>
      <c r="H223" s="1302"/>
      <c r="I223" s="1302"/>
      <c r="J223" s="1296"/>
      <c r="K223" s="1296"/>
      <c r="L223" s="1296"/>
      <c r="M223" s="1296"/>
    </row>
    <row r="224" spans="1:13">
      <c r="A224" s="2126" t="s">
        <v>1313</v>
      </c>
      <c r="B224" s="2126" t="s">
        <v>53</v>
      </c>
      <c r="C224" s="1297" t="s">
        <v>1333</v>
      </c>
      <c r="D224" s="1298">
        <v>2.9</v>
      </c>
      <c r="E224" s="1298">
        <v>3.2</v>
      </c>
      <c r="F224" s="1298">
        <v>2.8</v>
      </c>
      <c r="G224" s="1297">
        <v>65</v>
      </c>
      <c r="H224" s="1622" t="s">
        <v>809</v>
      </c>
      <c r="I224" s="1297"/>
      <c r="J224" s="1296"/>
      <c r="K224" s="1296"/>
      <c r="L224" s="1296"/>
      <c r="M224" s="1296"/>
    </row>
    <row r="225" spans="1:13">
      <c r="A225" s="2127"/>
      <c r="B225" s="2127" t="s">
        <v>53</v>
      </c>
      <c r="C225" s="1296" t="s">
        <v>1334</v>
      </c>
      <c r="D225" s="1300">
        <v>5.0999999999999996</v>
      </c>
      <c r="E225" s="1300">
        <v>4.2</v>
      </c>
      <c r="F225" s="1300">
        <v>3.9</v>
      </c>
      <c r="G225" s="1296"/>
      <c r="H225" s="1296"/>
      <c r="I225" s="1296"/>
      <c r="J225" s="1296"/>
      <c r="K225" s="1296"/>
      <c r="L225" s="1296"/>
      <c r="M225" s="1296"/>
    </row>
    <row r="226" spans="1:13" ht="29.4" customHeight="1">
      <c r="A226" s="2125"/>
      <c r="B226" s="2125" t="s">
        <v>53</v>
      </c>
      <c r="C226" s="1296" t="s">
        <v>1319</v>
      </c>
      <c r="D226" s="1300">
        <v>4.3</v>
      </c>
      <c r="E226" s="1300">
        <v>2.6</v>
      </c>
      <c r="F226" s="1300">
        <v>2.8</v>
      </c>
      <c r="G226" s="1296"/>
      <c r="H226" s="1296"/>
      <c r="I226" s="1296"/>
      <c r="J226" s="1296"/>
      <c r="K226" s="1296"/>
      <c r="L226" s="1296"/>
      <c r="M226" s="1296"/>
    </row>
    <row r="227" spans="1:13">
      <c r="A227" s="2119"/>
      <c r="B227" s="2119" t="s">
        <v>53</v>
      </c>
      <c r="C227" s="1294" t="s">
        <v>1320</v>
      </c>
      <c r="D227" s="1301">
        <v>-1</v>
      </c>
      <c r="E227" s="1301">
        <v>-0.3</v>
      </c>
      <c r="F227" s="1301">
        <v>2.5</v>
      </c>
      <c r="G227" s="1302"/>
      <c r="H227" s="1302"/>
      <c r="I227" s="1302"/>
      <c r="J227" s="1302"/>
      <c r="K227" s="1302"/>
      <c r="L227" s="1302"/>
      <c r="M227" s="1302"/>
    </row>
    <row r="228" spans="1:13">
      <c r="A228" s="2126" t="s">
        <v>1314</v>
      </c>
      <c r="B228" s="2126" t="s">
        <v>53</v>
      </c>
      <c r="C228" s="1297" t="s">
        <v>1333</v>
      </c>
      <c r="D228" s="1298">
        <v>1.9</v>
      </c>
      <c r="E228" s="1298">
        <v>3.3</v>
      </c>
      <c r="F228" s="1298">
        <v>2.9</v>
      </c>
      <c r="G228" s="1297">
        <v>67</v>
      </c>
      <c r="H228" s="1622" t="s">
        <v>1209</v>
      </c>
      <c r="I228" s="1297"/>
      <c r="J228" s="1297">
        <v>72</v>
      </c>
      <c r="K228" s="1297">
        <v>213</v>
      </c>
      <c r="L228" s="1297">
        <v>347</v>
      </c>
      <c r="M228" s="1297">
        <v>632</v>
      </c>
    </row>
    <row r="229" spans="1:13">
      <c r="A229" s="2125"/>
      <c r="B229" s="2125" t="s">
        <v>53</v>
      </c>
      <c r="C229" s="1296" t="s">
        <v>1334</v>
      </c>
      <c r="D229" s="1300">
        <v>6.1</v>
      </c>
      <c r="E229" s="1300">
        <v>5.0999999999999996</v>
      </c>
      <c r="F229" s="1300">
        <v>4.3</v>
      </c>
      <c r="G229" s="1296"/>
      <c r="H229" s="1296"/>
      <c r="I229" s="1296"/>
      <c r="J229" s="1296"/>
      <c r="K229" s="1296"/>
      <c r="L229" s="1296"/>
      <c r="M229" s="1296"/>
    </row>
    <row r="230" spans="1:13" ht="33.6" customHeight="1">
      <c r="A230" s="2125"/>
      <c r="B230" s="2125" t="s">
        <v>53</v>
      </c>
      <c r="C230" s="1296" t="s">
        <v>1319</v>
      </c>
      <c r="D230" s="1300">
        <v>3.6</v>
      </c>
      <c r="E230" s="1300">
        <v>2.5</v>
      </c>
      <c r="F230" s="1300">
        <v>2.2999999999999998</v>
      </c>
      <c r="G230" s="1296"/>
      <c r="H230" s="1296"/>
      <c r="I230" s="1296"/>
      <c r="J230" s="1296"/>
      <c r="K230" s="1296"/>
      <c r="L230" s="1296"/>
      <c r="M230" s="1296"/>
    </row>
    <row r="231" spans="1:13">
      <c r="A231" s="2119"/>
      <c r="B231" s="2119" t="s">
        <v>53</v>
      </c>
      <c r="C231" s="1294" t="s">
        <v>1320</v>
      </c>
      <c r="D231" s="1301">
        <v>-3.2</v>
      </c>
      <c r="E231" s="1309">
        <v>0</v>
      </c>
      <c r="F231" s="1301">
        <v>3</v>
      </c>
      <c r="G231" s="1302"/>
      <c r="H231" s="1302"/>
      <c r="I231" s="1302"/>
      <c r="J231" s="1296"/>
      <c r="K231" s="1296"/>
      <c r="L231" s="1296"/>
      <c r="M231" s="1296"/>
    </row>
    <row r="232" spans="1:13">
      <c r="A232" s="2126" t="s">
        <v>1315</v>
      </c>
      <c r="B232" s="2126" t="s">
        <v>53</v>
      </c>
      <c r="C232" s="1297" t="s">
        <v>1333</v>
      </c>
      <c r="D232" s="1298">
        <v>-0.7</v>
      </c>
      <c r="E232" s="1298">
        <v>3.1</v>
      </c>
      <c r="F232" s="1298">
        <v>3.7</v>
      </c>
      <c r="G232" s="1297">
        <v>78</v>
      </c>
      <c r="H232" s="1622" t="s">
        <v>1278</v>
      </c>
      <c r="I232" s="1297"/>
      <c r="J232" s="1296"/>
      <c r="K232" s="1296"/>
      <c r="L232" s="1296"/>
      <c r="M232" s="1296"/>
    </row>
    <row r="233" spans="1:13">
      <c r="A233" s="2127"/>
      <c r="B233" s="2127" t="s">
        <v>53</v>
      </c>
      <c r="C233" s="1296" t="s">
        <v>1334</v>
      </c>
      <c r="D233" s="1300">
        <v>7.1</v>
      </c>
      <c r="E233" s="1300">
        <v>6.7</v>
      </c>
      <c r="F233" s="1300">
        <v>5.8</v>
      </c>
      <c r="G233" s="1296"/>
      <c r="H233" s="1296"/>
      <c r="I233" s="1296"/>
      <c r="J233" s="1296"/>
      <c r="K233" s="1296"/>
      <c r="L233" s="1296"/>
      <c r="M233" s="1296"/>
    </row>
    <row r="234" spans="1:13" ht="19.8">
      <c r="A234" s="2125"/>
      <c r="B234" s="2125" t="s">
        <v>53</v>
      </c>
      <c r="C234" s="1296" t="s">
        <v>1319</v>
      </c>
      <c r="D234" s="1300">
        <v>2.2000000000000002</v>
      </c>
      <c r="E234" s="1300">
        <v>2.4</v>
      </c>
      <c r="F234" s="1300">
        <v>2.8</v>
      </c>
      <c r="G234" s="1296"/>
      <c r="H234" s="1296"/>
      <c r="I234" s="1296"/>
      <c r="J234" s="1296"/>
      <c r="K234" s="1296"/>
      <c r="L234" s="1296"/>
      <c r="M234" s="1296"/>
    </row>
    <row r="235" spans="1:13">
      <c r="A235" s="2125"/>
      <c r="B235" s="2125" t="s">
        <v>53</v>
      </c>
      <c r="C235" s="1233" t="s">
        <v>1320</v>
      </c>
      <c r="D235" s="1300">
        <v>-10.5</v>
      </c>
      <c r="E235" s="1300">
        <v>-9.3000000000000007</v>
      </c>
      <c r="F235" s="1300">
        <v>3.2</v>
      </c>
      <c r="G235" s="1296"/>
      <c r="H235" s="1296"/>
      <c r="I235" s="1296"/>
      <c r="J235" s="1296"/>
      <c r="K235" s="1296"/>
      <c r="L235" s="1296"/>
      <c r="M235" s="1296"/>
    </row>
    <row r="236" spans="1:13" ht="3.6" customHeight="1">
      <c r="A236" s="2125"/>
      <c r="B236" s="2125" t="s">
        <v>53</v>
      </c>
      <c r="C236" s="1296"/>
      <c r="D236" s="1300"/>
      <c r="E236" s="1300"/>
      <c r="F236" s="1300"/>
      <c r="G236" s="1296"/>
      <c r="H236" s="1296"/>
      <c r="I236" s="1296"/>
      <c r="J236" s="1296"/>
      <c r="K236" s="1296"/>
      <c r="L236" s="1296"/>
      <c r="M236" s="1296"/>
    </row>
    <row r="237" spans="1:13">
      <c r="A237" s="1287" t="s">
        <v>647</v>
      </c>
      <c r="B237" s="1287"/>
      <c r="C237" s="1302"/>
      <c r="D237" s="1301"/>
      <c r="E237" s="1301"/>
      <c r="F237" s="1301"/>
      <c r="G237" s="1302"/>
      <c r="H237" s="1302"/>
      <c r="I237" s="1302"/>
      <c r="J237" s="1296"/>
      <c r="K237" s="1296"/>
      <c r="L237" s="1296"/>
      <c r="M237" s="1296"/>
    </row>
    <row r="238" spans="1:13">
      <c r="A238" s="2126" t="s">
        <v>1313</v>
      </c>
      <c r="B238" s="2126" t="s">
        <v>53</v>
      </c>
      <c r="C238" s="1297" t="s">
        <v>1333</v>
      </c>
      <c r="D238" s="1298">
        <v>4.0999999999999996</v>
      </c>
      <c r="E238" s="1298">
        <v>2.1</v>
      </c>
      <c r="F238" s="1298">
        <v>2.2999999999999998</v>
      </c>
      <c r="G238" s="1297">
        <v>100</v>
      </c>
      <c r="H238" s="1622" t="s">
        <v>809</v>
      </c>
      <c r="I238" s="1297"/>
      <c r="J238" s="1296"/>
      <c r="K238" s="1296"/>
      <c r="L238" s="1296"/>
      <c r="M238" s="1296"/>
    </row>
    <row r="239" spans="1:13">
      <c r="A239" s="2127"/>
      <c r="B239" s="2127" t="s">
        <v>53</v>
      </c>
      <c r="C239" s="1296" t="s">
        <v>1334</v>
      </c>
      <c r="D239" s="1300">
        <v>8.3000000000000007</v>
      </c>
      <c r="E239" s="1300">
        <v>7.7</v>
      </c>
      <c r="F239" s="1300">
        <v>6.8</v>
      </c>
      <c r="G239" s="1296"/>
      <c r="H239" s="1296"/>
      <c r="I239" s="1296"/>
      <c r="J239" s="1296"/>
      <c r="K239" s="1296"/>
      <c r="L239" s="1296"/>
      <c r="M239" s="1296"/>
    </row>
    <row r="240" spans="1:13" ht="34.799999999999997" customHeight="1">
      <c r="A240" s="2125"/>
      <c r="B240" s="2125" t="s">
        <v>53</v>
      </c>
      <c r="C240" s="1296" t="s">
        <v>1319</v>
      </c>
      <c r="D240" s="1300">
        <v>2.4</v>
      </c>
      <c r="E240" s="1300">
        <v>2.2000000000000002</v>
      </c>
      <c r="F240" s="1300">
        <v>2.2999999999999998</v>
      </c>
      <c r="G240" s="1296"/>
      <c r="H240" s="1296"/>
      <c r="I240" s="1296"/>
      <c r="J240" s="1296"/>
      <c r="K240" s="1296"/>
      <c r="L240" s="1296"/>
      <c r="M240" s="1296"/>
    </row>
    <row r="241" spans="1:13">
      <c r="A241" s="2119"/>
      <c r="B241" s="2119" t="s">
        <v>53</v>
      </c>
      <c r="C241" s="1294" t="s">
        <v>1320</v>
      </c>
      <c r="D241" s="1301">
        <v>-2.8</v>
      </c>
      <c r="E241" s="1301">
        <v>-0.3</v>
      </c>
      <c r="F241" s="1301">
        <v>2.7</v>
      </c>
      <c r="G241" s="1302"/>
      <c r="H241" s="1302"/>
      <c r="I241" s="1302"/>
      <c r="J241" s="1302"/>
      <c r="K241" s="1302"/>
      <c r="L241" s="1302"/>
      <c r="M241" s="1302"/>
    </row>
    <row r="242" spans="1:13">
      <c r="A242" s="2126" t="s">
        <v>1314</v>
      </c>
      <c r="B242" s="2126" t="s">
        <v>53</v>
      </c>
      <c r="C242" s="1297" t="s">
        <v>1333</v>
      </c>
      <c r="D242" s="1298">
        <v>1.8</v>
      </c>
      <c r="E242" s="1298">
        <v>5</v>
      </c>
      <c r="F242" s="1298">
        <v>3</v>
      </c>
      <c r="G242" s="1297">
        <v>109</v>
      </c>
      <c r="H242" s="1622" t="s">
        <v>1209</v>
      </c>
      <c r="I242" s="1297"/>
      <c r="J242" s="1297">
        <v>114</v>
      </c>
      <c r="K242" s="1297">
        <v>129</v>
      </c>
      <c r="L242" s="1297">
        <v>71</v>
      </c>
      <c r="M242" s="1297">
        <v>314</v>
      </c>
    </row>
    <row r="243" spans="1:13">
      <c r="A243" s="2125"/>
      <c r="B243" s="2125" t="s">
        <v>53</v>
      </c>
      <c r="C243" s="1296" t="s">
        <v>1334</v>
      </c>
      <c r="D243" s="1300">
        <v>10</v>
      </c>
      <c r="E243" s="1300">
        <v>8.1</v>
      </c>
      <c r="F243" s="1300">
        <v>7.3</v>
      </c>
      <c r="G243" s="1296"/>
      <c r="H243" s="1296"/>
      <c r="I243" s="1296"/>
      <c r="J243" s="1296"/>
      <c r="K243" s="1296"/>
      <c r="L243" s="1296"/>
      <c r="M243" s="1296"/>
    </row>
    <row r="244" spans="1:13" ht="34.799999999999997" customHeight="1">
      <c r="A244" s="2125"/>
      <c r="B244" s="2125" t="s">
        <v>53</v>
      </c>
      <c r="C244" s="1296" t="s">
        <v>1319</v>
      </c>
      <c r="D244" s="1300">
        <v>0.1</v>
      </c>
      <c r="E244" s="1300">
        <v>5.2</v>
      </c>
      <c r="F244" s="1300">
        <v>2.7</v>
      </c>
      <c r="G244" s="1296"/>
      <c r="H244" s="1296"/>
      <c r="I244" s="1296"/>
      <c r="J244" s="1296"/>
      <c r="K244" s="1296"/>
      <c r="L244" s="1296"/>
      <c r="M244" s="1296"/>
    </row>
    <row r="245" spans="1:13">
      <c r="A245" s="2119"/>
      <c r="B245" s="2119" t="s">
        <v>53</v>
      </c>
      <c r="C245" s="1294" t="s">
        <v>1320</v>
      </c>
      <c r="D245" s="1301">
        <v>-3.5</v>
      </c>
      <c r="E245" s="1301">
        <v>-0.1</v>
      </c>
      <c r="F245" s="1301">
        <v>1.6</v>
      </c>
      <c r="G245" s="1302"/>
      <c r="H245" s="1302"/>
      <c r="I245" s="1302"/>
      <c r="J245" s="1296"/>
      <c r="K245" s="1296"/>
      <c r="L245" s="1296"/>
      <c r="M245" s="1296"/>
    </row>
    <row r="246" spans="1:13">
      <c r="A246" s="2126" t="s">
        <v>1315</v>
      </c>
      <c r="B246" s="2126" t="s">
        <v>53</v>
      </c>
      <c r="C246" s="1297" t="s">
        <v>1333</v>
      </c>
      <c r="D246" s="1298">
        <v>-2.2999999999999998</v>
      </c>
      <c r="E246" s="1298">
        <v>3.8</v>
      </c>
      <c r="F246" s="1298">
        <v>3.7</v>
      </c>
      <c r="G246" s="1297">
        <v>121</v>
      </c>
      <c r="H246" s="1622" t="s">
        <v>1278</v>
      </c>
      <c r="I246" s="1297"/>
      <c r="J246" s="1296"/>
      <c r="K246" s="1296"/>
      <c r="L246" s="1296"/>
      <c r="M246" s="1296"/>
    </row>
    <row r="247" spans="1:13">
      <c r="A247" s="2127"/>
      <c r="B247" s="2127" t="s">
        <v>53</v>
      </c>
      <c r="C247" s="1296" t="s">
        <v>1334</v>
      </c>
      <c r="D247" s="1300">
        <v>11.5</v>
      </c>
      <c r="E247" s="1300">
        <v>11.1</v>
      </c>
      <c r="F247" s="1300">
        <v>10.199999999999999</v>
      </c>
      <c r="G247" s="1296"/>
      <c r="H247" s="1296"/>
      <c r="I247" s="1296"/>
      <c r="J247" s="1296"/>
      <c r="K247" s="1296"/>
      <c r="L247" s="1296"/>
      <c r="M247" s="1296"/>
    </row>
    <row r="248" spans="1:13" ht="34.799999999999997" customHeight="1">
      <c r="A248" s="2125"/>
      <c r="B248" s="2125" t="s">
        <v>53</v>
      </c>
      <c r="C248" s="1296" t="s">
        <v>1319</v>
      </c>
      <c r="D248" s="1300">
        <v>-3.2</v>
      </c>
      <c r="E248" s="1300">
        <v>2.9</v>
      </c>
      <c r="F248" s="1300">
        <v>2.2999999999999998</v>
      </c>
      <c r="G248" s="1296"/>
      <c r="H248" s="1296"/>
      <c r="I248" s="1296"/>
      <c r="J248" s="1296"/>
      <c r="K248" s="1296"/>
      <c r="L248" s="1296"/>
      <c r="M248" s="1296"/>
    </row>
    <row r="249" spans="1:13">
      <c r="A249" s="2119"/>
      <c r="B249" s="2119" t="s">
        <v>53</v>
      </c>
      <c r="C249" s="1294" t="s">
        <v>1320</v>
      </c>
      <c r="D249" s="1301">
        <v>-13.5</v>
      </c>
      <c r="E249" s="1301">
        <v>-11.1</v>
      </c>
      <c r="F249" s="1301">
        <v>3.8</v>
      </c>
      <c r="G249" s="1302"/>
      <c r="H249" s="1302"/>
      <c r="I249" s="1302"/>
      <c r="J249" s="1302"/>
      <c r="K249" s="1302"/>
      <c r="L249" s="1302"/>
      <c r="M249" s="1302"/>
    </row>
    <row r="250" spans="1:13">
      <c r="A250" s="2120" t="s">
        <v>1316</v>
      </c>
      <c r="B250" s="2120" t="s">
        <v>53</v>
      </c>
      <c r="C250" s="1303"/>
      <c r="D250" s="1303"/>
      <c r="E250" s="1303"/>
      <c r="F250" s="1303"/>
      <c r="G250" s="1303"/>
      <c r="H250" s="1303"/>
      <c r="I250" s="1303"/>
      <c r="J250" s="1303">
        <v>9</v>
      </c>
      <c r="K250" s="1303">
        <v>1</v>
      </c>
      <c r="L250" s="1303">
        <v>241</v>
      </c>
      <c r="M250" s="1303">
        <v>251</v>
      </c>
    </row>
    <row r="251" spans="1:13">
      <c r="A251" s="2121" t="s">
        <v>228</v>
      </c>
      <c r="B251" s="2121" t="s">
        <v>53</v>
      </c>
      <c r="C251" s="1304"/>
      <c r="D251" s="1304"/>
      <c r="E251" s="1304"/>
      <c r="F251" s="1304"/>
      <c r="G251" s="1304"/>
      <c r="H251" s="1304"/>
      <c r="I251" s="1304"/>
      <c r="J251" s="1305">
        <v>674</v>
      </c>
      <c r="K251" s="1305">
        <v>697</v>
      </c>
      <c r="L251" s="1305">
        <v>1316</v>
      </c>
      <c r="M251" s="1305">
        <v>2687</v>
      </c>
    </row>
    <row r="252" spans="1:13">
      <c r="A252" s="2122" t="s">
        <v>1028</v>
      </c>
      <c r="B252" s="2122" t="s">
        <v>53</v>
      </c>
      <c r="C252" s="2122" t="s">
        <v>53</v>
      </c>
      <c r="D252" s="2122" t="s">
        <v>53</v>
      </c>
      <c r="E252" s="2122" t="s">
        <v>53</v>
      </c>
      <c r="F252" s="2122" t="s">
        <v>53</v>
      </c>
      <c r="G252" s="2122" t="s">
        <v>53</v>
      </c>
      <c r="H252" s="2122" t="s">
        <v>53</v>
      </c>
      <c r="I252" s="2122" t="s">
        <v>53</v>
      </c>
      <c r="J252" s="2122" t="s">
        <v>53</v>
      </c>
      <c r="K252" s="2122" t="s">
        <v>53</v>
      </c>
      <c r="L252" s="2122" t="s">
        <v>53</v>
      </c>
    </row>
    <row r="253" spans="1:13">
      <c r="A253" s="1225"/>
      <c r="B253" s="1225"/>
      <c r="C253" s="1240"/>
      <c r="D253" s="1244"/>
      <c r="E253" s="1244"/>
      <c r="F253" s="1244"/>
      <c r="G253" s="1244"/>
      <c r="H253" s="1244"/>
      <c r="I253" s="1244"/>
      <c r="J253" s="1245"/>
      <c r="K253" s="1246"/>
      <c r="L253" s="1245"/>
    </row>
    <row r="254" spans="1:13">
      <c r="A254" s="1284" t="s">
        <v>1470</v>
      </c>
      <c r="B254" s="1247"/>
      <c r="C254" s="1239"/>
      <c r="D254" s="1248"/>
      <c r="E254" s="1248"/>
      <c r="F254" s="1248"/>
      <c r="G254" s="1246"/>
      <c r="H254" s="1246"/>
      <c r="I254" s="1246"/>
      <c r="J254" s="1246"/>
      <c r="L254" s="1246"/>
    </row>
    <row r="255" spans="1:13">
      <c r="A255" s="1219"/>
      <c r="B255" s="1311"/>
      <c r="C255" s="2123" t="s">
        <v>1604</v>
      </c>
      <c r="D255" s="2123" t="s">
        <v>53</v>
      </c>
      <c r="E255" s="2123" t="s">
        <v>53</v>
      </c>
      <c r="F255" s="2123" t="s">
        <v>53</v>
      </c>
      <c r="G255" s="2124" t="s">
        <v>1605</v>
      </c>
      <c r="H255" s="2124" t="s">
        <v>53</v>
      </c>
      <c r="I255" s="2124" t="s">
        <v>53</v>
      </c>
      <c r="J255" s="2124" t="s">
        <v>53</v>
      </c>
      <c r="K255" s="1945"/>
      <c r="L255" s="1946"/>
      <c r="M255" s="1310"/>
    </row>
    <row r="256" spans="1:13" ht="28.8">
      <c r="A256" s="1287" t="s">
        <v>633</v>
      </c>
      <c r="B256" s="1249"/>
      <c r="C256" s="1646" t="s">
        <v>1606</v>
      </c>
      <c r="D256" s="1646" t="s">
        <v>1607</v>
      </c>
      <c r="E256" s="1646" t="s">
        <v>1608</v>
      </c>
      <c r="F256" s="1646" t="s">
        <v>1325</v>
      </c>
      <c r="G256" s="1646" t="s">
        <v>1606</v>
      </c>
      <c r="H256" s="1646" t="s">
        <v>1607</v>
      </c>
      <c r="I256" s="1646" t="s">
        <v>1608</v>
      </c>
      <c r="J256" s="1646" t="s">
        <v>1325</v>
      </c>
      <c r="K256" s="2004" t="s">
        <v>1609</v>
      </c>
      <c r="L256" s="2005" t="s">
        <v>1610</v>
      </c>
    </row>
    <row r="257" spans="1:12">
      <c r="A257" s="2129" t="s">
        <v>1558</v>
      </c>
      <c r="B257" s="2129" t="s">
        <v>53</v>
      </c>
      <c r="C257" s="2003">
        <v>13135</v>
      </c>
      <c r="D257" s="1919">
        <v>315</v>
      </c>
      <c r="E257" s="1919">
        <v>88</v>
      </c>
      <c r="F257" s="2003">
        <v>13538</v>
      </c>
      <c r="G257" s="1919">
        <v>11</v>
      </c>
      <c r="H257" s="1919">
        <v>18</v>
      </c>
      <c r="I257" s="1919">
        <v>37</v>
      </c>
      <c r="J257" s="1919">
        <v>66</v>
      </c>
      <c r="K257" s="2003">
        <v>13472</v>
      </c>
      <c r="L257" s="1919">
        <v>18</v>
      </c>
    </row>
    <row r="258" spans="1:12">
      <c r="A258" s="2128" t="s">
        <v>1559</v>
      </c>
      <c r="B258" s="2128" t="s">
        <v>53</v>
      </c>
      <c r="C258" s="1612">
        <v>3224</v>
      </c>
      <c r="D258" s="1607">
        <v>200</v>
      </c>
      <c r="E258" s="1607">
        <v>148</v>
      </c>
      <c r="F258" s="1612">
        <v>3573</v>
      </c>
      <c r="G258" s="1607">
        <v>5</v>
      </c>
      <c r="H258" s="1607">
        <v>11</v>
      </c>
      <c r="I258" s="1607">
        <v>84</v>
      </c>
      <c r="J258" s="1607">
        <v>101</v>
      </c>
      <c r="K258" s="1612">
        <v>3473</v>
      </c>
      <c r="L258" s="1607">
        <v>4</v>
      </c>
    </row>
    <row r="259" spans="1:12">
      <c r="A259" s="2128" t="s">
        <v>1560</v>
      </c>
      <c r="B259" s="2128" t="s">
        <v>53</v>
      </c>
      <c r="C259" s="1612">
        <v>1007</v>
      </c>
      <c r="D259" s="1607">
        <v>86</v>
      </c>
      <c r="E259" s="1607">
        <v>42</v>
      </c>
      <c r="F259" s="1612">
        <v>1135</v>
      </c>
      <c r="G259" s="1607">
        <v>2</v>
      </c>
      <c r="H259" s="1607">
        <v>5</v>
      </c>
      <c r="I259" s="1607">
        <v>23</v>
      </c>
      <c r="J259" s="1607">
        <v>30</v>
      </c>
      <c r="K259" s="1612">
        <v>1105</v>
      </c>
      <c r="L259" s="1607">
        <v>-1</v>
      </c>
    </row>
    <row r="260" spans="1:12">
      <c r="A260" s="2128" t="s">
        <v>1561</v>
      </c>
      <c r="B260" s="2128" t="s">
        <v>53</v>
      </c>
      <c r="C260" s="1607">
        <v>674</v>
      </c>
      <c r="D260" s="1607">
        <v>97</v>
      </c>
      <c r="E260" s="1607">
        <v>103</v>
      </c>
      <c r="F260" s="1607">
        <v>875</v>
      </c>
      <c r="G260" s="1607">
        <v>2</v>
      </c>
      <c r="H260" s="1607">
        <v>6</v>
      </c>
      <c r="I260" s="1607">
        <v>60</v>
      </c>
      <c r="J260" s="1607">
        <v>67</v>
      </c>
      <c r="K260" s="1607">
        <v>808</v>
      </c>
      <c r="L260" s="1607">
        <v>2</v>
      </c>
    </row>
    <row r="261" spans="1:12">
      <c r="A261" s="2128" t="s">
        <v>1562</v>
      </c>
      <c r="B261" s="2128" t="s">
        <v>53</v>
      </c>
      <c r="C261" s="1612">
        <v>1543</v>
      </c>
      <c r="D261" s="1607">
        <v>17</v>
      </c>
      <c r="E261" s="1607">
        <v>3</v>
      </c>
      <c r="F261" s="1612">
        <v>1563</v>
      </c>
      <c r="G261" s="1607">
        <v>1</v>
      </c>
      <c r="H261" s="1607">
        <v>0</v>
      </c>
      <c r="I261" s="1607">
        <v>2</v>
      </c>
      <c r="J261" s="1607">
        <v>3</v>
      </c>
      <c r="K261" s="1612">
        <v>1560</v>
      </c>
      <c r="L261" s="1607">
        <v>3</v>
      </c>
    </row>
    <row r="262" spans="1:12">
      <c r="A262" s="2128" t="s">
        <v>1563</v>
      </c>
      <c r="B262" s="2128" t="s">
        <v>53</v>
      </c>
      <c r="C262" s="1612">
        <v>2407</v>
      </c>
      <c r="D262" s="1607">
        <v>253</v>
      </c>
      <c r="E262" s="1607">
        <v>559</v>
      </c>
      <c r="F262" s="1612">
        <v>3220</v>
      </c>
      <c r="G262" s="1607">
        <v>3</v>
      </c>
      <c r="H262" s="1607">
        <v>5</v>
      </c>
      <c r="I262" s="1607">
        <v>330</v>
      </c>
      <c r="J262" s="1607">
        <v>338</v>
      </c>
      <c r="K262" s="1612">
        <v>2882</v>
      </c>
      <c r="L262" s="1607">
        <v>54</v>
      </c>
    </row>
    <row r="263" spans="1:12">
      <c r="A263" s="2128" t="s">
        <v>1564</v>
      </c>
      <c r="B263" s="2128" t="s">
        <v>53</v>
      </c>
      <c r="C263" s="1612">
        <v>1380</v>
      </c>
      <c r="D263" s="1607">
        <v>191</v>
      </c>
      <c r="E263" s="1607">
        <v>36</v>
      </c>
      <c r="F263" s="1612">
        <v>1607</v>
      </c>
      <c r="G263" s="1607">
        <v>2</v>
      </c>
      <c r="H263" s="1607">
        <v>4</v>
      </c>
      <c r="I263" s="1607">
        <v>19</v>
      </c>
      <c r="J263" s="1607">
        <v>25</v>
      </c>
      <c r="K263" s="1612">
        <v>1582</v>
      </c>
      <c r="L263" s="1607">
        <v>7</v>
      </c>
    </row>
    <row r="264" spans="1:12">
      <c r="A264" s="2128" t="s">
        <v>1565</v>
      </c>
      <c r="B264" s="2128" t="s">
        <v>53</v>
      </c>
      <c r="C264" s="1607">
        <v>293</v>
      </c>
      <c r="D264" s="1607">
        <v>29</v>
      </c>
      <c r="E264" s="1607">
        <v>4</v>
      </c>
      <c r="F264" s="1607">
        <v>326</v>
      </c>
      <c r="G264" s="1607">
        <v>0</v>
      </c>
      <c r="H264" s="1607">
        <v>1</v>
      </c>
      <c r="I264" s="1607">
        <v>2</v>
      </c>
      <c r="J264" s="1607">
        <v>3</v>
      </c>
      <c r="K264" s="1607">
        <v>323</v>
      </c>
      <c r="L264" s="1607">
        <v>1</v>
      </c>
    </row>
    <row r="265" spans="1:12">
      <c r="A265" s="2128" t="s">
        <v>1566</v>
      </c>
      <c r="B265" s="2128" t="s">
        <v>53</v>
      </c>
      <c r="C265" s="1607">
        <v>734</v>
      </c>
      <c r="D265" s="1607">
        <v>34</v>
      </c>
      <c r="E265" s="1607">
        <v>519</v>
      </c>
      <c r="F265" s="1612">
        <v>1287</v>
      </c>
      <c r="G265" s="1607">
        <v>0</v>
      </c>
      <c r="H265" s="1607">
        <v>0</v>
      </c>
      <c r="I265" s="1607">
        <v>309</v>
      </c>
      <c r="J265" s="1607">
        <v>310</v>
      </c>
      <c r="K265" s="1607">
        <v>977</v>
      </c>
      <c r="L265" s="1607">
        <v>45</v>
      </c>
    </row>
    <row r="266" spans="1:12">
      <c r="A266" s="2128" t="s">
        <v>1567</v>
      </c>
      <c r="B266" s="2128" t="s">
        <v>53</v>
      </c>
      <c r="C266" s="1612">
        <v>3164</v>
      </c>
      <c r="D266" s="1607">
        <v>153</v>
      </c>
      <c r="E266" s="1607">
        <v>22</v>
      </c>
      <c r="F266" s="1612">
        <v>3340</v>
      </c>
      <c r="G266" s="1607">
        <v>3</v>
      </c>
      <c r="H266" s="1607">
        <v>13</v>
      </c>
      <c r="I266" s="1607">
        <v>12</v>
      </c>
      <c r="J266" s="1607">
        <v>28</v>
      </c>
      <c r="K266" s="1612">
        <v>3312</v>
      </c>
      <c r="L266" s="1607">
        <v>8</v>
      </c>
    </row>
    <row r="267" spans="1:12">
      <c r="A267" s="2128" t="s">
        <v>1568</v>
      </c>
      <c r="B267" s="2128" t="s">
        <v>53</v>
      </c>
      <c r="C267" s="1612">
        <v>1326</v>
      </c>
      <c r="D267" s="1607">
        <v>89</v>
      </c>
      <c r="E267" s="1607">
        <v>6</v>
      </c>
      <c r="F267" s="1612">
        <v>1421</v>
      </c>
      <c r="G267" s="1607">
        <v>1</v>
      </c>
      <c r="H267" s="1607">
        <v>5</v>
      </c>
      <c r="I267" s="1607">
        <v>4</v>
      </c>
      <c r="J267" s="1607">
        <v>11</v>
      </c>
      <c r="K267" s="1612">
        <v>1411</v>
      </c>
      <c r="L267" s="1607">
        <v>1</v>
      </c>
    </row>
    <row r="268" spans="1:12">
      <c r="A268" s="2128" t="s">
        <v>1569</v>
      </c>
      <c r="B268" s="2128" t="s">
        <v>53</v>
      </c>
      <c r="C268" s="1607">
        <v>227</v>
      </c>
      <c r="D268" s="1607">
        <v>21</v>
      </c>
      <c r="E268" s="1607">
        <v>11</v>
      </c>
      <c r="F268" s="1607">
        <v>259</v>
      </c>
      <c r="G268" s="1607">
        <v>0</v>
      </c>
      <c r="H268" s="1607">
        <v>1</v>
      </c>
      <c r="I268" s="1607">
        <v>5</v>
      </c>
      <c r="J268" s="1607">
        <v>7</v>
      </c>
      <c r="K268" s="1607">
        <v>253</v>
      </c>
      <c r="L268" s="1607">
        <v>0</v>
      </c>
    </row>
    <row r="269" spans="1:12">
      <c r="A269" s="2128" t="s">
        <v>1570</v>
      </c>
      <c r="B269" s="2128" t="s">
        <v>53</v>
      </c>
      <c r="C269" s="1612">
        <v>1611</v>
      </c>
      <c r="D269" s="1607">
        <v>42</v>
      </c>
      <c r="E269" s="1607">
        <v>6</v>
      </c>
      <c r="F269" s="1612">
        <v>1659</v>
      </c>
      <c r="G269" s="1607">
        <v>2</v>
      </c>
      <c r="H269" s="1607">
        <v>6</v>
      </c>
      <c r="I269" s="1607">
        <v>2</v>
      </c>
      <c r="J269" s="1607">
        <v>10</v>
      </c>
      <c r="K269" s="1612">
        <v>1649</v>
      </c>
      <c r="L269" s="1607">
        <v>7</v>
      </c>
    </row>
    <row r="270" spans="1:12">
      <c r="A270" s="2128" t="s">
        <v>1571</v>
      </c>
      <c r="B270" s="2128" t="s">
        <v>53</v>
      </c>
      <c r="C270" s="1612">
        <v>6594</v>
      </c>
      <c r="D270" s="1612">
        <v>1059</v>
      </c>
      <c r="E270" s="1607">
        <v>302</v>
      </c>
      <c r="F270" s="1612">
        <v>7955</v>
      </c>
      <c r="G270" s="1607">
        <v>9</v>
      </c>
      <c r="H270" s="1607">
        <v>45</v>
      </c>
      <c r="I270" s="1607">
        <v>185</v>
      </c>
      <c r="J270" s="1607">
        <v>239</v>
      </c>
      <c r="K270" s="1612">
        <v>7716</v>
      </c>
      <c r="L270" s="1607">
        <v>-91</v>
      </c>
    </row>
    <row r="271" spans="1:12">
      <c r="A271" s="2128" t="s">
        <v>1572</v>
      </c>
      <c r="B271" s="2128" t="s">
        <v>53</v>
      </c>
      <c r="C271" s="1612">
        <v>1446</v>
      </c>
      <c r="D271" s="1607">
        <v>184</v>
      </c>
      <c r="E271" s="1607">
        <v>37</v>
      </c>
      <c r="F271" s="1612">
        <v>1667</v>
      </c>
      <c r="G271" s="1607">
        <v>1</v>
      </c>
      <c r="H271" s="1607">
        <v>10</v>
      </c>
      <c r="I271" s="1607">
        <v>17</v>
      </c>
      <c r="J271" s="1607">
        <v>28</v>
      </c>
      <c r="K271" s="1612">
        <v>1639</v>
      </c>
      <c r="L271" s="1607">
        <v>0</v>
      </c>
    </row>
    <row r="272" spans="1:12">
      <c r="A272" s="2128" t="s">
        <v>1573</v>
      </c>
      <c r="B272" s="2128" t="s">
        <v>53</v>
      </c>
      <c r="C272" s="1612">
        <v>1147</v>
      </c>
      <c r="D272" s="1607">
        <v>81</v>
      </c>
      <c r="E272" s="1607">
        <v>21</v>
      </c>
      <c r="F272" s="1612">
        <v>1250</v>
      </c>
      <c r="G272" s="1607">
        <v>2</v>
      </c>
      <c r="H272" s="1607">
        <v>4</v>
      </c>
      <c r="I272" s="1607">
        <v>14</v>
      </c>
      <c r="J272" s="1607">
        <v>19</v>
      </c>
      <c r="K272" s="1612">
        <v>1231</v>
      </c>
      <c r="L272" s="1607">
        <v>6</v>
      </c>
    </row>
    <row r="273" spans="1:12">
      <c r="A273" s="2128" t="s">
        <v>1574</v>
      </c>
      <c r="B273" s="2128" t="s">
        <v>53</v>
      </c>
      <c r="C273" s="1612">
        <v>2489</v>
      </c>
      <c r="D273" s="1607">
        <v>268</v>
      </c>
      <c r="E273" s="1607">
        <v>205</v>
      </c>
      <c r="F273" s="1612">
        <v>2963</v>
      </c>
      <c r="G273" s="1607">
        <v>4</v>
      </c>
      <c r="H273" s="1607">
        <v>18</v>
      </c>
      <c r="I273" s="1607">
        <v>127</v>
      </c>
      <c r="J273" s="1607">
        <v>149</v>
      </c>
      <c r="K273" s="1612">
        <v>2814</v>
      </c>
      <c r="L273" s="1607">
        <v>-86</v>
      </c>
    </row>
    <row r="274" spans="1:12">
      <c r="A274" s="2128" t="s">
        <v>1575</v>
      </c>
      <c r="B274" s="2128" t="s">
        <v>53</v>
      </c>
      <c r="C274" s="1607">
        <v>178</v>
      </c>
      <c r="D274" s="1607">
        <v>65</v>
      </c>
      <c r="E274" s="1607">
        <v>12</v>
      </c>
      <c r="F274" s="1607">
        <v>255</v>
      </c>
      <c r="G274" s="1607">
        <v>0</v>
      </c>
      <c r="H274" s="1607">
        <v>3</v>
      </c>
      <c r="I274" s="1607">
        <v>7</v>
      </c>
      <c r="J274" s="1607">
        <v>10</v>
      </c>
      <c r="K274" s="1607">
        <v>244</v>
      </c>
      <c r="L274" s="1607">
        <v>-2</v>
      </c>
    </row>
    <row r="275" spans="1:12">
      <c r="A275" s="1940" t="s">
        <v>1576</v>
      </c>
      <c r="B275" s="1940"/>
      <c r="C275" s="1607">
        <v>710</v>
      </c>
      <c r="D275" s="1607">
        <v>451</v>
      </c>
      <c r="E275" s="1607">
        <v>26</v>
      </c>
      <c r="F275" s="1612">
        <v>1186</v>
      </c>
      <c r="G275" s="1607">
        <v>2</v>
      </c>
      <c r="H275" s="1607">
        <v>10</v>
      </c>
      <c r="I275" s="1607">
        <v>20</v>
      </c>
      <c r="J275" s="1607">
        <v>31</v>
      </c>
      <c r="K275" s="1612">
        <v>1155</v>
      </c>
      <c r="L275" s="1607">
        <v>-9</v>
      </c>
    </row>
    <row r="276" spans="1:12">
      <c r="A276" s="1940" t="s">
        <v>1577</v>
      </c>
      <c r="B276" s="1940"/>
      <c r="C276" s="1607">
        <v>624</v>
      </c>
      <c r="D276" s="1607">
        <v>9</v>
      </c>
      <c r="E276" s="1607">
        <v>1</v>
      </c>
      <c r="F276" s="1607">
        <v>635</v>
      </c>
      <c r="G276" s="1607">
        <v>1</v>
      </c>
      <c r="H276" s="1607">
        <v>1</v>
      </c>
      <c r="I276" s="1607">
        <v>1</v>
      </c>
      <c r="J276" s="1607">
        <v>2</v>
      </c>
      <c r="K276" s="1607">
        <v>633</v>
      </c>
      <c r="L276" s="1607">
        <v>1</v>
      </c>
    </row>
    <row r="277" spans="1:12">
      <c r="A277" s="1940" t="s">
        <v>1578</v>
      </c>
      <c r="B277" s="1940" t="s">
        <v>53</v>
      </c>
      <c r="C277" s="1612">
        <v>26847</v>
      </c>
      <c r="D277" s="1612">
        <v>2547</v>
      </c>
      <c r="E277" s="1607">
        <v>590</v>
      </c>
      <c r="F277" s="1612">
        <v>29984</v>
      </c>
      <c r="G277" s="1607">
        <v>47</v>
      </c>
      <c r="H277" s="1607">
        <v>109</v>
      </c>
      <c r="I277" s="1607">
        <v>286</v>
      </c>
      <c r="J277" s="1607">
        <v>441</v>
      </c>
      <c r="K277" s="1612">
        <v>29542</v>
      </c>
      <c r="L277" s="1607">
        <v>58</v>
      </c>
    </row>
    <row r="278" spans="1:12">
      <c r="A278" s="1940" t="s">
        <v>1579</v>
      </c>
      <c r="B278" s="1940" t="s">
        <v>53</v>
      </c>
      <c r="C278" s="1612">
        <v>1201</v>
      </c>
      <c r="D278" s="1607">
        <v>178</v>
      </c>
      <c r="E278" s="1607">
        <v>46</v>
      </c>
      <c r="F278" s="1612">
        <v>1425</v>
      </c>
      <c r="G278" s="1607">
        <v>1</v>
      </c>
      <c r="H278" s="1607">
        <v>5</v>
      </c>
      <c r="I278" s="1607">
        <v>16</v>
      </c>
      <c r="J278" s="1607">
        <v>22</v>
      </c>
      <c r="K278" s="1612">
        <v>1404</v>
      </c>
      <c r="L278" s="1607">
        <v>53</v>
      </c>
    </row>
    <row r="279" spans="1:12">
      <c r="A279" s="1940" t="s">
        <v>1580</v>
      </c>
      <c r="B279" s="1940"/>
      <c r="C279" s="1612">
        <v>2560</v>
      </c>
      <c r="D279" s="1607">
        <v>387</v>
      </c>
      <c r="E279" s="1607">
        <v>96</v>
      </c>
      <c r="F279" s="1612">
        <v>3043</v>
      </c>
      <c r="G279" s="1607">
        <v>3</v>
      </c>
      <c r="H279" s="1607">
        <v>13</v>
      </c>
      <c r="I279" s="1607">
        <v>42</v>
      </c>
      <c r="J279" s="1607">
        <v>58</v>
      </c>
      <c r="K279" s="1612">
        <v>2985</v>
      </c>
      <c r="L279" s="1607">
        <v>0</v>
      </c>
    </row>
    <row r="280" spans="1:12">
      <c r="A280" s="2128" t="s">
        <v>1581</v>
      </c>
      <c r="B280" s="2128" t="s">
        <v>53</v>
      </c>
      <c r="C280" s="1612">
        <v>8681</v>
      </c>
      <c r="D280" s="1607">
        <v>525</v>
      </c>
      <c r="E280" s="1607">
        <v>145</v>
      </c>
      <c r="F280" s="1612">
        <v>9351</v>
      </c>
      <c r="G280" s="1607">
        <v>17</v>
      </c>
      <c r="H280" s="1607">
        <v>30</v>
      </c>
      <c r="I280" s="1607">
        <v>56</v>
      </c>
      <c r="J280" s="1607">
        <v>103</v>
      </c>
      <c r="K280" s="1612">
        <v>9248</v>
      </c>
      <c r="L280" s="1607">
        <v>10</v>
      </c>
    </row>
    <row r="281" spans="1:12">
      <c r="A281" s="1940" t="s">
        <v>1582</v>
      </c>
      <c r="B281" s="1940"/>
      <c r="C281" s="1612">
        <v>6784</v>
      </c>
      <c r="D281" s="1607">
        <v>653</v>
      </c>
      <c r="E281" s="1607">
        <v>138</v>
      </c>
      <c r="F281" s="1612">
        <v>7575</v>
      </c>
      <c r="G281" s="1607">
        <v>14</v>
      </c>
      <c r="H281" s="1607">
        <v>21</v>
      </c>
      <c r="I281" s="1607">
        <v>88</v>
      </c>
      <c r="J281" s="1607">
        <v>123</v>
      </c>
      <c r="K281" s="1612">
        <v>7451</v>
      </c>
      <c r="L281" s="1607">
        <v>-14</v>
      </c>
    </row>
    <row r="282" spans="1:12">
      <c r="A282" s="1940" t="s">
        <v>1583</v>
      </c>
      <c r="B282" s="1940"/>
      <c r="C282" s="1612">
        <v>4049</v>
      </c>
      <c r="D282" s="1607">
        <v>486</v>
      </c>
      <c r="E282" s="1607">
        <v>71</v>
      </c>
      <c r="F282" s="1612">
        <v>4605</v>
      </c>
      <c r="G282" s="1607">
        <v>6</v>
      </c>
      <c r="H282" s="1607">
        <v>28</v>
      </c>
      <c r="I282" s="1607">
        <v>36</v>
      </c>
      <c r="J282" s="1607">
        <v>70</v>
      </c>
      <c r="K282" s="1612">
        <v>4535</v>
      </c>
      <c r="L282" s="1607">
        <v>13</v>
      </c>
    </row>
    <row r="283" spans="1:12">
      <c r="A283" s="1940" t="s">
        <v>1584</v>
      </c>
      <c r="B283" s="1940"/>
      <c r="C283" s="1612">
        <v>2284</v>
      </c>
      <c r="D283" s="1607">
        <v>241</v>
      </c>
      <c r="E283" s="1607">
        <v>82</v>
      </c>
      <c r="F283" s="1612">
        <v>2606</v>
      </c>
      <c r="G283" s="1607">
        <v>4</v>
      </c>
      <c r="H283" s="1607">
        <v>7</v>
      </c>
      <c r="I283" s="1607">
        <v>42</v>
      </c>
      <c r="J283" s="1607">
        <v>53</v>
      </c>
      <c r="K283" s="1612">
        <v>2553</v>
      </c>
      <c r="L283" s="1607">
        <v>-8</v>
      </c>
    </row>
    <row r="284" spans="1:12">
      <c r="A284" s="1940" t="s">
        <v>1585</v>
      </c>
      <c r="B284" s="1940" t="s">
        <v>53</v>
      </c>
      <c r="C284" s="1612">
        <v>1289</v>
      </c>
      <c r="D284" s="1607">
        <v>78</v>
      </c>
      <c r="E284" s="1607">
        <v>12</v>
      </c>
      <c r="F284" s="1612">
        <v>1378</v>
      </c>
      <c r="G284" s="1607">
        <v>2</v>
      </c>
      <c r="H284" s="1607">
        <v>4</v>
      </c>
      <c r="I284" s="1607">
        <v>6</v>
      </c>
      <c r="J284" s="1607">
        <v>12</v>
      </c>
      <c r="K284" s="1612">
        <v>1366</v>
      </c>
      <c r="L284" s="1607">
        <v>3</v>
      </c>
    </row>
    <row r="285" spans="1:12">
      <c r="A285" s="1940" t="s">
        <v>1586</v>
      </c>
      <c r="B285" s="1940" t="s">
        <v>53</v>
      </c>
      <c r="C285" s="1612">
        <v>5542</v>
      </c>
      <c r="D285" s="1607">
        <v>458</v>
      </c>
      <c r="E285" s="1607">
        <v>593</v>
      </c>
      <c r="F285" s="1612">
        <v>6592</v>
      </c>
      <c r="G285" s="1607">
        <v>8</v>
      </c>
      <c r="H285" s="1607">
        <v>8</v>
      </c>
      <c r="I285" s="1607">
        <v>242</v>
      </c>
      <c r="J285" s="1607">
        <v>258</v>
      </c>
      <c r="K285" s="1612">
        <v>6335</v>
      </c>
      <c r="L285" s="1607">
        <v>-17</v>
      </c>
    </row>
    <row r="286" spans="1:12">
      <c r="A286" s="1940" t="s">
        <v>1587</v>
      </c>
      <c r="B286" s="1940" t="s">
        <v>53</v>
      </c>
      <c r="C286" s="1607">
        <v>203</v>
      </c>
      <c r="D286" s="1607">
        <v>4</v>
      </c>
      <c r="E286" s="1607">
        <v>5</v>
      </c>
      <c r="F286" s="1607">
        <v>212</v>
      </c>
      <c r="G286" s="1607">
        <v>1</v>
      </c>
      <c r="H286" s="1607">
        <v>0</v>
      </c>
      <c r="I286" s="1607">
        <v>5</v>
      </c>
      <c r="J286" s="1607">
        <v>6</v>
      </c>
      <c r="K286" s="1607">
        <v>206</v>
      </c>
      <c r="L286" s="1607">
        <v>6</v>
      </c>
    </row>
    <row r="287" spans="1:12">
      <c r="A287" s="1940" t="s">
        <v>1588</v>
      </c>
      <c r="B287" s="1940" t="s">
        <v>53</v>
      </c>
      <c r="C287" s="1612">
        <v>5098</v>
      </c>
      <c r="D287" s="1607">
        <v>452</v>
      </c>
      <c r="E287" s="1607">
        <v>587</v>
      </c>
      <c r="F287" s="1612">
        <v>6137</v>
      </c>
      <c r="G287" s="1607">
        <v>6</v>
      </c>
      <c r="H287" s="1607">
        <v>8</v>
      </c>
      <c r="I287" s="1607">
        <v>237</v>
      </c>
      <c r="J287" s="1607">
        <v>251</v>
      </c>
      <c r="K287" s="1612">
        <v>5886</v>
      </c>
      <c r="L287" s="1607">
        <v>-23</v>
      </c>
    </row>
    <row r="288" spans="1:12" ht="9.6" customHeight="1">
      <c r="A288" s="1940" t="s">
        <v>1589</v>
      </c>
      <c r="B288" s="1940"/>
      <c r="C288" s="1607">
        <v>241</v>
      </c>
      <c r="D288" s="1607">
        <v>2</v>
      </c>
      <c r="E288" s="1607">
        <v>0</v>
      </c>
      <c r="F288" s="1607">
        <v>243</v>
      </c>
      <c r="G288" s="1607">
        <v>0</v>
      </c>
      <c r="H288" s="1607">
        <v>0</v>
      </c>
      <c r="I288" s="1607">
        <v>0</v>
      </c>
      <c r="J288" s="1607">
        <v>1</v>
      </c>
      <c r="K288" s="1607">
        <v>243</v>
      </c>
      <c r="L288" s="1607">
        <v>0</v>
      </c>
    </row>
    <row r="289" spans="1:13" ht="18" customHeight="1">
      <c r="A289" s="1940" t="s">
        <v>1590</v>
      </c>
      <c r="B289" s="1940"/>
      <c r="C289" s="1612">
        <v>5227</v>
      </c>
      <c r="D289" s="1607">
        <v>129</v>
      </c>
      <c r="E289" s="1607">
        <v>34</v>
      </c>
      <c r="F289" s="1612">
        <v>5390</v>
      </c>
      <c r="G289" s="1607">
        <v>3</v>
      </c>
      <c r="H289" s="1607">
        <v>4</v>
      </c>
      <c r="I289" s="1607">
        <v>20</v>
      </c>
      <c r="J289" s="1607">
        <v>27</v>
      </c>
      <c r="K289" s="1612">
        <v>5364</v>
      </c>
      <c r="L289" s="1607">
        <v>-2</v>
      </c>
    </row>
    <row r="290" spans="1:13">
      <c r="A290" s="1940" t="s">
        <v>1591</v>
      </c>
      <c r="B290" s="1940"/>
      <c r="C290" s="1612">
        <v>2471</v>
      </c>
      <c r="D290" s="1607">
        <v>54</v>
      </c>
      <c r="E290" s="1607">
        <v>29</v>
      </c>
      <c r="F290" s="1612">
        <v>2553</v>
      </c>
      <c r="G290" s="1607">
        <v>1</v>
      </c>
      <c r="H290" s="1607">
        <v>2</v>
      </c>
      <c r="I290" s="1607">
        <v>17</v>
      </c>
      <c r="J290" s="1607">
        <v>20</v>
      </c>
      <c r="K290" s="1612">
        <v>2533</v>
      </c>
      <c r="L290" s="1607">
        <v>-5</v>
      </c>
    </row>
    <row r="291" spans="1:13">
      <c r="A291" s="1940" t="s">
        <v>1592</v>
      </c>
      <c r="B291" s="1940"/>
      <c r="C291" s="1612">
        <v>1872</v>
      </c>
      <c r="D291" s="1607">
        <v>24</v>
      </c>
      <c r="E291" s="1607">
        <v>1</v>
      </c>
      <c r="F291" s="1612">
        <v>1897</v>
      </c>
      <c r="G291" s="1607">
        <v>1</v>
      </c>
      <c r="H291" s="1607">
        <v>1</v>
      </c>
      <c r="I291" s="1607">
        <v>0</v>
      </c>
      <c r="J291" s="1607">
        <v>2</v>
      </c>
      <c r="K291" s="1612">
        <v>1895</v>
      </c>
      <c r="L291" s="1607">
        <v>2</v>
      </c>
    </row>
    <row r="292" spans="1:13">
      <c r="A292" s="1940" t="s">
        <v>1593</v>
      </c>
      <c r="B292" s="1940"/>
      <c r="C292" s="1607">
        <v>885</v>
      </c>
      <c r="D292" s="1607">
        <v>51</v>
      </c>
      <c r="E292" s="1607">
        <v>4</v>
      </c>
      <c r="F292" s="1607">
        <v>940</v>
      </c>
      <c r="G292" s="1607">
        <v>1</v>
      </c>
      <c r="H292" s="1607">
        <v>2</v>
      </c>
      <c r="I292" s="1607">
        <v>3</v>
      </c>
      <c r="J292" s="1607">
        <v>5</v>
      </c>
      <c r="K292" s="1607">
        <v>935</v>
      </c>
      <c r="L292" s="1607">
        <v>1</v>
      </c>
    </row>
    <row r="293" spans="1:13">
      <c r="A293" s="1940" t="s">
        <v>1594</v>
      </c>
      <c r="B293" s="1940" t="s">
        <v>53</v>
      </c>
      <c r="C293" s="1612">
        <v>37531</v>
      </c>
      <c r="D293" s="1612">
        <v>1139</v>
      </c>
      <c r="E293" s="1607">
        <v>232</v>
      </c>
      <c r="F293" s="1612">
        <v>38902</v>
      </c>
      <c r="G293" s="1607">
        <v>27</v>
      </c>
      <c r="H293" s="1607">
        <v>44</v>
      </c>
      <c r="I293" s="1607">
        <v>96</v>
      </c>
      <c r="J293" s="1607">
        <v>166</v>
      </c>
      <c r="K293" s="1612">
        <v>38735</v>
      </c>
      <c r="L293" s="1607">
        <v>2</v>
      </c>
    </row>
    <row r="294" spans="1:13">
      <c r="A294" s="1940" t="s">
        <v>1595</v>
      </c>
      <c r="B294" s="1940"/>
      <c r="C294" s="1607">
        <v>508</v>
      </c>
      <c r="D294" s="1607">
        <v>161</v>
      </c>
      <c r="E294" s="1607">
        <v>9</v>
      </c>
      <c r="F294" s="1607">
        <v>678</v>
      </c>
      <c r="G294" s="1607">
        <v>8</v>
      </c>
      <c r="H294" s="1607">
        <v>1</v>
      </c>
      <c r="I294" s="1607">
        <v>1</v>
      </c>
      <c r="J294" s="1607">
        <v>10</v>
      </c>
      <c r="K294" s="1607">
        <v>669</v>
      </c>
      <c r="L294" s="1607">
        <v>-1</v>
      </c>
    </row>
    <row r="295" spans="1:13">
      <c r="A295" s="1941"/>
      <c r="B295" s="1941" t="s">
        <v>53</v>
      </c>
      <c r="C295" s="1924"/>
      <c r="D295" s="1924"/>
      <c r="E295" s="1924"/>
      <c r="F295" s="1924"/>
      <c r="G295" s="1924"/>
      <c r="H295" s="1924"/>
      <c r="I295" s="1924"/>
      <c r="J295" s="1924"/>
      <c r="K295" s="1924"/>
      <c r="L295" s="1924"/>
      <c r="M295" s="1310"/>
    </row>
    <row r="296" spans="1:13">
      <c r="A296" s="1942" t="s">
        <v>1596</v>
      </c>
      <c r="B296" s="1943"/>
      <c r="C296" s="1636">
        <v>104179</v>
      </c>
      <c r="D296" s="1947">
        <v>6414</v>
      </c>
      <c r="E296" s="1947">
        <v>2577</v>
      </c>
      <c r="F296" s="1947">
        <v>113171</v>
      </c>
      <c r="G296" s="1948">
        <v>124</v>
      </c>
      <c r="H296" s="1948">
        <v>256</v>
      </c>
      <c r="I296" s="1947">
        <v>1293</v>
      </c>
      <c r="J296" s="1947">
        <v>1673</v>
      </c>
      <c r="K296" s="1947">
        <v>111498</v>
      </c>
      <c r="L296" s="1948">
        <v>34</v>
      </c>
    </row>
    <row r="297" spans="1:13">
      <c r="A297" s="1944" t="s">
        <v>1597</v>
      </c>
      <c r="B297" s="1944"/>
      <c r="C297" s="1949">
        <v>115236</v>
      </c>
      <c r="D297" s="1949">
        <v>3972</v>
      </c>
      <c r="E297" s="1927">
        <v>520</v>
      </c>
      <c r="F297" s="1949">
        <v>119728</v>
      </c>
      <c r="G297" s="1927">
        <v>18</v>
      </c>
      <c r="H297" s="1927">
        <v>37</v>
      </c>
      <c r="I297" s="1927">
        <v>76</v>
      </c>
      <c r="J297" s="1927">
        <v>131</v>
      </c>
      <c r="K297" s="1949">
        <v>119597</v>
      </c>
      <c r="L297" s="1927">
        <v>-44</v>
      </c>
    </row>
    <row r="298" spans="1:13">
      <c r="A298" s="1940" t="s">
        <v>1598</v>
      </c>
      <c r="B298" s="1940"/>
      <c r="C298" s="1949">
        <v>17202</v>
      </c>
      <c r="D298" s="1949">
        <v>1292</v>
      </c>
      <c r="E298" s="1927">
        <v>378</v>
      </c>
      <c r="F298" s="1949">
        <v>18871</v>
      </c>
      <c r="G298" s="1927">
        <v>62</v>
      </c>
      <c r="H298" s="1927">
        <v>58</v>
      </c>
      <c r="I298" s="1927">
        <v>170</v>
      </c>
      <c r="J298" s="1927">
        <v>290</v>
      </c>
      <c r="K298" s="1949">
        <v>18582</v>
      </c>
      <c r="L298" s="1927">
        <v>19</v>
      </c>
    </row>
    <row r="299" spans="1:13">
      <c r="A299" s="1941" t="s">
        <v>1599</v>
      </c>
      <c r="B299" s="1941"/>
      <c r="C299" s="1950">
        <v>5993</v>
      </c>
      <c r="D299" s="1950">
        <v>1023</v>
      </c>
      <c r="E299" s="1931">
        <v>239</v>
      </c>
      <c r="F299" s="1950">
        <v>7255</v>
      </c>
      <c r="G299" s="1931">
        <v>22</v>
      </c>
      <c r="H299" s="1931">
        <v>82</v>
      </c>
      <c r="I299" s="1931">
        <v>110</v>
      </c>
      <c r="J299" s="1931">
        <v>214</v>
      </c>
      <c r="K299" s="1950">
        <v>7040</v>
      </c>
      <c r="L299" s="1931">
        <v>26</v>
      </c>
    </row>
    <row r="300" spans="1:13">
      <c r="A300" s="1943" t="s">
        <v>1600</v>
      </c>
      <c r="B300" s="1943" t="s">
        <v>53</v>
      </c>
      <c r="C300" s="1951">
        <v>138430</v>
      </c>
      <c r="D300" s="1951">
        <v>6287</v>
      </c>
      <c r="E300" s="1951">
        <v>1137</v>
      </c>
      <c r="F300" s="1951">
        <v>145854</v>
      </c>
      <c r="G300" s="1952">
        <v>102</v>
      </c>
      <c r="H300" s="1952">
        <v>177</v>
      </c>
      <c r="I300" s="1952">
        <v>356</v>
      </c>
      <c r="J300" s="1952">
        <v>635</v>
      </c>
      <c r="K300" s="1951">
        <v>145219</v>
      </c>
      <c r="L300" s="1952">
        <v>0</v>
      </c>
    </row>
    <row r="301" spans="1:13">
      <c r="A301" s="1943" t="s">
        <v>1601</v>
      </c>
      <c r="B301" s="1943"/>
      <c r="C301" s="1951">
        <v>3645</v>
      </c>
      <c r="D301" s="1952">
        <v>118</v>
      </c>
      <c r="E301" s="1952">
        <v>36</v>
      </c>
      <c r="F301" s="1951">
        <v>3798</v>
      </c>
      <c r="G301" s="1952">
        <v>0</v>
      </c>
      <c r="H301" s="1952">
        <v>0</v>
      </c>
      <c r="I301" s="1952">
        <v>2</v>
      </c>
      <c r="J301" s="1952">
        <v>2</v>
      </c>
      <c r="K301" s="1951">
        <v>3796</v>
      </c>
      <c r="L301" s="1952">
        <v>0</v>
      </c>
    </row>
    <row r="302" spans="1:13">
      <c r="A302" s="1943" t="s">
        <v>1602</v>
      </c>
      <c r="B302" s="1943"/>
      <c r="C302" s="1953">
        <v>246255</v>
      </c>
      <c r="D302" s="1951">
        <v>12819</v>
      </c>
      <c r="E302" s="1951">
        <v>3750</v>
      </c>
      <c r="F302" s="1951">
        <v>262824</v>
      </c>
      <c r="G302" s="1952">
        <v>226</v>
      </c>
      <c r="H302" s="1952">
        <v>433</v>
      </c>
      <c r="I302" s="1951">
        <v>1651</v>
      </c>
      <c r="J302" s="1951">
        <v>2310</v>
      </c>
      <c r="K302" s="1951">
        <v>260514</v>
      </c>
      <c r="L302" s="1952">
        <v>33</v>
      </c>
    </row>
    <row r="303" spans="1:13" ht="13.2" customHeight="1">
      <c r="A303" s="2130" t="s">
        <v>1603</v>
      </c>
      <c r="B303" s="2131"/>
      <c r="C303" s="1953">
        <v>3434</v>
      </c>
      <c r="D303" s="1952">
        <v>24</v>
      </c>
      <c r="E303" s="1952">
        <v>0</v>
      </c>
      <c r="F303" s="1951">
        <v>3458</v>
      </c>
      <c r="G303" s="1952">
        <v>2</v>
      </c>
      <c r="H303" s="1952">
        <v>0</v>
      </c>
      <c r="I303" s="1952">
        <v>0</v>
      </c>
      <c r="J303" s="1952">
        <v>2</v>
      </c>
      <c r="K303" s="1951">
        <v>3456</v>
      </c>
      <c r="L303" s="1952">
        <v>0</v>
      </c>
    </row>
    <row r="304" spans="1:13">
      <c r="A304" s="1943" t="s">
        <v>228</v>
      </c>
      <c r="B304" s="1943" t="s">
        <v>53</v>
      </c>
      <c r="C304" s="1953">
        <v>249689</v>
      </c>
      <c r="D304" s="1951">
        <v>12843</v>
      </c>
      <c r="E304" s="1951">
        <v>3750</v>
      </c>
      <c r="F304" s="1951">
        <v>266282</v>
      </c>
      <c r="G304" s="1952">
        <v>228</v>
      </c>
      <c r="H304" s="1952">
        <v>433</v>
      </c>
      <c r="I304" s="1951">
        <v>1651</v>
      </c>
      <c r="J304" s="1951">
        <v>2312</v>
      </c>
      <c r="K304" s="1951">
        <v>263970</v>
      </c>
      <c r="L304" s="1952">
        <v>33</v>
      </c>
    </row>
    <row r="305" spans="1:12">
      <c r="A305" s="1899" t="s">
        <v>1553</v>
      </c>
      <c r="B305" s="1317"/>
      <c r="C305" s="1643"/>
      <c r="D305" s="1643"/>
      <c r="E305" s="1643"/>
      <c r="F305" s="1643"/>
      <c r="G305" s="1643" t="s">
        <v>53</v>
      </c>
      <c r="H305" s="1643" t="s">
        <v>53</v>
      </c>
      <c r="I305" s="1643" t="s">
        <v>53</v>
      </c>
      <c r="J305" s="1643" t="s">
        <v>53</v>
      </c>
      <c r="K305" s="1643" t="s">
        <v>53</v>
      </c>
      <c r="L305" s="1643" t="s">
        <v>53</v>
      </c>
    </row>
    <row r="307" spans="1:12" ht="13.8">
      <c r="A307" s="1318" t="s">
        <v>1028</v>
      </c>
      <c r="B307" s="1319"/>
      <c r="C307" s="1319"/>
      <c r="D307" s="1319"/>
      <c r="E307" s="1319"/>
      <c r="F307" s="1319"/>
      <c r="G307" s="1319"/>
      <c r="H307" s="1319"/>
      <c r="I307" s="1319"/>
      <c r="J307" s="1319"/>
      <c r="K307" s="1319"/>
      <c r="L307" s="1319"/>
    </row>
    <row r="308" spans="1:12">
      <c r="A308" s="1225"/>
      <c r="B308" s="1225"/>
      <c r="C308" s="1240"/>
      <c r="D308" s="1244"/>
      <c r="E308" s="1244"/>
      <c r="F308" s="1244"/>
      <c r="G308" s="1244"/>
      <c r="H308" s="1244"/>
      <c r="I308" s="1244"/>
      <c r="J308" s="1245"/>
      <c r="K308" s="1246"/>
      <c r="L308" s="1245"/>
    </row>
    <row r="309" spans="1:12">
      <c r="A309" s="1284" t="s">
        <v>1164</v>
      </c>
      <c r="B309" s="1285"/>
      <c r="C309" s="1239"/>
      <c r="D309" s="1248"/>
      <c r="E309" s="1248"/>
      <c r="F309" s="1248"/>
      <c r="G309" s="1246"/>
      <c r="H309" s="1246"/>
      <c r="I309" s="1246"/>
      <c r="J309" s="1246"/>
      <c r="K309" s="1246"/>
      <c r="L309" s="1246"/>
    </row>
    <row r="310" spans="1:12">
      <c r="A310" s="1283"/>
      <c r="B310" s="1283"/>
      <c r="C310" s="1955" t="s">
        <v>1604</v>
      </c>
      <c r="D310" s="1955" t="s">
        <v>53</v>
      </c>
      <c r="E310" s="1955" t="s">
        <v>53</v>
      </c>
      <c r="F310" s="1955" t="s">
        <v>53</v>
      </c>
      <c r="G310" s="1956" t="s">
        <v>1605</v>
      </c>
      <c r="H310" s="1956" t="s">
        <v>53</v>
      </c>
      <c r="I310" s="1956" t="s">
        <v>53</v>
      </c>
      <c r="J310" s="1956" t="s">
        <v>53</v>
      </c>
      <c r="K310" s="1945"/>
      <c r="L310" s="1306"/>
    </row>
    <row r="311" spans="1:12" ht="28.8">
      <c r="A311" s="1287" t="s">
        <v>633</v>
      </c>
      <c r="B311" s="1954"/>
      <c r="C311" s="1646" t="s">
        <v>1606</v>
      </c>
      <c r="D311" s="1646" t="s">
        <v>1607</v>
      </c>
      <c r="E311" s="1646" t="s">
        <v>1608</v>
      </c>
      <c r="F311" s="1646" t="s">
        <v>1325</v>
      </c>
      <c r="G311" s="1646" t="s">
        <v>1606</v>
      </c>
      <c r="H311" s="1646" t="s">
        <v>1607</v>
      </c>
      <c r="I311" s="1646" t="s">
        <v>1608</v>
      </c>
      <c r="J311" s="1646" t="s">
        <v>1325</v>
      </c>
      <c r="K311" s="2004" t="s">
        <v>1609</v>
      </c>
      <c r="L311" s="2005" t="s">
        <v>1610</v>
      </c>
    </row>
    <row r="312" spans="1:12">
      <c r="A312" s="1944" t="s">
        <v>1558</v>
      </c>
      <c r="B312" s="1944"/>
      <c r="C312" s="2003">
        <v>12622</v>
      </c>
      <c r="D312" s="1919">
        <v>509</v>
      </c>
      <c r="E312" s="1919">
        <v>158</v>
      </c>
      <c r="F312" s="2003">
        <v>13289</v>
      </c>
      <c r="G312" s="1919">
        <v>18</v>
      </c>
      <c r="H312" s="1919">
        <v>16</v>
      </c>
      <c r="I312" s="1919">
        <v>150</v>
      </c>
      <c r="J312" s="1919">
        <v>185</v>
      </c>
      <c r="K312" s="2003">
        <v>13105</v>
      </c>
      <c r="L312" s="1919">
        <v>-25</v>
      </c>
    </row>
    <row r="313" spans="1:12">
      <c r="A313" s="1940" t="s">
        <v>1559</v>
      </c>
      <c r="B313" s="1940"/>
      <c r="C313" s="1612">
        <v>3054</v>
      </c>
      <c r="D313" s="1607">
        <v>265</v>
      </c>
      <c r="E313" s="1607">
        <v>185</v>
      </c>
      <c r="F313" s="1612">
        <v>3504</v>
      </c>
      <c r="G313" s="1607">
        <v>11</v>
      </c>
      <c r="H313" s="1607">
        <v>17</v>
      </c>
      <c r="I313" s="1607">
        <v>95</v>
      </c>
      <c r="J313" s="1607">
        <v>122</v>
      </c>
      <c r="K313" s="1612">
        <v>3381</v>
      </c>
      <c r="L313" s="1607">
        <v>-13</v>
      </c>
    </row>
    <row r="314" spans="1:12">
      <c r="A314" s="1940" t="s">
        <v>1560</v>
      </c>
      <c r="B314" s="1940"/>
      <c r="C314" s="1612">
        <v>1027</v>
      </c>
      <c r="D314" s="1607">
        <v>112</v>
      </c>
      <c r="E314" s="1607">
        <v>49</v>
      </c>
      <c r="F314" s="1612">
        <v>1188</v>
      </c>
      <c r="G314" s="1607">
        <v>4</v>
      </c>
      <c r="H314" s="1607">
        <v>7</v>
      </c>
      <c r="I314" s="1607">
        <v>23</v>
      </c>
      <c r="J314" s="1607">
        <v>34</v>
      </c>
      <c r="K314" s="1612">
        <v>1154</v>
      </c>
      <c r="L314" s="1607">
        <v>-3</v>
      </c>
    </row>
    <row r="315" spans="1:12">
      <c r="A315" s="1940" t="s">
        <v>1561</v>
      </c>
      <c r="B315" s="1940"/>
      <c r="C315" s="1607">
        <v>631</v>
      </c>
      <c r="D315" s="1607">
        <v>123</v>
      </c>
      <c r="E315" s="1607">
        <v>131</v>
      </c>
      <c r="F315" s="1607">
        <v>885</v>
      </c>
      <c r="G315" s="1607">
        <v>3</v>
      </c>
      <c r="H315" s="1607">
        <v>9</v>
      </c>
      <c r="I315" s="1607">
        <v>70</v>
      </c>
      <c r="J315" s="1607">
        <v>82</v>
      </c>
      <c r="K315" s="1607">
        <v>803</v>
      </c>
      <c r="L315" s="1607">
        <v>-4</v>
      </c>
    </row>
    <row r="316" spans="1:12">
      <c r="A316" s="1940" t="s">
        <v>1562</v>
      </c>
      <c r="B316" s="1940"/>
      <c r="C316" s="1612">
        <v>1396</v>
      </c>
      <c r="D316" s="1607">
        <v>30</v>
      </c>
      <c r="E316" s="1607">
        <v>5</v>
      </c>
      <c r="F316" s="1612">
        <v>1431</v>
      </c>
      <c r="G316" s="1607">
        <v>4</v>
      </c>
      <c r="H316" s="1607">
        <v>0</v>
      </c>
      <c r="I316" s="1607">
        <v>2</v>
      </c>
      <c r="J316" s="1607">
        <v>7</v>
      </c>
      <c r="K316" s="1612">
        <v>1424</v>
      </c>
      <c r="L316" s="1607">
        <v>-5</v>
      </c>
    </row>
    <row r="317" spans="1:12">
      <c r="A317" s="1940" t="s">
        <v>1563</v>
      </c>
      <c r="B317" s="1940"/>
      <c r="C317" s="1612">
        <v>2673</v>
      </c>
      <c r="D317" s="1607">
        <v>188</v>
      </c>
      <c r="E317" s="1607">
        <v>564</v>
      </c>
      <c r="F317" s="1612">
        <v>3425</v>
      </c>
      <c r="G317" s="1607">
        <v>5</v>
      </c>
      <c r="H317" s="1607">
        <v>4</v>
      </c>
      <c r="I317" s="1607">
        <v>282</v>
      </c>
      <c r="J317" s="1607">
        <v>291</v>
      </c>
      <c r="K317" s="1612">
        <v>3134</v>
      </c>
      <c r="L317" s="1607">
        <v>-126</v>
      </c>
    </row>
    <row r="318" spans="1:12">
      <c r="A318" s="1940" t="s">
        <v>1564</v>
      </c>
      <c r="B318" s="1940"/>
      <c r="C318" s="1612">
        <v>1612</v>
      </c>
      <c r="D318" s="1607">
        <v>132</v>
      </c>
      <c r="E318" s="1607">
        <v>36</v>
      </c>
      <c r="F318" s="1612">
        <v>1780</v>
      </c>
      <c r="G318" s="1607">
        <v>3</v>
      </c>
      <c r="H318" s="1607">
        <v>4</v>
      </c>
      <c r="I318" s="1607">
        <v>21</v>
      </c>
      <c r="J318" s="1607">
        <v>28</v>
      </c>
      <c r="K318" s="1612">
        <v>1752</v>
      </c>
      <c r="L318" s="1607">
        <v>-15</v>
      </c>
    </row>
    <row r="319" spans="1:12">
      <c r="A319" s="1940" t="s">
        <v>1565</v>
      </c>
      <c r="B319" s="1940"/>
      <c r="C319" s="1607">
        <v>330</v>
      </c>
      <c r="D319" s="1607">
        <v>22</v>
      </c>
      <c r="E319" s="1607">
        <v>4</v>
      </c>
      <c r="F319" s="1607">
        <v>356</v>
      </c>
      <c r="G319" s="1607">
        <v>0</v>
      </c>
      <c r="H319" s="1607">
        <v>0</v>
      </c>
      <c r="I319" s="1607">
        <v>2</v>
      </c>
      <c r="J319" s="1607">
        <v>3</v>
      </c>
      <c r="K319" s="1607">
        <v>353</v>
      </c>
      <c r="L319" s="1607">
        <v>-1</v>
      </c>
    </row>
    <row r="320" spans="1:12">
      <c r="A320" s="1940" t="s">
        <v>1566</v>
      </c>
      <c r="B320" s="1940"/>
      <c r="C320" s="1607">
        <v>730</v>
      </c>
      <c r="D320" s="1607">
        <v>34</v>
      </c>
      <c r="E320" s="1607">
        <v>524</v>
      </c>
      <c r="F320" s="1612">
        <v>1288</v>
      </c>
      <c r="G320" s="1607">
        <v>1</v>
      </c>
      <c r="H320" s="1607">
        <v>0</v>
      </c>
      <c r="I320" s="1607">
        <v>258</v>
      </c>
      <c r="J320" s="1607">
        <v>260</v>
      </c>
      <c r="K320" s="1612">
        <v>1028</v>
      </c>
      <c r="L320" s="1607">
        <v>-111</v>
      </c>
    </row>
    <row r="321" spans="1:12">
      <c r="A321" s="1940" t="s">
        <v>1567</v>
      </c>
      <c r="B321" s="1940"/>
      <c r="C321" s="1612">
        <v>2821</v>
      </c>
      <c r="D321" s="1607">
        <v>219</v>
      </c>
      <c r="E321" s="1607">
        <v>27</v>
      </c>
      <c r="F321" s="1612">
        <v>3067</v>
      </c>
      <c r="G321" s="1607">
        <v>5</v>
      </c>
      <c r="H321" s="1607">
        <v>20</v>
      </c>
      <c r="I321" s="1607">
        <v>15</v>
      </c>
      <c r="J321" s="1607">
        <v>40</v>
      </c>
      <c r="K321" s="1612">
        <v>3027</v>
      </c>
      <c r="L321" s="1607">
        <v>-25</v>
      </c>
    </row>
    <row r="322" spans="1:12">
      <c r="A322" s="1940" t="s">
        <v>1568</v>
      </c>
      <c r="B322" s="1940"/>
      <c r="C322" s="1612">
        <v>1083</v>
      </c>
      <c r="D322" s="1607">
        <v>85</v>
      </c>
      <c r="E322" s="1607">
        <v>7</v>
      </c>
      <c r="F322" s="1612">
        <v>1175</v>
      </c>
      <c r="G322" s="1607">
        <v>2</v>
      </c>
      <c r="H322" s="1607">
        <v>5</v>
      </c>
      <c r="I322" s="1607">
        <v>4</v>
      </c>
      <c r="J322" s="1607">
        <v>11</v>
      </c>
      <c r="K322" s="1612">
        <v>1164</v>
      </c>
      <c r="L322" s="1607">
        <v>-5</v>
      </c>
    </row>
    <row r="323" spans="1:12">
      <c r="A323" s="1940" t="s">
        <v>1569</v>
      </c>
      <c r="B323" s="1940"/>
      <c r="C323" s="1607">
        <v>165</v>
      </c>
      <c r="D323" s="1607">
        <v>59</v>
      </c>
      <c r="E323" s="1607">
        <v>11</v>
      </c>
      <c r="F323" s="1607">
        <v>235</v>
      </c>
      <c r="G323" s="1607">
        <v>1</v>
      </c>
      <c r="H323" s="1607">
        <v>2</v>
      </c>
      <c r="I323" s="1607">
        <v>5</v>
      </c>
      <c r="J323" s="1607">
        <v>8</v>
      </c>
      <c r="K323" s="1607">
        <v>227</v>
      </c>
      <c r="L323" s="1607">
        <v>-5</v>
      </c>
    </row>
    <row r="324" spans="1:12">
      <c r="A324" s="1940" t="s">
        <v>1570</v>
      </c>
      <c r="B324" s="1940"/>
      <c r="C324" s="1612">
        <v>1572</v>
      </c>
      <c r="D324" s="1607">
        <v>75</v>
      </c>
      <c r="E324" s="1607">
        <v>10</v>
      </c>
      <c r="F324" s="1612">
        <v>1657</v>
      </c>
      <c r="G324" s="1607">
        <v>2</v>
      </c>
      <c r="H324" s="1607">
        <v>13</v>
      </c>
      <c r="I324" s="1607">
        <v>5</v>
      </c>
      <c r="J324" s="1607">
        <v>21</v>
      </c>
      <c r="K324" s="1612">
        <v>1636</v>
      </c>
      <c r="L324" s="1607">
        <v>-15</v>
      </c>
    </row>
    <row r="325" spans="1:12">
      <c r="A325" s="1940" t="s">
        <v>1571</v>
      </c>
      <c r="B325" s="1940"/>
      <c r="C325" s="1612">
        <v>6336</v>
      </c>
      <c r="D325" s="1607">
        <v>902</v>
      </c>
      <c r="E325" s="1607">
        <v>236</v>
      </c>
      <c r="F325" s="1612">
        <v>7474</v>
      </c>
      <c r="G325" s="1607">
        <v>15</v>
      </c>
      <c r="H325" s="1607">
        <v>42</v>
      </c>
      <c r="I325" s="1607">
        <v>144</v>
      </c>
      <c r="J325" s="1607">
        <v>201</v>
      </c>
      <c r="K325" s="1612">
        <v>7273</v>
      </c>
      <c r="L325" s="1607">
        <v>-77</v>
      </c>
    </row>
    <row r="326" spans="1:12">
      <c r="A326" s="1940" t="s">
        <v>1572</v>
      </c>
      <c r="B326" s="1940"/>
      <c r="C326" s="1607">
        <v>973</v>
      </c>
      <c r="D326" s="1607">
        <v>197</v>
      </c>
      <c r="E326" s="1607">
        <v>61</v>
      </c>
      <c r="F326" s="1612">
        <v>1231</v>
      </c>
      <c r="G326" s="1607">
        <v>1</v>
      </c>
      <c r="H326" s="1607">
        <v>9</v>
      </c>
      <c r="I326" s="1607">
        <v>41</v>
      </c>
      <c r="J326" s="1607">
        <v>51</v>
      </c>
      <c r="K326" s="1612">
        <v>1180</v>
      </c>
      <c r="L326" s="1607">
        <v>-26</v>
      </c>
    </row>
    <row r="327" spans="1:12">
      <c r="A327" s="1940" t="s">
        <v>1573</v>
      </c>
      <c r="B327" s="1940"/>
      <c r="C327" s="1612">
        <v>1409</v>
      </c>
      <c r="D327" s="1607">
        <v>79</v>
      </c>
      <c r="E327" s="1607">
        <v>34</v>
      </c>
      <c r="F327" s="1612">
        <v>1522</v>
      </c>
      <c r="G327" s="1607">
        <v>2</v>
      </c>
      <c r="H327" s="1607">
        <v>4</v>
      </c>
      <c r="I327" s="1607">
        <v>25</v>
      </c>
      <c r="J327" s="1607">
        <v>31</v>
      </c>
      <c r="K327" s="1612">
        <v>1492</v>
      </c>
      <c r="L327" s="1607">
        <v>-13</v>
      </c>
    </row>
    <row r="328" spans="1:12">
      <c r="A328" s="1940" t="s">
        <v>1574</v>
      </c>
      <c r="B328" s="1940"/>
      <c r="C328" s="1612">
        <v>2386</v>
      </c>
      <c r="D328" s="1607">
        <v>367</v>
      </c>
      <c r="E328" s="1607">
        <v>93</v>
      </c>
      <c r="F328" s="1612">
        <v>2846</v>
      </c>
      <c r="G328" s="1607">
        <v>5</v>
      </c>
      <c r="H328" s="1607">
        <v>23</v>
      </c>
      <c r="I328" s="1607">
        <v>46</v>
      </c>
      <c r="J328" s="1607">
        <v>75</v>
      </c>
      <c r="K328" s="1612">
        <v>2771</v>
      </c>
      <c r="L328" s="1607">
        <v>-21</v>
      </c>
    </row>
    <row r="329" spans="1:12">
      <c r="A329" s="1940" t="s">
        <v>1575</v>
      </c>
      <c r="B329" s="1940"/>
      <c r="C329" s="1607">
        <v>167</v>
      </c>
      <c r="D329" s="1607">
        <v>33</v>
      </c>
      <c r="E329" s="1607">
        <v>14</v>
      </c>
      <c r="F329" s="1607">
        <v>214</v>
      </c>
      <c r="G329" s="1607">
        <v>0</v>
      </c>
      <c r="H329" s="1607">
        <v>1</v>
      </c>
      <c r="I329" s="1607">
        <v>9</v>
      </c>
      <c r="J329" s="1607">
        <v>10</v>
      </c>
      <c r="K329" s="1607">
        <v>204</v>
      </c>
      <c r="L329" s="1607">
        <v>-2</v>
      </c>
    </row>
    <row r="330" spans="1:12">
      <c r="A330" s="1940" t="s">
        <v>1576</v>
      </c>
      <c r="B330" s="1940"/>
      <c r="C330" s="1607">
        <v>751</v>
      </c>
      <c r="D330" s="1607">
        <v>216</v>
      </c>
      <c r="E330" s="1607">
        <v>32</v>
      </c>
      <c r="F330" s="1607">
        <v>998</v>
      </c>
      <c r="G330" s="1607">
        <v>2</v>
      </c>
      <c r="H330" s="1607">
        <v>5</v>
      </c>
      <c r="I330" s="1607">
        <v>22</v>
      </c>
      <c r="J330" s="1607">
        <v>29</v>
      </c>
      <c r="K330" s="1607">
        <v>969</v>
      </c>
      <c r="L330" s="1607">
        <v>-20</v>
      </c>
    </row>
    <row r="331" spans="1:12">
      <c r="A331" s="1940" t="s">
        <v>1577</v>
      </c>
      <c r="B331" s="1940"/>
      <c r="C331" s="1607">
        <v>651</v>
      </c>
      <c r="D331" s="1607">
        <v>9</v>
      </c>
      <c r="E331" s="1607">
        <v>1</v>
      </c>
      <c r="F331" s="1607">
        <v>662</v>
      </c>
      <c r="G331" s="1607">
        <v>4</v>
      </c>
      <c r="H331" s="1607">
        <v>0</v>
      </c>
      <c r="I331" s="1607">
        <v>0</v>
      </c>
      <c r="J331" s="1607">
        <v>5</v>
      </c>
      <c r="K331" s="1607">
        <v>657</v>
      </c>
      <c r="L331" s="1607">
        <v>6</v>
      </c>
    </row>
    <row r="332" spans="1:12">
      <c r="A332" s="1940" t="s">
        <v>1578</v>
      </c>
      <c r="B332" s="1940"/>
      <c r="C332" s="1612">
        <v>27619</v>
      </c>
      <c r="D332" s="1612">
        <v>3020</v>
      </c>
      <c r="E332" s="1607">
        <v>666</v>
      </c>
      <c r="F332" s="1612">
        <v>31304</v>
      </c>
      <c r="G332" s="1607">
        <v>65</v>
      </c>
      <c r="H332" s="1607">
        <v>127</v>
      </c>
      <c r="I332" s="1607">
        <v>254</v>
      </c>
      <c r="J332" s="1607">
        <v>446</v>
      </c>
      <c r="K332" s="1612">
        <v>30858</v>
      </c>
      <c r="L332" s="1607">
        <v>-160</v>
      </c>
    </row>
    <row r="333" spans="1:12">
      <c r="A333" s="1940" t="s">
        <v>1579</v>
      </c>
      <c r="B333" s="1940"/>
      <c r="C333" s="1612">
        <v>1190</v>
      </c>
      <c r="D333" s="1607">
        <v>384</v>
      </c>
      <c r="E333" s="1607">
        <v>63</v>
      </c>
      <c r="F333" s="1612">
        <v>1637</v>
      </c>
      <c r="G333" s="1607">
        <v>3</v>
      </c>
      <c r="H333" s="1607">
        <v>7</v>
      </c>
      <c r="I333" s="1607">
        <v>29</v>
      </c>
      <c r="J333" s="1607">
        <v>38</v>
      </c>
      <c r="K333" s="1612">
        <v>1599</v>
      </c>
      <c r="L333" s="1607">
        <v>9</v>
      </c>
    </row>
    <row r="334" spans="1:12">
      <c r="A334" s="1940" t="s">
        <v>1580</v>
      </c>
      <c r="B334" s="1940"/>
      <c r="C334" s="1612">
        <v>2795</v>
      </c>
      <c r="D334" s="1607">
        <v>403</v>
      </c>
      <c r="E334" s="1607">
        <v>97</v>
      </c>
      <c r="F334" s="1612">
        <v>3295</v>
      </c>
      <c r="G334" s="1607">
        <v>5</v>
      </c>
      <c r="H334" s="1607">
        <v>13</v>
      </c>
      <c r="I334" s="1607">
        <v>51</v>
      </c>
      <c r="J334" s="1607">
        <v>69</v>
      </c>
      <c r="K334" s="1612">
        <v>3226</v>
      </c>
      <c r="L334" s="1607">
        <v>-17</v>
      </c>
    </row>
    <row r="335" spans="1:12">
      <c r="A335" s="1940" t="s">
        <v>1581</v>
      </c>
      <c r="B335" s="1940"/>
      <c r="C335" s="1612">
        <v>10031</v>
      </c>
      <c r="D335" s="1607">
        <v>605</v>
      </c>
      <c r="E335" s="1607">
        <v>189</v>
      </c>
      <c r="F335" s="1612">
        <v>10825</v>
      </c>
      <c r="G335" s="1607">
        <v>26</v>
      </c>
      <c r="H335" s="1607">
        <v>30</v>
      </c>
      <c r="I335" s="1607">
        <v>0</v>
      </c>
      <c r="J335" s="1607">
        <v>56</v>
      </c>
      <c r="K335" s="1612">
        <v>10768</v>
      </c>
      <c r="L335" s="1607">
        <v>-28</v>
      </c>
    </row>
    <row r="336" spans="1:12">
      <c r="A336" s="1940" t="s">
        <v>1582</v>
      </c>
      <c r="B336" s="1940"/>
      <c r="C336" s="1612">
        <v>6138</v>
      </c>
      <c r="D336" s="1607">
        <v>628</v>
      </c>
      <c r="E336" s="1607">
        <v>139</v>
      </c>
      <c r="F336" s="1612">
        <v>6905</v>
      </c>
      <c r="G336" s="1607">
        <v>16</v>
      </c>
      <c r="H336" s="1607">
        <v>26</v>
      </c>
      <c r="I336" s="1607">
        <v>92</v>
      </c>
      <c r="J336" s="1607">
        <v>133</v>
      </c>
      <c r="K336" s="1612">
        <v>6772</v>
      </c>
      <c r="L336" s="1607">
        <v>-56</v>
      </c>
    </row>
    <row r="337" spans="1:13">
      <c r="A337" s="1940" t="s">
        <v>1583</v>
      </c>
      <c r="B337" s="1940"/>
      <c r="C337" s="1612">
        <v>4234</v>
      </c>
      <c r="D337" s="1607">
        <v>556</v>
      </c>
      <c r="E337" s="1607">
        <v>85</v>
      </c>
      <c r="F337" s="1612">
        <v>4874</v>
      </c>
      <c r="G337" s="1607">
        <v>9</v>
      </c>
      <c r="H337" s="1607">
        <v>35</v>
      </c>
      <c r="I337" s="1607">
        <v>43</v>
      </c>
      <c r="J337" s="1607">
        <v>86</v>
      </c>
      <c r="K337" s="1612">
        <v>4788</v>
      </c>
      <c r="L337" s="1607">
        <v>-41</v>
      </c>
    </row>
    <row r="338" spans="1:13">
      <c r="A338" s="1940" t="s">
        <v>1584</v>
      </c>
      <c r="B338" s="1940"/>
      <c r="C338" s="1612">
        <v>2125</v>
      </c>
      <c r="D338" s="1607">
        <v>338</v>
      </c>
      <c r="E338" s="1607">
        <v>81</v>
      </c>
      <c r="F338" s="1612">
        <v>2544</v>
      </c>
      <c r="G338" s="1607">
        <v>4</v>
      </c>
      <c r="H338" s="1607">
        <v>11</v>
      </c>
      <c r="I338" s="1607">
        <v>31</v>
      </c>
      <c r="J338" s="1607">
        <v>46</v>
      </c>
      <c r="K338" s="1612">
        <v>2498</v>
      </c>
      <c r="L338" s="1607">
        <v>-19</v>
      </c>
    </row>
    <row r="339" spans="1:13">
      <c r="A339" s="1940" t="s">
        <v>1585</v>
      </c>
      <c r="B339" s="1940"/>
      <c r="C339" s="1612">
        <v>1106</v>
      </c>
      <c r="D339" s="1607">
        <v>106</v>
      </c>
      <c r="E339" s="1607">
        <v>12</v>
      </c>
      <c r="F339" s="1612">
        <v>1224</v>
      </c>
      <c r="G339" s="1607">
        <v>3</v>
      </c>
      <c r="H339" s="1607">
        <v>6</v>
      </c>
      <c r="I339" s="1607">
        <v>9</v>
      </c>
      <c r="J339" s="1607">
        <v>18</v>
      </c>
      <c r="K339" s="1612">
        <v>1207</v>
      </c>
      <c r="L339" s="1607">
        <v>-7</v>
      </c>
    </row>
    <row r="340" spans="1:13">
      <c r="A340" s="1940" t="s">
        <v>1586</v>
      </c>
      <c r="B340" s="1940"/>
      <c r="C340" s="1612">
        <v>5620</v>
      </c>
      <c r="D340" s="1607">
        <v>362</v>
      </c>
      <c r="E340" s="1607">
        <v>555</v>
      </c>
      <c r="F340" s="1612">
        <v>6537</v>
      </c>
      <c r="G340" s="1607">
        <v>16</v>
      </c>
      <c r="H340" s="1607">
        <v>9</v>
      </c>
      <c r="I340" s="1607">
        <v>226</v>
      </c>
      <c r="J340" s="1607">
        <v>251</v>
      </c>
      <c r="K340" s="1612">
        <v>6286</v>
      </c>
      <c r="L340" s="1607">
        <v>-87</v>
      </c>
    </row>
    <row r="341" spans="1:13">
      <c r="A341" s="1940" t="s">
        <v>1587</v>
      </c>
      <c r="B341" s="1940"/>
      <c r="C341" s="1607">
        <v>129</v>
      </c>
      <c r="D341" s="1607">
        <v>4</v>
      </c>
      <c r="E341" s="1607">
        <v>7</v>
      </c>
      <c r="F341" s="1607">
        <v>140</v>
      </c>
      <c r="G341" s="1607">
        <v>0</v>
      </c>
      <c r="H341" s="1607">
        <v>0</v>
      </c>
      <c r="I341" s="1607">
        <v>7</v>
      </c>
      <c r="J341" s="1607">
        <v>7</v>
      </c>
      <c r="K341" s="1607">
        <v>133</v>
      </c>
      <c r="L341" s="1607">
        <v>2</v>
      </c>
    </row>
    <row r="342" spans="1:13">
      <c r="A342" s="1940" t="s">
        <v>1588</v>
      </c>
      <c r="B342" s="1940"/>
      <c r="C342" s="1612">
        <v>5254</v>
      </c>
      <c r="D342" s="1607">
        <v>357</v>
      </c>
      <c r="E342" s="1607">
        <v>546</v>
      </c>
      <c r="F342" s="1612">
        <v>6157</v>
      </c>
      <c r="G342" s="1607">
        <v>15</v>
      </c>
      <c r="H342" s="1607">
        <v>9</v>
      </c>
      <c r="I342" s="1607">
        <v>218</v>
      </c>
      <c r="J342" s="1607">
        <v>242</v>
      </c>
      <c r="K342" s="1612">
        <v>5915</v>
      </c>
      <c r="L342" s="1607">
        <v>-88</v>
      </c>
    </row>
    <row r="343" spans="1:13">
      <c r="A343" s="1940" t="s">
        <v>1589</v>
      </c>
      <c r="B343" s="1940"/>
      <c r="C343" s="1607">
        <v>237</v>
      </c>
      <c r="D343" s="1607">
        <v>1</v>
      </c>
      <c r="E343" s="1607">
        <v>1</v>
      </c>
      <c r="F343" s="1607">
        <v>239</v>
      </c>
      <c r="G343" s="1607">
        <v>0</v>
      </c>
      <c r="H343" s="1607">
        <v>0</v>
      </c>
      <c r="I343" s="1607">
        <v>1</v>
      </c>
      <c r="J343" s="1607">
        <v>1</v>
      </c>
      <c r="K343" s="1607">
        <v>238</v>
      </c>
      <c r="L343" s="1607">
        <v>0</v>
      </c>
    </row>
    <row r="344" spans="1:13">
      <c r="A344" s="1940" t="s">
        <v>1590</v>
      </c>
      <c r="B344" s="1940"/>
      <c r="C344" s="1612">
        <v>5444</v>
      </c>
      <c r="D344" s="1607">
        <v>127</v>
      </c>
      <c r="E344" s="1607">
        <v>32</v>
      </c>
      <c r="F344" s="1612">
        <v>5603</v>
      </c>
      <c r="G344" s="1607">
        <v>4</v>
      </c>
      <c r="H344" s="1607">
        <v>6</v>
      </c>
      <c r="I344" s="1607">
        <v>16</v>
      </c>
      <c r="J344" s="1607">
        <v>26</v>
      </c>
      <c r="K344" s="1612">
        <v>5577</v>
      </c>
      <c r="L344" s="1607">
        <v>-9</v>
      </c>
    </row>
    <row r="345" spans="1:13">
      <c r="A345" s="1940" t="s">
        <v>1591</v>
      </c>
      <c r="B345" s="1940"/>
      <c r="C345" s="1612">
        <v>2833</v>
      </c>
      <c r="D345" s="1607">
        <v>60</v>
      </c>
      <c r="E345" s="1607">
        <v>28</v>
      </c>
      <c r="F345" s="1612">
        <v>2921</v>
      </c>
      <c r="G345" s="1607">
        <v>2</v>
      </c>
      <c r="H345" s="1607">
        <v>1</v>
      </c>
      <c r="I345" s="1607">
        <v>13</v>
      </c>
      <c r="J345" s="1607">
        <v>15</v>
      </c>
      <c r="K345" s="1612">
        <v>2906</v>
      </c>
      <c r="L345" s="1607">
        <v>-2</v>
      </c>
    </row>
    <row r="346" spans="1:13">
      <c r="A346" s="1940" t="s">
        <v>1592</v>
      </c>
      <c r="B346" s="1940"/>
      <c r="C346" s="1612">
        <v>1833</v>
      </c>
      <c r="D346" s="1607">
        <v>33</v>
      </c>
      <c r="E346" s="1607">
        <v>1</v>
      </c>
      <c r="F346" s="1612">
        <v>1866</v>
      </c>
      <c r="G346" s="1607">
        <v>1</v>
      </c>
      <c r="H346" s="1607">
        <v>3</v>
      </c>
      <c r="I346" s="1607">
        <v>0</v>
      </c>
      <c r="J346" s="1607">
        <v>4</v>
      </c>
      <c r="K346" s="1612">
        <v>1863</v>
      </c>
      <c r="L346" s="1607">
        <v>-3</v>
      </c>
    </row>
    <row r="347" spans="1:13">
      <c r="A347" s="1940" t="s">
        <v>1593</v>
      </c>
      <c r="B347" s="1940"/>
      <c r="C347" s="1607">
        <v>778</v>
      </c>
      <c r="D347" s="1607">
        <v>34</v>
      </c>
      <c r="E347" s="1607">
        <v>3</v>
      </c>
      <c r="F347" s="1607">
        <v>815</v>
      </c>
      <c r="G347" s="1607">
        <v>1</v>
      </c>
      <c r="H347" s="1607">
        <v>2</v>
      </c>
      <c r="I347" s="1607">
        <v>3</v>
      </c>
      <c r="J347" s="1607">
        <v>7</v>
      </c>
      <c r="K347" s="1607">
        <v>808</v>
      </c>
      <c r="L347" s="1607">
        <v>-4</v>
      </c>
    </row>
    <row r="348" spans="1:13">
      <c r="A348" s="1940" t="s">
        <v>1594</v>
      </c>
      <c r="B348" s="1940"/>
      <c r="C348" s="1612">
        <v>36515</v>
      </c>
      <c r="D348" s="1612">
        <v>1570</v>
      </c>
      <c r="E348" s="1607">
        <v>253</v>
      </c>
      <c r="F348" s="1612">
        <v>38338</v>
      </c>
      <c r="G348" s="1607">
        <v>32</v>
      </c>
      <c r="H348" s="1607">
        <v>33</v>
      </c>
      <c r="I348" s="1607">
        <v>111</v>
      </c>
      <c r="J348" s="1607">
        <v>177</v>
      </c>
      <c r="K348" s="1612">
        <v>38161</v>
      </c>
      <c r="L348" s="1607">
        <v>-81</v>
      </c>
    </row>
    <row r="349" spans="1:13">
      <c r="A349" s="1940" t="s">
        <v>1595</v>
      </c>
      <c r="B349" s="1940"/>
      <c r="C349" s="1607">
        <v>549</v>
      </c>
      <c r="D349" s="1607">
        <v>90</v>
      </c>
      <c r="E349" s="1607">
        <v>7</v>
      </c>
      <c r="F349" s="1607">
        <v>646</v>
      </c>
      <c r="G349" s="1607">
        <v>10</v>
      </c>
      <c r="H349" s="1607">
        <v>1</v>
      </c>
      <c r="I349" s="1607">
        <v>1</v>
      </c>
      <c r="J349" s="1607">
        <v>12</v>
      </c>
      <c r="K349" s="1607">
        <v>634</v>
      </c>
      <c r="L349" s="1607">
        <v>55</v>
      </c>
    </row>
    <row r="350" spans="1:13">
      <c r="A350" s="1941"/>
      <c r="B350" s="1941" t="s">
        <v>53</v>
      </c>
      <c r="C350" s="1921"/>
      <c r="D350" s="1921"/>
      <c r="E350" s="1921"/>
      <c r="F350" s="1921"/>
      <c r="G350" s="1921"/>
      <c r="H350" s="1921"/>
      <c r="I350" s="1921"/>
      <c r="J350" s="1924"/>
      <c r="K350" s="1924"/>
      <c r="L350" s="1924"/>
      <c r="M350" s="1310"/>
    </row>
    <row r="351" spans="1:13">
      <c r="A351" s="1943" t="s">
        <v>1596</v>
      </c>
      <c r="B351" s="1943"/>
      <c r="C351" s="1953">
        <v>103253</v>
      </c>
      <c r="D351" s="1951">
        <v>7249</v>
      </c>
      <c r="E351" s="1951">
        <v>2684</v>
      </c>
      <c r="F351" s="1951">
        <v>113186</v>
      </c>
      <c r="G351" s="1952">
        <v>181</v>
      </c>
      <c r="H351" s="1952">
        <v>274</v>
      </c>
      <c r="I351" s="1951">
        <v>1295</v>
      </c>
      <c r="J351" s="1951">
        <v>1750</v>
      </c>
      <c r="K351" s="1951">
        <v>111436</v>
      </c>
      <c r="L351" s="1952">
        <v>-547</v>
      </c>
      <c r="M351" s="1310"/>
    </row>
    <row r="352" spans="1:13">
      <c r="A352" s="1944" t="s">
        <v>1597</v>
      </c>
      <c r="B352" s="1944"/>
      <c r="C352" s="1949">
        <v>111086</v>
      </c>
      <c r="D352" s="1949">
        <v>3927</v>
      </c>
      <c r="E352" s="1927">
        <v>561</v>
      </c>
      <c r="F352" s="1949">
        <v>115574</v>
      </c>
      <c r="G352" s="1927">
        <v>16</v>
      </c>
      <c r="H352" s="1927">
        <v>24</v>
      </c>
      <c r="I352" s="1927">
        <v>57</v>
      </c>
      <c r="J352" s="1927">
        <v>97</v>
      </c>
      <c r="K352" s="1949">
        <v>115477</v>
      </c>
      <c r="L352" s="1927">
        <v>-77</v>
      </c>
    </row>
    <row r="353" spans="1:12">
      <c r="A353" s="1940" t="s">
        <v>1598</v>
      </c>
      <c r="B353" s="1940"/>
      <c r="C353" s="1949">
        <v>16425</v>
      </c>
      <c r="D353" s="1949">
        <v>1401</v>
      </c>
      <c r="E353" s="1927">
        <v>396</v>
      </c>
      <c r="F353" s="1949">
        <v>18222</v>
      </c>
      <c r="G353" s="1927">
        <v>55</v>
      </c>
      <c r="H353" s="1927">
        <v>70</v>
      </c>
      <c r="I353" s="1927">
        <v>192</v>
      </c>
      <c r="J353" s="1927">
        <v>317</v>
      </c>
      <c r="K353" s="1949">
        <v>17905</v>
      </c>
      <c r="L353" s="1927">
        <v>-107</v>
      </c>
    </row>
    <row r="354" spans="1:12">
      <c r="A354" s="1941" t="s">
        <v>1599</v>
      </c>
      <c r="B354" s="1941"/>
      <c r="C354" s="1950">
        <v>5545</v>
      </c>
      <c r="D354" s="1950">
        <v>1077</v>
      </c>
      <c r="E354" s="1931">
        <v>301</v>
      </c>
      <c r="F354" s="1950">
        <v>6923</v>
      </c>
      <c r="G354" s="1931">
        <v>30</v>
      </c>
      <c r="H354" s="1931">
        <v>120</v>
      </c>
      <c r="I354" s="1931">
        <v>128</v>
      </c>
      <c r="J354" s="1931">
        <v>278</v>
      </c>
      <c r="K354" s="1950">
        <v>6645</v>
      </c>
      <c r="L354" s="1931">
        <v>-178</v>
      </c>
    </row>
    <row r="355" spans="1:12">
      <c r="A355" s="1943" t="s">
        <v>1600</v>
      </c>
      <c r="B355" s="1943" t="s">
        <v>53</v>
      </c>
      <c r="C355" s="1951">
        <v>133056</v>
      </c>
      <c r="D355" s="1951">
        <v>6404</v>
      </c>
      <c r="E355" s="1951">
        <v>1258</v>
      </c>
      <c r="F355" s="1951">
        <v>140719</v>
      </c>
      <c r="G355" s="1952">
        <v>101</v>
      </c>
      <c r="H355" s="1952">
        <v>214</v>
      </c>
      <c r="I355" s="1952">
        <v>377</v>
      </c>
      <c r="J355" s="1952">
        <v>692</v>
      </c>
      <c r="K355" s="1951">
        <v>140027</v>
      </c>
      <c r="L355" s="1952">
        <v>-362</v>
      </c>
    </row>
    <row r="356" spans="1:12">
      <c r="A356" s="1943" t="s">
        <v>1601</v>
      </c>
      <c r="B356" s="1943"/>
      <c r="C356" s="1951">
        <v>5363</v>
      </c>
      <c r="D356" s="1952">
        <v>129</v>
      </c>
      <c r="E356" s="1952">
        <v>37</v>
      </c>
      <c r="F356" s="1951">
        <v>5529</v>
      </c>
      <c r="G356" s="1952">
        <v>0</v>
      </c>
      <c r="H356" s="1952">
        <v>0</v>
      </c>
      <c r="I356" s="1952">
        <v>2</v>
      </c>
      <c r="J356" s="1952">
        <v>2</v>
      </c>
      <c r="K356" s="1951">
        <v>5526</v>
      </c>
      <c r="L356" s="1952">
        <v>0</v>
      </c>
    </row>
    <row r="357" spans="1:12">
      <c r="A357" s="1943" t="s">
        <v>1602</v>
      </c>
      <c r="B357" s="1943"/>
      <c r="C357" s="1953">
        <v>241672</v>
      </c>
      <c r="D357" s="1951">
        <v>13782</v>
      </c>
      <c r="E357" s="1951">
        <v>3979</v>
      </c>
      <c r="F357" s="1951">
        <v>259433</v>
      </c>
      <c r="G357" s="1952">
        <v>282</v>
      </c>
      <c r="H357" s="1952">
        <v>489</v>
      </c>
      <c r="I357" s="1951">
        <v>1674</v>
      </c>
      <c r="J357" s="1951">
        <v>2444</v>
      </c>
      <c r="K357" s="1951">
        <v>256989</v>
      </c>
      <c r="L357" s="1952">
        <v>-908</v>
      </c>
    </row>
    <row r="358" spans="1:12" ht="21.6" customHeight="1">
      <c r="A358" s="2130" t="s">
        <v>1603</v>
      </c>
      <c r="B358" s="2131"/>
      <c r="C358" s="1953">
        <v>4352</v>
      </c>
      <c r="D358" s="1952">
        <v>58</v>
      </c>
      <c r="E358" s="1952">
        <v>0</v>
      </c>
      <c r="F358" s="1951">
        <v>4409</v>
      </c>
      <c r="G358" s="1952">
        <v>3</v>
      </c>
      <c r="H358" s="1952">
        <v>1</v>
      </c>
      <c r="I358" s="1952">
        <v>0</v>
      </c>
      <c r="J358" s="1952">
        <v>4</v>
      </c>
      <c r="K358" s="1951">
        <v>4405</v>
      </c>
      <c r="L358" s="1952">
        <v>0</v>
      </c>
    </row>
    <row r="359" spans="1:12">
      <c r="A359" s="1943" t="s">
        <v>228</v>
      </c>
      <c r="B359" s="1943" t="s">
        <v>53</v>
      </c>
      <c r="C359" s="1953">
        <v>246023</v>
      </c>
      <c r="D359" s="1951">
        <v>13840</v>
      </c>
      <c r="E359" s="1951">
        <v>3979</v>
      </c>
      <c r="F359" s="1951">
        <v>263843</v>
      </c>
      <c r="G359" s="1952">
        <v>285</v>
      </c>
      <c r="H359" s="1952">
        <v>490</v>
      </c>
      <c r="I359" s="1951">
        <v>1674</v>
      </c>
      <c r="J359" s="1951">
        <v>2448</v>
      </c>
      <c r="K359" s="1951">
        <v>261394</v>
      </c>
      <c r="L359" s="1952">
        <v>-908</v>
      </c>
    </row>
    <row r="360" spans="1:12">
      <c r="A360" s="1316" t="s">
        <v>1280</v>
      </c>
      <c r="B360" s="1317"/>
      <c r="C360" s="1643"/>
      <c r="D360" s="1643"/>
      <c r="E360" s="1643"/>
      <c r="F360" s="1643" t="s">
        <v>53</v>
      </c>
      <c r="G360" s="1643" t="s">
        <v>53</v>
      </c>
      <c r="H360" s="1643" t="s">
        <v>53</v>
      </c>
      <c r="I360" s="1643" t="s">
        <v>53</v>
      </c>
      <c r="J360" s="1643" t="s">
        <v>53</v>
      </c>
      <c r="K360" s="1643" t="s">
        <v>53</v>
      </c>
      <c r="L360" s="1644" t="s">
        <v>53</v>
      </c>
    </row>
    <row r="366" spans="1:12">
      <c r="D366" s="1310"/>
      <c r="E366" s="1310"/>
      <c r="F366" s="1310"/>
      <c r="G366" s="1310"/>
    </row>
    <row r="367" spans="1:12">
      <c r="D367" s="1310"/>
      <c r="E367" s="1310"/>
      <c r="F367" s="1310"/>
      <c r="G367" s="1310"/>
    </row>
    <row r="372" ht="13.2" customHeight="1"/>
  </sheetData>
  <mergeCells count="213">
    <mergeCell ref="A1:B1"/>
    <mergeCell ref="A10:E10"/>
    <mergeCell ref="A11:E11"/>
    <mergeCell ref="A12:E12"/>
    <mergeCell ref="A14:E14"/>
    <mergeCell ref="A15:E15"/>
    <mergeCell ref="A16:E16"/>
    <mergeCell ref="G2:I2"/>
    <mergeCell ref="A6:E6"/>
    <mergeCell ref="A7:C7"/>
    <mergeCell ref="A8:E8"/>
    <mergeCell ref="A9:E9"/>
    <mergeCell ref="A24:I24"/>
    <mergeCell ref="A26:I26"/>
    <mergeCell ref="F27:I27"/>
    <mergeCell ref="A30:E30"/>
    <mergeCell ref="A31:B31"/>
    <mergeCell ref="A32:E32"/>
    <mergeCell ref="A17:E17"/>
    <mergeCell ref="A18:E18"/>
    <mergeCell ref="A19:E19"/>
    <mergeCell ref="A21:E21"/>
    <mergeCell ref="A23:I23"/>
    <mergeCell ref="A59:I59"/>
    <mergeCell ref="A42:I42"/>
    <mergeCell ref="F43:I43"/>
    <mergeCell ref="A46:E46"/>
    <mergeCell ref="A48:E48"/>
    <mergeCell ref="A49:E49"/>
    <mergeCell ref="A33:F33"/>
    <mergeCell ref="F34:I34"/>
    <mergeCell ref="A37:E37"/>
    <mergeCell ref="A38:B38"/>
    <mergeCell ref="A39:E39"/>
    <mergeCell ref="A40:F40"/>
    <mergeCell ref="G33:I33"/>
    <mergeCell ref="A47:E47"/>
    <mergeCell ref="F51:I51"/>
    <mergeCell ref="A74:E74"/>
    <mergeCell ref="A81:E81"/>
    <mergeCell ref="A82:E82"/>
    <mergeCell ref="A83:E83"/>
    <mergeCell ref="A84:E84"/>
    <mergeCell ref="A85:E85"/>
    <mergeCell ref="A68:E68"/>
    <mergeCell ref="A69:E69"/>
    <mergeCell ref="A76:I76"/>
    <mergeCell ref="A79:E79"/>
    <mergeCell ref="A80:E80"/>
    <mergeCell ref="A70:E70"/>
    <mergeCell ref="A71:E71"/>
    <mergeCell ref="A72:E72"/>
    <mergeCell ref="A73:E73"/>
    <mergeCell ref="A98:E98"/>
    <mergeCell ref="A101:J101"/>
    <mergeCell ref="A103:M103"/>
    <mergeCell ref="A104:M104"/>
    <mergeCell ref="A108:M108"/>
    <mergeCell ref="C110:F110"/>
    <mergeCell ref="G110:J110"/>
    <mergeCell ref="A120:M120"/>
    <mergeCell ref="C111:D111"/>
    <mergeCell ref="G111:H111"/>
    <mergeCell ref="I111:J111"/>
    <mergeCell ref="A113:B113"/>
    <mergeCell ref="A114:B114"/>
    <mergeCell ref="A115:B115"/>
    <mergeCell ref="A116:B116"/>
    <mergeCell ref="A117:B117"/>
    <mergeCell ref="A91:E91"/>
    <mergeCell ref="A93:B93"/>
    <mergeCell ref="A95:E95"/>
    <mergeCell ref="A96:E96"/>
    <mergeCell ref="A97:E97"/>
    <mergeCell ref="A86:E86"/>
    <mergeCell ref="A87:E87"/>
    <mergeCell ref="A88:E88"/>
    <mergeCell ref="A89:E89"/>
    <mergeCell ref="A90:E90"/>
    <mergeCell ref="A135:B135"/>
    <mergeCell ref="A136:B136"/>
    <mergeCell ref="A139:B139"/>
    <mergeCell ref="A140:B140"/>
    <mergeCell ref="A143:B143"/>
    <mergeCell ref="A144:B144"/>
    <mergeCell ref="A129:F129"/>
    <mergeCell ref="A99:E99"/>
    <mergeCell ref="A100:I100"/>
    <mergeCell ref="A121:M121"/>
    <mergeCell ref="A122:M122"/>
    <mergeCell ref="A123:M123"/>
    <mergeCell ref="A124:M124"/>
    <mergeCell ref="A125:M125"/>
    <mergeCell ref="A127:M127"/>
    <mergeCell ref="A128:M128"/>
    <mergeCell ref="E111:F111"/>
    <mergeCell ref="A152:B152"/>
    <mergeCell ref="A153:B153"/>
    <mergeCell ref="A154:B154"/>
    <mergeCell ref="A155:B155"/>
    <mergeCell ref="A156:B156"/>
    <mergeCell ref="A157:B157"/>
    <mergeCell ref="A145:B145"/>
    <mergeCell ref="A146:B146"/>
    <mergeCell ref="A147:B147"/>
    <mergeCell ref="A149:B149"/>
    <mergeCell ref="A150:B150"/>
    <mergeCell ref="A151:B151"/>
    <mergeCell ref="A165:B165"/>
    <mergeCell ref="A166:B166"/>
    <mergeCell ref="A167:B167"/>
    <mergeCell ref="A168:B168"/>
    <mergeCell ref="A169:B169"/>
    <mergeCell ref="A170:B170"/>
    <mergeCell ref="A158:B158"/>
    <mergeCell ref="A159:B159"/>
    <mergeCell ref="A160:B160"/>
    <mergeCell ref="A161:B161"/>
    <mergeCell ref="A163:B163"/>
    <mergeCell ref="A164:B164"/>
    <mergeCell ref="A178:B178"/>
    <mergeCell ref="A179:B179"/>
    <mergeCell ref="A180:B180"/>
    <mergeCell ref="A181:B181"/>
    <mergeCell ref="A182:B182"/>
    <mergeCell ref="A183:B183"/>
    <mergeCell ref="A171:B171"/>
    <mergeCell ref="A172:B172"/>
    <mergeCell ref="A173:B173"/>
    <mergeCell ref="A174:B174"/>
    <mergeCell ref="A175:B175"/>
    <mergeCell ref="A177:B177"/>
    <mergeCell ref="A190:B190"/>
    <mergeCell ref="A191:F191"/>
    <mergeCell ref="A196:B196"/>
    <mergeCell ref="A197:B197"/>
    <mergeCell ref="A200:B200"/>
    <mergeCell ref="A201:B201"/>
    <mergeCell ref="A184:B184"/>
    <mergeCell ref="A185:B185"/>
    <mergeCell ref="A186:B186"/>
    <mergeCell ref="A187:B187"/>
    <mergeCell ref="A188:B188"/>
    <mergeCell ref="A189:B189"/>
    <mergeCell ref="A211:B211"/>
    <mergeCell ref="A212:B212"/>
    <mergeCell ref="A213:B213"/>
    <mergeCell ref="A214:B214"/>
    <mergeCell ref="A215:B215"/>
    <mergeCell ref="A216:B216"/>
    <mergeCell ref="A204:B204"/>
    <mergeCell ref="A205:B205"/>
    <mergeCell ref="A206:B206"/>
    <mergeCell ref="A207:B207"/>
    <mergeCell ref="A208:B208"/>
    <mergeCell ref="A210:B210"/>
    <mergeCell ref="A224:B224"/>
    <mergeCell ref="A225:B225"/>
    <mergeCell ref="A226:B226"/>
    <mergeCell ref="A227:B227"/>
    <mergeCell ref="A228:B228"/>
    <mergeCell ref="A229:B229"/>
    <mergeCell ref="A217:B217"/>
    <mergeCell ref="A218:B218"/>
    <mergeCell ref="A219:B219"/>
    <mergeCell ref="A220:B220"/>
    <mergeCell ref="A221:B221"/>
    <mergeCell ref="A222:B222"/>
    <mergeCell ref="A236:B236"/>
    <mergeCell ref="A238:B238"/>
    <mergeCell ref="A239:B239"/>
    <mergeCell ref="A240:B240"/>
    <mergeCell ref="A241:B241"/>
    <mergeCell ref="A242:B242"/>
    <mergeCell ref="A230:B230"/>
    <mergeCell ref="A231:B231"/>
    <mergeCell ref="A232:B232"/>
    <mergeCell ref="A233:B233"/>
    <mergeCell ref="A234:B234"/>
    <mergeCell ref="A235:B235"/>
    <mergeCell ref="A303:B303"/>
    <mergeCell ref="A358:B358"/>
    <mergeCell ref="A280:B280"/>
    <mergeCell ref="A269:B269"/>
    <mergeCell ref="A270:B270"/>
    <mergeCell ref="A271:B271"/>
    <mergeCell ref="A272:B272"/>
    <mergeCell ref="A273:B273"/>
    <mergeCell ref="A274:B274"/>
    <mergeCell ref="A263:B263"/>
    <mergeCell ref="A264:B264"/>
    <mergeCell ref="A265:B265"/>
    <mergeCell ref="A266:B266"/>
    <mergeCell ref="A267:B267"/>
    <mergeCell ref="A268:B268"/>
    <mergeCell ref="A257:B257"/>
    <mergeCell ref="A258:B258"/>
    <mergeCell ref="A259:B259"/>
    <mergeCell ref="A260:B260"/>
    <mergeCell ref="A261:B261"/>
    <mergeCell ref="A262:B262"/>
    <mergeCell ref="A249:B249"/>
    <mergeCell ref="A250:B250"/>
    <mergeCell ref="A251:B251"/>
    <mergeCell ref="A252:L252"/>
    <mergeCell ref="C255:F255"/>
    <mergeCell ref="G255:J255"/>
    <mergeCell ref="A243:B243"/>
    <mergeCell ref="A244:B244"/>
    <mergeCell ref="A245:B245"/>
    <mergeCell ref="A246:B246"/>
    <mergeCell ref="A247:B247"/>
    <mergeCell ref="A248:B248"/>
  </mergeCells>
  <phoneticPr fontId="83" type="noConversion"/>
  <pageMargins left="0.59055118110236227" right="0.59055118110236227" top="0" bottom="0.59055118110236227" header="0.31496062992125984" footer="0.31496062992125984"/>
  <pageSetup scale="67" orientation="portrait" r:id="rId1"/>
  <headerFooter alignWithMargins="0"/>
  <rowBreaks count="6" manualBreakCount="6">
    <brk id="100" max="12" man="1"/>
    <brk id="128" max="12" man="1"/>
    <brk id="190" max="12" man="1"/>
    <brk id="251" max="12" man="1"/>
    <brk id="306" max="12" man="1"/>
    <brk id="388" max="12" man="1"/>
  </rowBreaks>
  <ignoredErrors>
    <ignoredError sqref="H197:H199 H238:H247 A304:B304 H224:H232 G305:L305 A301 A302 A303 H201:H223"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theme="6" tint="0.39997558519241921"/>
  </sheetPr>
  <dimension ref="A1:M71"/>
  <sheetViews>
    <sheetView view="pageLayout" topLeftCell="A48" zoomScale="85" zoomScaleNormal="100" zoomScaleSheetLayoutView="100" zoomScalePageLayoutView="85" workbookViewId="0">
      <selection activeCell="I54" sqref="I54"/>
    </sheetView>
  </sheetViews>
  <sheetFormatPr defaultColWidth="9.109375" defaultRowHeight="13.5" customHeight="1"/>
  <cols>
    <col min="1" max="1" width="26.88671875" style="214" customWidth="1"/>
    <col min="2" max="2" width="6.5546875" style="214" customWidth="1"/>
    <col min="3" max="3" width="6.5546875" style="1" customWidth="1"/>
    <col min="4" max="11" width="6.5546875" style="214" customWidth="1"/>
    <col min="12" max="16384" width="9.109375" style="214"/>
  </cols>
  <sheetData>
    <row r="1" spans="1:13" ht="13.5" customHeight="1">
      <c r="A1" s="262" t="s">
        <v>551</v>
      </c>
      <c r="B1" s="264"/>
      <c r="C1" s="263"/>
      <c r="D1" s="216"/>
      <c r="E1" s="216"/>
      <c r="F1" s="216"/>
      <c r="G1" s="216"/>
      <c r="H1" s="216"/>
      <c r="I1" s="216"/>
      <c r="J1" s="264"/>
      <c r="K1" s="216"/>
    </row>
    <row r="2" spans="1:13" ht="9.6" customHeight="1">
      <c r="B2" s="216"/>
      <c r="C2" s="263"/>
      <c r="D2" s="216"/>
      <c r="E2" s="216"/>
      <c r="F2" s="216"/>
      <c r="G2" s="216"/>
      <c r="H2" s="216"/>
      <c r="I2" s="216"/>
      <c r="J2" s="216"/>
      <c r="K2" s="216"/>
    </row>
    <row r="3" spans="1:13" ht="13.5" customHeight="1">
      <c r="A3" s="262" t="s">
        <v>550</v>
      </c>
      <c r="B3" s="291"/>
      <c r="C3" s="218"/>
      <c r="D3" s="218"/>
      <c r="E3" s="218"/>
      <c r="F3" s="218"/>
      <c r="G3" s="218"/>
      <c r="H3" s="218"/>
      <c r="I3" s="218"/>
      <c r="J3" s="218"/>
      <c r="K3" s="218"/>
    </row>
    <row r="4" spans="1:13" ht="13.5" customHeight="1">
      <c r="A4" s="256" t="s">
        <v>1339</v>
      </c>
      <c r="B4" s="215"/>
      <c r="C4" s="240"/>
      <c r="D4" s="240"/>
      <c r="E4" s="228"/>
      <c r="F4" s="228"/>
      <c r="G4" s="228"/>
      <c r="H4" s="228"/>
      <c r="I4" s="228"/>
      <c r="J4" s="225"/>
      <c r="K4" s="225"/>
      <c r="L4" s="215"/>
      <c r="M4" s="215"/>
    </row>
    <row r="5" spans="1:13" ht="13.5" customHeight="1">
      <c r="A5" s="215"/>
      <c r="B5" s="215"/>
      <c r="C5" s="240"/>
      <c r="D5" s="240"/>
      <c r="E5" s="228"/>
      <c r="F5" s="228"/>
      <c r="G5" s="228"/>
      <c r="H5" s="228"/>
      <c r="I5" s="228"/>
      <c r="J5" s="261"/>
      <c r="K5" s="215"/>
      <c r="L5" s="215"/>
      <c r="M5" s="215"/>
    </row>
    <row r="6" spans="1:13" ht="13.5" customHeight="1">
      <c r="A6" s="215"/>
      <c r="B6" s="215"/>
      <c r="C6" s="244"/>
      <c r="D6" s="245"/>
      <c r="E6" s="244"/>
      <c r="F6" s="243"/>
      <c r="G6" s="244"/>
      <c r="H6" s="243"/>
      <c r="I6" s="242"/>
      <c r="J6" s="223"/>
      <c r="K6" s="247"/>
      <c r="L6" s="215"/>
      <c r="M6" s="215"/>
    </row>
    <row r="7" spans="1:13" ht="13.5" customHeight="1">
      <c r="A7" s="241"/>
      <c r="B7" s="240"/>
      <c r="C7" s="240"/>
      <c r="D7" s="240"/>
      <c r="E7" s="228"/>
      <c r="F7" s="228"/>
      <c r="G7" s="228"/>
      <c r="H7" s="228"/>
      <c r="I7" s="228"/>
      <c r="J7" s="225"/>
      <c r="K7" s="225"/>
      <c r="L7" s="215"/>
      <c r="M7" s="215"/>
    </row>
    <row r="8" spans="1:13" ht="13.5" customHeight="1">
      <c r="A8" s="251"/>
      <c r="B8" s="245"/>
      <c r="C8" s="245"/>
      <c r="D8" s="245"/>
      <c r="E8" s="223"/>
      <c r="F8" s="223"/>
      <c r="G8" s="223"/>
      <c r="H8" s="223"/>
      <c r="I8" s="223"/>
      <c r="J8" s="231"/>
      <c r="K8" s="228"/>
      <c r="L8" s="215"/>
      <c r="M8" s="215"/>
    </row>
    <row r="9" spans="1:13" ht="13.5" customHeight="1">
      <c r="A9" s="251"/>
      <c r="B9" s="240"/>
      <c r="C9" s="240"/>
      <c r="D9" s="240"/>
      <c r="E9" s="228"/>
      <c r="F9" s="228"/>
      <c r="G9" s="228"/>
      <c r="H9" s="228"/>
      <c r="I9" s="228"/>
      <c r="J9" s="231"/>
      <c r="K9" s="228"/>
      <c r="L9" s="215"/>
      <c r="M9" s="215"/>
    </row>
    <row r="10" spans="1:13" ht="13.5" customHeight="1">
      <c r="A10" s="251"/>
      <c r="B10" s="240"/>
      <c r="C10" s="240"/>
      <c r="D10" s="240"/>
      <c r="E10" s="228"/>
      <c r="F10" s="228"/>
      <c r="G10" s="228"/>
      <c r="H10" s="228"/>
      <c r="I10" s="228"/>
      <c r="J10" s="231"/>
      <c r="K10" s="228"/>
      <c r="L10" s="215"/>
      <c r="M10" s="215"/>
    </row>
    <row r="11" spans="1:13" ht="13.5" customHeight="1">
      <c r="A11" s="251"/>
      <c r="B11" s="245"/>
      <c r="C11" s="245"/>
      <c r="D11" s="245"/>
      <c r="E11" s="223"/>
      <c r="F11" s="223"/>
      <c r="G11" s="223"/>
      <c r="H11" s="223"/>
      <c r="I11" s="223"/>
      <c r="J11" s="231"/>
      <c r="K11" s="228"/>
      <c r="L11" s="215"/>
      <c r="M11" s="215"/>
    </row>
    <row r="12" spans="1:13" ht="13.5" customHeight="1">
      <c r="A12" s="251"/>
      <c r="B12" s="245"/>
      <c r="C12" s="245"/>
      <c r="D12" s="245"/>
      <c r="E12" s="223"/>
      <c r="F12" s="223"/>
      <c r="G12" s="223"/>
      <c r="H12" s="223"/>
      <c r="I12" s="223"/>
      <c r="J12" s="231"/>
      <c r="K12" s="228"/>
      <c r="L12" s="215"/>
      <c r="M12" s="215"/>
    </row>
    <row r="13" spans="1:13" ht="13.5" customHeight="1">
      <c r="A13" s="251"/>
      <c r="B13" s="245"/>
      <c r="C13" s="245"/>
      <c r="D13" s="245"/>
      <c r="E13" s="223"/>
      <c r="F13" s="223"/>
      <c r="G13" s="223"/>
      <c r="H13" s="223"/>
      <c r="I13" s="223"/>
      <c r="J13" s="231"/>
      <c r="K13" s="228"/>
      <c r="L13" s="215"/>
      <c r="M13" s="215"/>
    </row>
    <row r="14" spans="1:13" ht="13.5" customHeight="1">
      <c r="A14" s="251"/>
      <c r="B14" s="245"/>
      <c r="C14" s="245"/>
      <c r="D14" s="245"/>
      <c r="E14" s="223"/>
      <c r="F14" s="223"/>
      <c r="G14" s="223"/>
      <c r="H14" s="223"/>
      <c r="I14" s="223"/>
      <c r="J14" s="231"/>
      <c r="K14" s="228"/>
      <c r="L14" s="215"/>
      <c r="M14" s="215"/>
    </row>
    <row r="15" spans="1:13" ht="13.5" customHeight="1">
      <c r="A15" s="250"/>
      <c r="B15" s="255"/>
      <c r="C15" s="254"/>
      <c r="D15" s="254"/>
      <c r="E15" s="254"/>
      <c r="F15" s="254"/>
      <c r="G15" s="254"/>
      <c r="H15" s="254"/>
      <c r="I15" s="254"/>
      <c r="J15" s="239"/>
      <c r="K15" s="239"/>
      <c r="L15" s="215"/>
      <c r="M15" s="215"/>
    </row>
    <row r="16" spans="1:13" ht="13.5" customHeight="1">
      <c r="A16" s="260"/>
      <c r="B16" s="245"/>
      <c r="C16" s="223"/>
      <c r="D16" s="223"/>
      <c r="E16" s="223"/>
      <c r="F16" s="223"/>
      <c r="G16" s="223"/>
      <c r="H16" s="223"/>
      <c r="I16" s="223"/>
      <c r="J16" s="239"/>
      <c r="K16" s="239"/>
      <c r="L16" s="215"/>
      <c r="M16" s="215"/>
    </row>
    <row r="17" spans="1:13" ht="13.5" customHeight="1">
      <c r="A17" s="260"/>
      <c r="B17" s="245"/>
      <c r="C17" s="223"/>
      <c r="D17" s="223"/>
      <c r="E17" s="223"/>
      <c r="F17" s="223"/>
      <c r="G17" s="223"/>
      <c r="H17" s="223"/>
      <c r="I17" s="223"/>
      <c r="J17" s="239"/>
      <c r="K17" s="239"/>
      <c r="L17" s="215"/>
      <c r="M17" s="215"/>
    </row>
    <row r="18" spans="1:13" ht="13.5" customHeight="1">
      <c r="A18" s="241"/>
      <c r="B18" s="241"/>
      <c r="C18" s="259"/>
      <c r="D18" s="259"/>
      <c r="E18" s="228"/>
      <c r="F18" s="228"/>
      <c r="G18" s="228"/>
      <c r="H18" s="228"/>
      <c r="I18" s="228"/>
      <c r="J18" s="228"/>
      <c r="K18" s="228"/>
      <c r="L18" s="215"/>
      <c r="M18" s="215"/>
    </row>
    <row r="19" spans="1:13" ht="13.5" customHeight="1">
      <c r="A19" s="246"/>
      <c r="B19" s="245"/>
      <c r="C19" s="244"/>
      <c r="D19" s="245"/>
      <c r="E19" s="244"/>
      <c r="F19" s="243"/>
      <c r="G19" s="244"/>
      <c r="H19" s="243"/>
      <c r="I19" s="242"/>
      <c r="J19" s="223"/>
      <c r="K19" s="247"/>
      <c r="L19" s="215"/>
      <c r="M19" s="215"/>
    </row>
    <row r="20" spans="1:13" ht="13.5" customHeight="1">
      <c r="A20" s="241"/>
      <c r="B20" s="240"/>
      <c r="C20" s="240"/>
      <c r="D20" s="240"/>
      <c r="E20" s="228"/>
      <c r="F20" s="228"/>
      <c r="G20" s="228"/>
      <c r="H20" s="228"/>
      <c r="I20" s="228"/>
      <c r="J20" s="225"/>
      <c r="K20" s="225"/>
      <c r="L20" s="215"/>
      <c r="M20" s="215"/>
    </row>
    <row r="21" spans="1:13" ht="13.5" customHeight="1">
      <c r="A21" s="251"/>
      <c r="B21" s="245"/>
      <c r="C21" s="245"/>
      <c r="D21" s="245"/>
      <c r="E21" s="223"/>
      <c r="F21" s="223"/>
      <c r="G21" s="223"/>
      <c r="H21" s="223"/>
      <c r="I21" s="223"/>
      <c r="J21" s="227"/>
      <c r="K21" s="223"/>
      <c r="L21" s="215"/>
      <c r="M21" s="215"/>
    </row>
    <row r="22" spans="1:13" ht="13.5" customHeight="1">
      <c r="A22" s="251"/>
      <c r="B22" s="245"/>
      <c r="C22" s="245"/>
      <c r="D22" s="245"/>
      <c r="E22" s="223"/>
      <c r="F22" s="223"/>
      <c r="G22" s="223"/>
      <c r="H22" s="223"/>
      <c r="I22" s="223"/>
      <c r="J22" s="227"/>
      <c r="K22" s="223"/>
      <c r="L22" s="215"/>
      <c r="M22" s="215"/>
    </row>
    <row r="23" spans="1:13" ht="13.5" customHeight="1">
      <c r="A23" s="251"/>
      <c r="B23" s="245"/>
      <c r="C23" s="245"/>
      <c r="D23" s="245"/>
      <c r="E23" s="223"/>
      <c r="F23" s="223"/>
      <c r="G23" s="223"/>
      <c r="H23" s="223"/>
      <c r="I23" s="223"/>
      <c r="J23" s="227"/>
      <c r="K23" s="223"/>
      <c r="L23" s="215"/>
      <c r="M23" s="215"/>
    </row>
    <row r="24" spans="1:13" ht="13.5" customHeight="1">
      <c r="B24" s="240"/>
      <c r="C24" s="240"/>
      <c r="D24" s="240"/>
      <c r="E24" s="228"/>
      <c r="F24" s="228"/>
      <c r="G24" s="228"/>
      <c r="H24" s="228"/>
      <c r="I24" s="228"/>
      <c r="J24" s="231"/>
      <c r="K24" s="228"/>
      <c r="L24" s="215"/>
      <c r="M24" s="215"/>
    </row>
    <row r="25" spans="1:13" ht="13.5" customHeight="1">
      <c r="B25" s="240"/>
      <c r="C25" s="240"/>
      <c r="D25" s="240"/>
      <c r="E25" s="228"/>
      <c r="F25" s="228"/>
      <c r="G25" s="228"/>
      <c r="H25" s="228"/>
      <c r="I25" s="228"/>
      <c r="J25" s="231"/>
      <c r="K25" s="228"/>
      <c r="L25" s="215"/>
      <c r="M25" s="215"/>
    </row>
    <row r="26" spans="1:13" ht="13.5" customHeight="1">
      <c r="A26" s="258" t="s">
        <v>549</v>
      </c>
      <c r="B26" s="783"/>
      <c r="C26" s="257"/>
      <c r="D26" s="215"/>
      <c r="E26" s="215"/>
      <c r="F26" s="215"/>
      <c r="G26" s="215"/>
      <c r="H26" s="215"/>
      <c r="I26" s="215"/>
      <c r="J26" s="215"/>
      <c r="K26" s="223"/>
      <c r="L26" s="215"/>
      <c r="M26" s="215"/>
    </row>
    <row r="27" spans="1:13" ht="13.5" customHeight="1">
      <c r="A27" s="256" t="s">
        <v>1339</v>
      </c>
      <c r="B27" s="245"/>
      <c r="C27" s="245"/>
      <c r="D27" s="245"/>
      <c r="E27" s="223"/>
      <c r="F27" s="223"/>
      <c r="G27" s="223"/>
      <c r="H27" s="223"/>
      <c r="I27" s="223"/>
      <c r="J27" s="215"/>
      <c r="K27" s="223"/>
      <c r="L27" s="215"/>
      <c r="M27" s="215"/>
    </row>
    <row r="28" spans="1:13" ht="13.5" customHeight="1">
      <c r="A28" s="215"/>
      <c r="B28" s="245"/>
      <c r="C28" s="245"/>
      <c r="D28" s="245"/>
      <c r="E28" s="223"/>
      <c r="F28" s="223"/>
      <c r="G28" s="223"/>
      <c r="H28" s="223"/>
      <c r="I28" s="223"/>
      <c r="J28" s="215"/>
      <c r="K28" s="239"/>
      <c r="L28" s="215"/>
      <c r="M28" s="215"/>
    </row>
    <row r="29" spans="1:13" ht="13.5" customHeight="1">
      <c r="A29" s="250"/>
      <c r="B29" s="255"/>
      <c r="C29" s="254"/>
      <c r="D29" s="254"/>
      <c r="E29" s="254"/>
      <c r="F29" s="254"/>
      <c r="G29" s="254"/>
      <c r="H29" s="254"/>
      <c r="I29" s="254"/>
      <c r="J29" s="227"/>
      <c r="K29" s="225"/>
      <c r="L29" s="215"/>
      <c r="M29" s="215"/>
    </row>
    <row r="30" spans="1:13" ht="13.5" customHeight="1">
      <c r="A30" s="241"/>
      <c r="B30" s="249"/>
      <c r="C30" s="221"/>
      <c r="D30" s="221"/>
      <c r="E30" s="221"/>
      <c r="F30" s="221"/>
      <c r="G30" s="221"/>
      <c r="H30" s="221"/>
      <c r="I30" s="221"/>
      <c r="J30" s="227"/>
      <c r="K30" s="252"/>
      <c r="L30" s="215"/>
      <c r="M30" s="215"/>
    </row>
    <row r="31" spans="1:13" ht="13.5" customHeight="1">
      <c r="A31" s="222"/>
      <c r="B31" s="222"/>
      <c r="C31" s="253"/>
      <c r="D31" s="252"/>
      <c r="E31" s="252"/>
      <c r="F31" s="252"/>
      <c r="G31" s="252"/>
      <c r="H31" s="252"/>
      <c r="I31" s="252"/>
      <c r="J31" s="239"/>
      <c r="K31" s="247"/>
      <c r="L31" s="215"/>
      <c r="M31" s="215"/>
    </row>
    <row r="32" spans="1:13" ht="13.5" customHeight="1">
      <c r="A32" s="246"/>
      <c r="B32" s="245"/>
      <c r="C32" s="244"/>
      <c r="D32" s="245"/>
      <c r="E32" s="244"/>
      <c r="F32" s="243"/>
      <c r="G32" s="244"/>
      <c r="H32" s="243"/>
      <c r="I32" s="242"/>
      <c r="J32" s="225"/>
      <c r="K32" s="225"/>
      <c r="L32" s="215"/>
      <c r="M32" s="215"/>
    </row>
    <row r="33" spans="1:13" ht="13.5" customHeight="1">
      <c r="A33"/>
      <c r="B33" s="240"/>
      <c r="C33" s="240"/>
      <c r="D33" s="240"/>
      <c r="E33" s="228"/>
      <c r="F33" s="228"/>
      <c r="G33" s="228"/>
      <c r="H33" s="228"/>
      <c r="I33" s="228"/>
      <c r="J33" s="222"/>
      <c r="K33" s="223"/>
      <c r="L33" s="215"/>
      <c r="M33" s="215"/>
    </row>
    <row r="34" spans="1:13" ht="13.5" customHeight="1">
      <c r="A34" s="251"/>
      <c r="B34" s="245"/>
      <c r="C34" s="245"/>
      <c r="D34" s="245"/>
      <c r="E34" s="223"/>
      <c r="F34" s="223"/>
      <c r="G34" s="223"/>
      <c r="H34" s="223"/>
      <c r="I34" s="223"/>
      <c r="J34" s="223"/>
      <c r="K34" s="223"/>
      <c r="L34" s="215"/>
      <c r="M34" s="215"/>
    </row>
    <row r="35" spans="1:13" ht="13.5" customHeight="1">
      <c r="A35" s="251"/>
      <c r="B35" s="245"/>
      <c r="C35" s="245"/>
      <c r="D35" s="245"/>
      <c r="E35" s="223"/>
      <c r="F35" s="223"/>
      <c r="G35" s="223"/>
      <c r="H35" s="223"/>
      <c r="I35" s="223"/>
      <c r="J35" s="225"/>
      <c r="K35" s="223"/>
      <c r="L35" s="215"/>
      <c r="M35" s="215"/>
    </row>
    <row r="36" spans="1:13" ht="13.5" customHeight="1">
      <c r="A36" s="251"/>
      <c r="B36" s="245"/>
      <c r="C36" s="245"/>
      <c r="D36" s="245"/>
      <c r="E36" s="223"/>
      <c r="F36" s="223"/>
      <c r="G36" s="223"/>
      <c r="H36" s="223"/>
      <c r="I36" s="223"/>
      <c r="J36" s="227"/>
      <c r="K36" s="228"/>
      <c r="L36" s="215"/>
      <c r="M36" s="215"/>
    </row>
    <row r="37" spans="1:13" ht="13.5" customHeight="1">
      <c r="A37" s="251"/>
      <c r="B37" s="240"/>
      <c r="C37" s="240"/>
      <c r="D37" s="240"/>
      <c r="E37" s="228"/>
      <c r="F37" s="228"/>
      <c r="G37" s="228"/>
      <c r="H37" s="228"/>
      <c r="I37" s="228"/>
      <c r="J37" s="227"/>
      <c r="K37" s="228"/>
      <c r="L37" s="215"/>
      <c r="M37" s="215"/>
    </row>
    <row r="38" spans="1:13" ht="13.5" customHeight="1">
      <c r="A38" s="251"/>
      <c r="B38" s="240"/>
      <c r="C38" s="240"/>
      <c r="D38" s="240"/>
      <c r="E38" s="228"/>
      <c r="F38" s="228"/>
      <c r="G38" s="228"/>
      <c r="H38" s="228"/>
      <c r="I38" s="228"/>
      <c r="J38" s="227"/>
      <c r="K38" s="223"/>
      <c r="L38" s="215"/>
      <c r="M38" s="215"/>
    </row>
    <row r="39" spans="1:13" ht="13.5" customHeight="1">
      <c r="A39" s="251"/>
      <c r="B39" s="245"/>
      <c r="C39" s="245"/>
      <c r="D39" s="245"/>
      <c r="E39" s="223"/>
      <c r="F39" s="223"/>
      <c r="G39" s="223"/>
      <c r="H39" s="223"/>
      <c r="I39" s="223"/>
      <c r="J39" s="231"/>
      <c r="K39" s="223"/>
      <c r="L39" s="215"/>
      <c r="M39" s="215"/>
    </row>
    <row r="40" spans="1:13" ht="13.5" customHeight="1">
      <c r="A40" s="251"/>
      <c r="B40" s="245"/>
      <c r="C40" s="245"/>
      <c r="D40" s="245"/>
      <c r="E40" s="223"/>
      <c r="F40" s="223"/>
      <c r="G40" s="223"/>
      <c r="H40" s="223"/>
      <c r="I40" s="223"/>
      <c r="J40" s="231"/>
      <c r="K40" s="225"/>
      <c r="L40" s="215"/>
      <c r="M40" s="215"/>
    </row>
    <row r="41" spans="1:13" ht="13.5" customHeight="1">
      <c r="A41" s="250"/>
      <c r="B41" s="249"/>
      <c r="C41" s="221"/>
      <c r="D41" s="221"/>
      <c r="E41" s="221"/>
      <c r="F41" s="221"/>
      <c r="G41" s="221"/>
      <c r="H41" s="221"/>
      <c r="I41" s="221"/>
      <c r="J41" s="227"/>
      <c r="K41" s="225"/>
      <c r="L41" s="215"/>
      <c r="M41" s="215"/>
    </row>
    <row r="42" spans="1:13" ht="13.5" customHeight="1">
      <c r="A42" s="241"/>
      <c r="B42" s="249"/>
      <c r="C42" s="221"/>
      <c r="D42" s="221"/>
      <c r="E42" s="221"/>
      <c r="F42" s="221"/>
      <c r="G42" s="221"/>
      <c r="H42" s="221"/>
      <c r="I42" s="221"/>
      <c r="J42" s="227"/>
      <c r="K42" s="244"/>
      <c r="L42" s="215"/>
      <c r="M42" s="215"/>
    </row>
    <row r="43" spans="1:13" ht="13.5" customHeight="1">
      <c r="A43" s="248"/>
      <c r="B43" s="244"/>
      <c r="C43" s="244"/>
      <c r="D43" s="244"/>
      <c r="E43" s="244"/>
      <c r="F43" s="244"/>
      <c r="G43" s="244"/>
      <c r="H43" s="244"/>
      <c r="I43" s="244"/>
      <c r="J43" s="225"/>
      <c r="K43" s="247"/>
      <c r="L43" s="215"/>
      <c r="M43" s="215"/>
    </row>
    <row r="44" spans="1:13" ht="13.5" customHeight="1">
      <c r="A44" s="246"/>
      <c r="B44" s="245"/>
      <c r="C44" s="244"/>
      <c r="D44" s="245"/>
      <c r="E44" s="244"/>
      <c r="F44" s="243"/>
      <c r="G44" s="244"/>
      <c r="H44" s="243"/>
      <c r="I44" s="242"/>
      <c r="J44" s="225"/>
      <c r="K44" s="225"/>
      <c r="L44" s="215"/>
      <c r="M44" s="215"/>
    </row>
    <row r="45" spans="1:13" ht="13.5" customHeight="1">
      <c r="A45" s="241"/>
      <c r="B45" s="240"/>
      <c r="C45" s="240"/>
      <c r="D45" s="240"/>
      <c r="E45" s="228"/>
      <c r="F45" s="228"/>
      <c r="G45" s="228"/>
      <c r="H45" s="228"/>
      <c r="I45" s="228"/>
      <c r="J45" s="218"/>
      <c r="K45" s="228"/>
    </row>
    <row r="46" spans="1:13" ht="13.5" customHeight="1">
      <c r="A46" s="241"/>
      <c r="B46" s="240"/>
      <c r="C46" s="240"/>
      <c r="D46" s="240"/>
      <c r="E46" s="228"/>
      <c r="F46" s="228"/>
      <c r="G46" s="228"/>
      <c r="H46" s="228"/>
      <c r="I46" s="228"/>
      <c r="J46" s="218"/>
      <c r="K46" s="228"/>
    </row>
    <row r="47" spans="1:13" ht="13.5" customHeight="1">
      <c r="H47" s="228"/>
      <c r="I47" s="228"/>
      <c r="J47" s="237"/>
      <c r="K47" s="228"/>
    </row>
    <row r="48" spans="1:13" ht="13.5" customHeight="1">
      <c r="A48" s="216"/>
      <c r="H48" s="228"/>
      <c r="I48" s="228"/>
      <c r="J48" s="237"/>
      <c r="K48" s="228"/>
    </row>
    <row r="49" spans="1:11" ht="13.5" customHeight="1">
      <c r="A49" s="216"/>
      <c r="H49" s="228"/>
      <c r="I49" s="228"/>
      <c r="J49" s="237"/>
      <c r="K49" s="228"/>
    </row>
    <row r="50" spans="1:11" ht="13.5" customHeight="1">
      <c r="A50" s="216"/>
      <c r="C50" s="275"/>
      <c r="J50" s="231"/>
      <c r="K50" s="228"/>
    </row>
    <row r="51" spans="1:11" ht="13.5" customHeight="1">
      <c r="A51" s="947" t="s">
        <v>548</v>
      </c>
      <c r="B51" s="276"/>
      <c r="C51" s="276"/>
      <c r="D51" s="276"/>
      <c r="E51" s="276"/>
      <c r="F51" s="276"/>
      <c r="G51" s="228"/>
      <c r="H51" s="228"/>
      <c r="J51" s="231"/>
      <c r="K51" s="223"/>
    </row>
    <row r="52" spans="1:11" ht="13.5" customHeight="1">
      <c r="A52" s="216"/>
      <c r="C52" s="275"/>
      <c r="G52" s="228"/>
      <c r="I52" s="228"/>
      <c r="J52" s="231"/>
      <c r="K52" s="223"/>
    </row>
    <row r="53" spans="1:11" ht="13.5" customHeight="1">
      <c r="A53" s="948" t="s">
        <v>547</v>
      </c>
      <c r="B53" s="277"/>
      <c r="C53" s="278"/>
      <c r="D53" s="277"/>
      <c r="G53" s="228"/>
      <c r="I53" s="221"/>
      <c r="J53" s="225"/>
      <c r="K53" s="225"/>
    </row>
    <row r="54" spans="1:11" ht="13.5" customHeight="1">
      <c r="A54" s="949" t="s">
        <v>112</v>
      </c>
      <c r="B54" s="375" t="s">
        <v>1365</v>
      </c>
      <c r="C54" s="375" t="s">
        <v>1199</v>
      </c>
      <c r="D54" s="375" t="s">
        <v>1105</v>
      </c>
      <c r="E54" s="375" t="s">
        <v>1058</v>
      </c>
      <c r="F54" s="375" t="s">
        <v>959</v>
      </c>
      <c r="H54" s="228"/>
      <c r="I54" s="221"/>
      <c r="J54" s="225"/>
      <c r="K54" s="225"/>
    </row>
    <row r="55" spans="1:11" ht="13.5" customHeight="1">
      <c r="A55" s="279" t="s">
        <v>544</v>
      </c>
      <c r="B55" s="295">
        <v>19</v>
      </c>
      <c r="C55" s="295">
        <v>27</v>
      </c>
      <c r="D55" s="295">
        <v>17</v>
      </c>
      <c r="E55" s="295">
        <v>28</v>
      </c>
      <c r="F55" s="295">
        <v>29</v>
      </c>
      <c r="I55" s="223"/>
      <c r="J55" s="239"/>
      <c r="K55" s="239"/>
    </row>
    <row r="56" spans="1:11" ht="13.5" customHeight="1">
      <c r="A56" s="279" t="s">
        <v>543</v>
      </c>
      <c r="B56" s="294">
        <v>24</v>
      </c>
      <c r="C56" s="294">
        <v>24</v>
      </c>
      <c r="D56" s="294">
        <v>18</v>
      </c>
      <c r="E56" s="294">
        <v>25</v>
      </c>
      <c r="F56" s="294">
        <v>27</v>
      </c>
      <c r="G56" s="226"/>
      <c r="H56" s="218"/>
      <c r="I56" s="238"/>
      <c r="J56" s="237"/>
      <c r="K56" s="236"/>
    </row>
    <row r="57" spans="1:11" ht="13.5" customHeight="1">
      <c r="A57" s="279" t="s">
        <v>542</v>
      </c>
      <c r="B57" s="294">
        <v>4</v>
      </c>
      <c r="C57" s="294">
        <v>4</v>
      </c>
      <c r="D57" s="294">
        <v>4</v>
      </c>
      <c r="E57" s="294">
        <v>3</v>
      </c>
      <c r="F57" s="294">
        <v>5</v>
      </c>
      <c r="G57" s="233"/>
      <c r="H57" s="235"/>
      <c r="I57" s="228"/>
      <c r="J57" s="225"/>
      <c r="K57" s="225"/>
    </row>
    <row r="58" spans="1:11" ht="13.5" customHeight="1">
      <c r="A58" s="279" t="s">
        <v>541</v>
      </c>
      <c r="B58" s="294">
        <v>2</v>
      </c>
      <c r="C58" s="294">
        <v>2</v>
      </c>
      <c r="D58" s="294">
        <v>3</v>
      </c>
      <c r="E58" s="294">
        <v>4</v>
      </c>
      <c r="F58" s="294">
        <v>3</v>
      </c>
      <c r="G58" s="234"/>
      <c r="H58" s="230"/>
      <c r="J58" s="231"/>
      <c r="K58" s="228"/>
    </row>
    <row r="59" spans="1:11" ht="13.5" customHeight="1">
      <c r="A59" s="279" t="s">
        <v>540</v>
      </c>
      <c r="B59" s="294">
        <v>9</v>
      </c>
      <c r="C59" s="294">
        <v>14</v>
      </c>
      <c r="D59" s="294">
        <v>12</v>
      </c>
      <c r="E59" s="294">
        <v>12</v>
      </c>
      <c r="F59" s="294">
        <v>9</v>
      </c>
      <c r="G59" s="234"/>
      <c r="H59" s="230"/>
      <c r="I59" s="228"/>
      <c r="J59" s="231"/>
      <c r="K59" s="228"/>
    </row>
    <row r="60" spans="1:11" ht="13.5" customHeight="1">
      <c r="A60" s="279" t="s">
        <v>546</v>
      </c>
      <c r="B60" s="294">
        <v>2</v>
      </c>
      <c r="C60" s="294">
        <v>2</v>
      </c>
      <c r="D60" s="294">
        <v>3</v>
      </c>
      <c r="E60" s="294">
        <v>3</v>
      </c>
      <c r="F60" s="294">
        <v>2</v>
      </c>
      <c r="G60" s="233"/>
      <c r="H60" s="230"/>
      <c r="I60" s="228"/>
      <c r="J60" s="231"/>
      <c r="K60" s="228"/>
    </row>
    <row r="61" spans="1:11" ht="13.5" customHeight="1">
      <c r="A61" s="280" t="s">
        <v>273</v>
      </c>
      <c r="B61" s="374">
        <v>0.53</v>
      </c>
      <c r="C61" s="374">
        <v>0.42</v>
      </c>
      <c r="D61" s="374">
        <v>0.57999999999999996</v>
      </c>
      <c r="E61" s="374">
        <v>0.39</v>
      </c>
      <c r="F61" s="374">
        <v>0.38</v>
      </c>
      <c r="G61" s="233"/>
      <c r="H61" s="230"/>
      <c r="I61" s="228"/>
      <c r="J61" s="231"/>
      <c r="K61" s="228"/>
    </row>
    <row r="62" spans="1:11" ht="13.5" customHeight="1">
      <c r="A62" s="272"/>
      <c r="B62" s="268"/>
      <c r="C62" s="269"/>
      <c r="D62" s="268"/>
      <c r="E62" s="268"/>
      <c r="F62" s="268"/>
      <c r="G62" s="232"/>
      <c r="H62" s="229"/>
      <c r="I62" s="228"/>
      <c r="J62" s="231"/>
      <c r="K62" s="228"/>
    </row>
    <row r="63" spans="1:11" ht="13.5" customHeight="1">
      <c r="A63" s="950" t="s">
        <v>545</v>
      </c>
      <c r="B63" s="270"/>
      <c r="C63" s="270"/>
      <c r="D63" s="271"/>
      <c r="E63" s="271"/>
      <c r="F63" s="271"/>
      <c r="G63" s="230"/>
      <c r="I63" s="223"/>
      <c r="J63" s="227"/>
      <c r="K63" s="223"/>
    </row>
    <row r="64" spans="1:11" ht="13.5" customHeight="1">
      <c r="A64" s="949" t="s">
        <v>112</v>
      </c>
      <c r="B64" s="375" t="s">
        <v>1365</v>
      </c>
      <c r="C64" s="375" t="s">
        <v>1365</v>
      </c>
      <c r="D64" s="375" t="s">
        <v>1199</v>
      </c>
      <c r="E64" s="375" t="s">
        <v>1105</v>
      </c>
      <c r="F64" s="375" t="s">
        <v>1058</v>
      </c>
      <c r="G64" s="229"/>
      <c r="H64" s="228"/>
      <c r="I64" s="223"/>
      <c r="J64" s="227"/>
      <c r="K64" s="223"/>
    </row>
    <row r="65" spans="1:11" s="224" customFormat="1" ht="13.5" customHeight="1">
      <c r="A65" s="282" t="s">
        <v>544</v>
      </c>
      <c r="B65" s="295">
        <v>98</v>
      </c>
      <c r="C65" s="295">
        <v>93</v>
      </c>
      <c r="D65" s="295">
        <v>88</v>
      </c>
      <c r="E65" s="295">
        <v>81</v>
      </c>
      <c r="F65" s="295">
        <v>90</v>
      </c>
      <c r="G65" s="226"/>
      <c r="H65" s="223"/>
      <c r="I65" s="221"/>
      <c r="J65" s="225"/>
      <c r="K65" s="225"/>
    </row>
    <row r="66" spans="1:11" ht="13.5" customHeight="1">
      <c r="A66" s="283" t="s">
        <v>543</v>
      </c>
      <c r="B66" s="294">
        <v>100</v>
      </c>
      <c r="C66" s="294">
        <v>98</v>
      </c>
      <c r="D66" s="294">
        <v>89</v>
      </c>
      <c r="E66" s="294">
        <v>82</v>
      </c>
      <c r="F66" s="294">
        <v>87</v>
      </c>
      <c r="G66" s="217"/>
      <c r="H66" s="223"/>
      <c r="I66" s="219"/>
      <c r="J66" s="222"/>
      <c r="K66" s="219"/>
    </row>
    <row r="67" spans="1:11" ht="13.5" customHeight="1">
      <c r="A67" s="283" t="s">
        <v>542</v>
      </c>
      <c r="B67" s="294">
        <v>4</v>
      </c>
      <c r="C67" s="294">
        <v>4</v>
      </c>
      <c r="D67" s="294">
        <v>7</v>
      </c>
      <c r="E67" s="294">
        <v>6</v>
      </c>
      <c r="F67" s="294">
        <v>8</v>
      </c>
      <c r="G67" s="217"/>
      <c r="H67" s="221"/>
      <c r="I67" s="216"/>
      <c r="J67" s="216"/>
      <c r="K67" s="216"/>
    </row>
    <row r="68" spans="1:11" ht="13.5" customHeight="1">
      <c r="A68" s="283" t="s">
        <v>541</v>
      </c>
      <c r="B68" s="294">
        <v>4</v>
      </c>
      <c r="C68" s="294">
        <v>7</v>
      </c>
      <c r="D68" s="294">
        <v>5</v>
      </c>
      <c r="E68" s="294">
        <v>4</v>
      </c>
      <c r="F68" s="294">
        <v>13</v>
      </c>
      <c r="G68" s="220"/>
      <c r="H68" s="219"/>
      <c r="I68" s="218"/>
      <c r="J68" s="218"/>
      <c r="K68" s="218"/>
    </row>
    <row r="69" spans="1:11" ht="13.5" customHeight="1">
      <c r="A69" s="283" t="s">
        <v>540</v>
      </c>
      <c r="B69" s="294">
        <v>2</v>
      </c>
      <c r="C69" s="294">
        <v>3</v>
      </c>
      <c r="D69" s="294">
        <v>3</v>
      </c>
      <c r="E69" s="294">
        <v>3</v>
      </c>
      <c r="F69" s="294">
        <v>3</v>
      </c>
      <c r="G69" s="217"/>
      <c r="H69" s="216"/>
      <c r="I69" s="215"/>
      <c r="J69" s="215"/>
      <c r="K69" s="215"/>
    </row>
    <row r="70" spans="1:11" ht="13.5" customHeight="1">
      <c r="A70" s="284" t="s">
        <v>273</v>
      </c>
      <c r="B70" s="374">
        <v>0.11</v>
      </c>
      <c r="C70" s="374">
        <v>0.17</v>
      </c>
      <c r="D70" s="374">
        <v>0.15</v>
      </c>
      <c r="E70" s="374">
        <v>0.15</v>
      </c>
      <c r="F70" s="374">
        <v>0.19</v>
      </c>
      <c r="G70" s="215"/>
      <c r="H70" s="215"/>
      <c r="I70" s="215"/>
      <c r="J70" s="215"/>
      <c r="K70" s="215"/>
    </row>
    <row r="71" spans="1:11" ht="13.5" customHeight="1">
      <c r="A71" s="272"/>
      <c r="B71" s="268"/>
      <c r="C71" s="269"/>
      <c r="D71" s="268"/>
      <c r="E71" s="268"/>
      <c r="F71" s="268"/>
    </row>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drawing r:id="rId3"/>
  <legacyDrawingHF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AEF8-29F4-449E-BBC2-611081FC98EA}">
  <sheetPr codeName="Sheet41">
    <tabColor theme="8" tint="0.59999389629810485"/>
  </sheetPr>
  <dimension ref="A1:K66"/>
  <sheetViews>
    <sheetView view="pageBreakPreview" topLeftCell="A55" zoomScale="115" zoomScaleNormal="100" zoomScaleSheetLayoutView="115" workbookViewId="0">
      <selection activeCell="I61" sqref="I61"/>
    </sheetView>
  </sheetViews>
  <sheetFormatPr defaultColWidth="9.109375" defaultRowHeight="13.5" customHeight="1"/>
  <cols>
    <col min="1" max="1" width="26.88671875" style="345" customWidth="1"/>
    <col min="2" max="2" width="7" style="345" customWidth="1"/>
    <col min="3" max="3" width="6.5546875" style="155" customWidth="1"/>
    <col min="4" max="4" width="7" style="345" customWidth="1"/>
    <col min="5" max="5" width="6.5546875" style="155" customWidth="1"/>
    <col min="6" max="6" width="7" style="345" customWidth="1"/>
    <col min="7" max="7" width="6.5546875" style="155" customWidth="1"/>
    <col min="8" max="8" width="6.88671875" style="345" customWidth="1"/>
    <col min="9" max="11" width="6.5546875" style="345" customWidth="1"/>
    <col min="12" max="12" width="8" style="345" customWidth="1"/>
    <col min="13" max="16384" width="9.109375" style="345"/>
  </cols>
  <sheetData>
    <row r="1" spans="1:11" ht="13.5" customHeight="1">
      <c r="A1" s="831" t="s">
        <v>283</v>
      </c>
      <c r="B1" s="816"/>
      <c r="C1" s="816"/>
      <c r="D1" s="816"/>
      <c r="E1" s="816"/>
      <c r="F1" s="816"/>
      <c r="G1" s="816"/>
      <c r="H1" s="816"/>
      <c r="I1" s="816"/>
      <c r="J1" s="816"/>
      <c r="K1" s="816"/>
    </row>
    <row r="2" spans="1:11" ht="13.5" customHeight="1">
      <c r="A2" s="823" t="s">
        <v>473</v>
      </c>
      <c r="B2" s="821"/>
      <c r="C2" s="821"/>
      <c r="D2" s="821"/>
      <c r="E2" s="821"/>
      <c r="F2" s="821"/>
      <c r="G2" s="821"/>
      <c r="H2" s="821"/>
      <c r="I2" s="820"/>
      <c r="J2" s="820"/>
      <c r="K2" s="820"/>
    </row>
    <row r="3" spans="1:11" ht="13.5" customHeight="1">
      <c r="A3" s="823"/>
      <c r="B3" s="821"/>
      <c r="C3" s="821"/>
      <c r="D3" s="821"/>
      <c r="E3" s="821"/>
      <c r="F3" s="821"/>
      <c r="G3" s="821"/>
      <c r="H3" s="821"/>
      <c r="I3" s="820"/>
      <c r="J3" s="820"/>
      <c r="K3" s="820"/>
    </row>
    <row r="4" spans="1:11" ht="13.5" customHeight="1">
      <c r="A4" s="1273" t="s">
        <v>1304</v>
      </c>
      <c r="B4" s="1274"/>
      <c r="C4" s="1275"/>
      <c r="D4" s="1274"/>
      <c r="E4" s="1275"/>
      <c r="F4" s="1274"/>
      <c r="G4" s="1275"/>
      <c r="H4" s="1276"/>
      <c r="I4" s="1276"/>
      <c r="J4" s="1276"/>
      <c r="K4" s="1276"/>
    </row>
    <row r="5" spans="1:11" ht="13.5" customHeight="1" thickBot="1">
      <c r="A5" s="1277" t="s">
        <v>281</v>
      </c>
      <c r="B5" s="154" t="s">
        <v>1339</v>
      </c>
      <c r="C5" s="1320" t="s">
        <v>247</v>
      </c>
      <c r="D5" s="154" t="s">
        <v>1190</v>
      </c>
      <c r="E5" s="1320" t="s">
        <v>247</v>
      </c>
      <c r="F5" s="154" t="s">
        <v>1102</v>
      </c>
      <c r="G5" s="1320" t="s">
        <v>247</v>
      </c>
      <c r="H5" s="154" t="s">
        <v>1043</v>
      </c>
      <c r="I5" s="1320" t="s">
        <v>247</v>
      </c>
      <c r="J5" s="154" t="s">
        <v>955</v>
      </c>
      <c r="K5" s="1320" t="s">
        <v>247</v>
      </c>
    </row>
    <row r="6" spans="1:11" ht="13.5" customHeight="1">
      <c r="A6" s="1278" t="s">
        <v>280</v>
      </c>
      <c r="B6" s="1328">
        <v>17.424223678915101</v>
      </c>
      <c r="C6" s="1321">
        <f>+B6/B$11</f>
        <v>0.74625769234958861</v>
      </c>
      <c r="D6" s="1328">
        <v>17.344242688782899</v>
      </c>
      <c r="E6" s="1321">
        <f>+D6/D$11</f>
        <v>0.74895830401807784</v>
      </c>
      <c r="F6" s="1328">
        <v>17.224577224017899</v>
      </c>
      <c r="G6" s="1321">
        <f>+F6/F$11</f>
        <v>0.75102311122803711</v>
      </c>
      <c r="H6" s="1328">
        <v>17.0486721032037</v>
      </c>
      <c r="I6" s="1321">
        <f>+H6/H$11</f>
        <v>0.75456666068365741</v>
      </c>
      <c r="J6" s="1328">
        <v>16.917619187555999</v>
      </c>
      <c r="K6" s="1321">
        <f>+J6/J$11</f>
        <v>0.75761553681115545</v>
      </c>
    </row>
    <row r="7" spans="1:11" ht="13.5" customHeight="1">
      <c r="A7" s="1278" t="s">
        <v>279</v>
      </c>
      <c r="B7" s="1328">
        <v>2.5731917618873998</v>
      </c>
      <c r="C7" s="1321">
        <f t="shared" ref="C7:E9" si="0">+B7/B$11</f>
        <v>0.1102065826050407</v>
      </c>
      <c r="D7" s="1328">
        <v>2.5407991120694202</v>
      </c>
      <c r="E7" s="1321">
        <f t="shared" si="0"/>
        <v>0.10971667244121613</v>
      </c>
      <c r="F7" s="1328">
        <v>2.5052169136689901</v>
      </c>
      <c r="G7" s="1321">
        <f t="shared" ref="G7:G9" si="1">+F7/F$11</f>
        <v>0.10923204536952358</v>
      </c>
      <c r="H7" s="1328">
        <v>2.4507923148556299</v>
      </c>
      <c r="I7" s="1321">
        <f t="shared" ref="I7:I9" si="2">+H7/H$11</f>
        <v>0.10847098013588254</v>
      </c>
      <c r="J7" s="1328">
        <v>2.4066932415476798</v>
      </c>
      <c r="K7" s="1321">
        <f t="shared" ref="K7:K9" si="3">+J7/J$11</f>
        <v>0.10777806096239094</v>
      </c>
    </row>
    <row r="8" spans="1:11" ht="13.5" customHeight="1">
      <c r="A8" s="1278" t="s">
        <v>278</v>
      </c>
      <c r="B8" s="1328">
        <v>1.97901698463147</v>
      </c>
      <c r="C8" s="1321">
        <f t="shared" si="0"/>
        <v>8.4758820552725878E-2</v>
      </c>
      <c r="D8" s="1328">
        <v>1.9406161938841899</v>
      </c>
      <c r="E8" s="1321">
        <f t="shared" si="0"/>
        <v>8.3799600789806111E-2</v>
      </c>
      <c r="F8" s="1328">
        <v>1.9068057738727699</v>
      </c>
      <c r="G8" s="1321">
        <f t="shared" si="1"/>
        <v>8.3140223773078101E-2</v>
      </c>
      <c r="H8" s="1328">
        <v>1.8506267273422701</v>
      </c>
      <c r="I8" s="1321">
        <f t="shared" si="2"/>
        <v>8.1907917600231958E-2</v>
      </c>
      <c r="J8" s="1328">
        <v>1.8061927748950599</v>
      </c>
      <c r="K8" s="1321">
        <f t="shared" si="3"/>
        <v>8.0886068752694093E-2</v>
      </c>
    </row>
    <row r="9" spans="1:11" ht="13.5" customHeight="1">
      <c r="A9" s="1278" t="s">
        <v>276</v>
      </c>
      <c r="B9" s="1328">
        <v>1.3723703507960701</v>
      </c>
      <c r="C9" s="1321">
        <f t="shared" si="0"/>
        <v>5.8776904492644673E-2</v>
      </c>
      <c r="D9" s="1328">
        <v>1.3321634697335001</v>
      </c>
      <c r="E9" s="1321">
        <f t="shared" si="0"/>
        <v>5.7525422750899849E-2</v>
      </c>
      <c r="F9" s="1328">
        <v>1.2982165628003599</v>
      </c>
      <c r="G9" s="1321">
        <f t="shared" si="1"/>
        <v>5.6604619629361391E-2</v>
      </c>
      <c r="H9" s="1328">
        <v>1.2438995402684401</v>
      </c>
      <c r="I9" s="1321">
        <f t="shared" si="2"/>
        <v>5.5054441580228146E-2</v>
      </c>
      <c r="J9" s="1328">
        <v>1.19957960229123</v>
      </c>
      <c r="K9" s="1321">
        <f t="shared" si="3"/>
        <v>5.3720333473759617E-2</v>
      </c>
    </row>
    <row r="10" spans="1:11" ht="13.5" customHeight="1" thickBot="1">
      <c r="A10" s="1279" t="s">
        <v>1305</v>
      </c>
      <c r="B10" s="1329">
        <v>0</v>
      </c>
      <c r="C10" s="1322">
        <v>0</v>
      </c>
      <c r="D10" s="1329">
        <v>0</v>
      </c>
      <c r="E10" s="1322">
        <v>0</v>
      </c>
      <c r="F10" s="1329">
        <v>0</v>
      </c>
      <c r="G10" s="1322">
        <v>0</v>
      </c>
      <c r="H10" s="1329">
        <v>0</v>
      </c>
      <c r="I10" s="1322">
        <v>0</v>
      </c>
      <c r="J10" s="1329">
        <v>0</v>
      </c>
      <c r="K10" s="1322">
        <v>0</v>
      </c>
    </row>
    <row r="11" spans="1:11" ht="13.5" customHeight="1">
      <c r="A11" s="1662" t="s">
        <v>237</v>
      </c>
      <c r="B11" s="1663">
        <f>SUM(B6:B$10)</f>
        <v>23.348802776230045</v>
      </c>
      <c r="C11" s="1664">
        <v>1</v>
      </c>
      <c r="D11" s="1663">
        <f>SUM(D6:D$10)</f>
        <v>23.157821464470011</v>
      </c>
      <c r="E11" s="1664">
        <v>1</v>
      </c>
      <c r="F11" s="1663">
        <f>SUM(F6:F$10)</f>
        <v>22.934816474360016</v>
      </c>
      <c r="G11" s="1664">
        <v>1</v>
      </c>
      <c r="H11" s="1663">
        <f>SUM(H6:H$10)</f>
        <v>22.59399068567004</v>
      </c>
      <c r="I11" s="1664">
        <v>1</v>
      </c>
      <c r="J11" s="1663">
        <f>SUM(J6:J$10)</f>
        <v>22.330084806289968</v>
      </c>
      <c r="K11" s="1664">
        <v>1</v>
      </c>
    </row>
    <row r="12" spans="1:11" ht="13.5" customHeight="1">
      <c r="A12" s="830"/>
      <c r="B12" s="829"/>
      <c r="C12" s="828"/>
      <c r="D12" s="829"/>
      <c r="E12" s="828"/>
      <c r="F12" s="829"/>
      <c r="G12" s="828"/>
      <c r="H12" s="829"/>
      <c r="I12" s="828"/>
      <c r="J12" s="829"/>
      <c r="K12" s="828"/>
    </row>
    <row r="13" spans="1:11" ht="13.5" customHeight="1">
      <c r="A13" s="832" t="s">
        <v>1338</v>
      </c>
      <c r="B13" s="816"/>
      <c r="C13" s="816"/>
      <c r="D13" s="816"/>
      <c r="E13" s="816"/>
      <c r="F13" s="816"/>
      <c r="G13" s="816"/>
      <c r="H13" s="816"/>
      <c r="I13" s="816"/>
      <c r="J13" s="816"/>
      <c r="K13" s="816"/>
    </row>
    <row r="14" spans="1:11" ht="13.5" customHeight="1" thickBot="1">
      <c r="A14" s="833" t="s">
        <v>1308</v>
      </c>
      <c r="B14" s="154" t="s">
        <v>1339</v>
      </c>
      <c r="C14" s="1320" t="s">
        <v>247</v>
      </c>
      <c r="D14" s="154" t="s">
        <v>1190</v>
      </c>
      <c r="E14" s="1320" t="s">
        <v>247</v>
      </c>
      <c r="F14" s="154" t="s">
        <v>1102</v>
      </c>
      <c r="G14" s="1320" t="s">
        <v>247</v>
      </c>
      <c r="H14" s="154" t="s">
        <v>1043</v>
      </c>
      <c r="I14" s="1320" t="s">
        <v>247</v>
      </c>
      <c r="J14" s="154" t="s">
        <v>955</v>
      </c>
      <c r="K14" s="1320" t="s">
        <v>247</v>
      </c>
    </row>
    <row r="15" spans="1:11" ht="13.5" customHeight="1">
      <c r="A15" s="822" t="s">
        <v>280</v>
      </c>
      <c r="B15" s="347">
        <v>5.5355077312755103</v>
      </c>
      <c r="C15" s="1321">
        <v>0.27318961647006901</v>
      </c>
      <c r="D15" s="347">
        <v>4.9857546044351597</v>
      </c>
      <c r="E15" s="1321">
        <v>0.26539115304039301</v>
      </c>
      <c r="F15" s="347">
        <v>4.6526835827944</v>
      </c>
      <c r="G15" s="1321">
        <v>0.26382996568950801</v>
      </c>
      <c r="H15" s="347">
        <v>4.2086616211533201</v>
      </c>
      <c r="I15" s="1321">
        <v>0.26180597561297098</v>
      </c>
      <c r="J15" s="347">
        <v>4.0917609489361704</v>
      </c>
      <c r="K15" s="1321">
        <v>0.26180616159776399</v>
      </c>
    </row>
    <row r="16" spans="1:11" ht="13.5" customHeight="1">
      <c r="A16" s="822" t="s">
        <v>279</v>
      </c>
      <c r="B16" s="347">
        <v>3.7380101246825501</v>
      </c>
      <c r="C16" s="1321">
        <v>0.18447911228695099</v>
      </c>
      <c r="D16" s="347">
        <v>3.3324838641772501</v>
      </c>
      <c r="E16" s="1321">
        <v>0.17738773874184699</v>
      </c>
      <c r="F16" s="347">
        <v>3.1009977811363099</v>
      </c>
      <c r="G16" s="1321">
        <v>0.17584177467513501</v>
      </c>
      <c r="H16" s="347">
        <v>2.7773805605474302</v>
      </c>
      <c r="I16" s="1321">
        <v>0.17277103572497801</v>
      </c>
      <c r="J16" s="347">
        <v>2.6522469161903199</v>
      </c>
      <c r="K16" s="1321">
        <v>0.16970067249843299</v>
      </c>
    </row>
    <row r="17" spans="1:11" ht="13.5" customHeight="1">
      <c r="A17" s="822" t="s">
        <v>278</v>
      </c>
      <c r="B17" s="347">
        <v>4.5419843394094404</v>
      </c>
      <c r="C17" s="1321">
        <v>0.22415702767168</v>
      </c>
      <c r="D17" s="347">
        <v>4.2497552902140603</v>
      </c>
      <c r="E17" s="1321">
        <v>0.22621399288407101</v>
      </c>
      <c r="F17" s="347">
        <v>3.9652856213346799</v>
      </c>
      <c r="G17" s="1321">
        <v>0.224851131784359</v>
      </c>
      <c r="H17" s="347">
        <v>3.6031198341627499</v>
      </c>
      <c r="I17" s="1321">
        <v>0.22413735965186099</v>
      </c>
      <c r="J17" s="347">
        <v>3.5177119150243898</v>
      </c>
      <c r="K17" s="1321">
        <v>0.22507635846094501</v>
      </c>
    </row>
    <row r="18" spans="1:11" ht="13.5" customHeight="1">
      <c r="A18" s="822" t="s">
        <v>276</v>
      </c>
      <c r="B18" s="347">
        <v>4.16815105190443</v>
      </c>
      <c r="C18" s="1321">
        <v>0.20570752359814801</v>
      </c>
      <c r="D18" s="347">
        <v>3.8864466339863801</v>
      </c>
      <c r="E18" s="1321">
        <v>0.206875114251727</v>
      </c>
      <c r="F18" s="347">
        <v>3.6810116507797801</v>
      </c>
      <c r="G18" s="1321">
        <v>0.20873140419848399</v>
      </c>
      <c r="H18" s="347">
        <v>3.35433662959626</v>
      </c>
      <c r="I18" s="1321">
        <v>0.208661435129851</v>
      </c>
      <c r="J18" s="347">
        <v>3.2221857715398499</v>
      </c>
      <c r="K18" s="1321">
        <v>0.20616749104590401</v>
      </c>
    </row>
    <row r="19" spans="1:11" ht="13.5" customHeight="1">
      <c r="A19" s="822" t="s">
        <v>275</v>
      </c>
      <c r="B19" s="347">
        <v>2.27885820100617</v>
      </c>
      <c r="C19" s="1321">
        <v>0.112466719973146</v>
      </c>
      <c r="D19" s="347">
        <v>2.3319982179584202</v>
      </c>
      <c r="E19" s="1321">
        <v>0.124132001081959</v>
      </c>
      <c r="F19" s="347">
        <v>2.2351810799290099</v>
      </c>
      <c r="G19" s="1321">
        <v>0.12674572365252701</v>
      </c>
      <c r="H19" s="347">
        <v>2.1320000565828998</v>
      </c>
      <c r="I19" s="1321">
        <v>0.13262419388034299</v>
      </c>
      <c r="J19" s="347">
        <v>2.1450656076004302</v>
      </c>
      <c r="K19" s="1321">
        <v>0.13724931639695501</v>
      </c>
    </row>
    <row r="20" spans="1:11" ht="13.5" customHeight="1">
      <c r="A20" s="822" t="s">
        <v>274</v>
      </c>
      <c r="B20" s="347" t="s">
        <v>277</v>
      </c>
      <c r="C20" s="880">
        <v>0</v>
      </c>
      <c r="D20" s="347" t="s">
        <v>277</v>
      </c>
      <c r="E20" s="880">
        <v>0</v>
      </c>
      <c r="F20" s="347" t="s">
        <v>277</v>
      </c>
      <c r="G20" s="880">
        <v>0</v>
      </c>
      <c r="H20" s="347" t="s">
        <v>277</v>
      </c>
      <c r="I20" s="880">
        <v>0</v>
      </c>
      <c r="J20" s="347" t="s">
        <v>277</v>
      </c>
      <c r="K20" s="880">
        <v>0</v>
      </c>
    </row>
    <row r="21" spans="1:11" ht="13.5" customHeight="1" thickBot="1">
      <c r="A21" s="819" t="s">
        <v>474</v>
      </c>
      <c r="B21" s="818" t="s">
        <v>277</v>
      </c>
      <c r="C21" s="1016">
        <v>0</v>
      </c>
      <c r="D21" s="818" t="s">
        <v>277</v>
      </c>
      <c r="E21" s="1016">
        <v>0</v>
      </c>
      <c r="F21" s="818" t="s">
        <v>277</v>
      </c>
      <c r="G21" s="1016">
        <v>0</v>
      </c>
      <c r="H21" s="818" t="s">
        <v>277</v>
      </c>
      <c r="I21" s="1016">
        <v>0</v>
      </c>
      <c r="J21" s="818" t="s">
        <v>277</v>
      </c>
      <c r="K21" s="1016">
        <v>0</v>
      </c>
    </row>
    <row r="22" spans="1:11" ht="13.5" customHeight="1">
      <c r="A22" s="1662" t="s">
        <v>237</v>
      </c>
      <c r="B22" s="1663">
        <v>20.2625114482782</v>
      </c>
      <c r="C22" s="1664">
        <v>1</v>
      </c>
      <c r="D22" s="1663">
        <v>18.786438610771299</v>
      </c>
      <c r="E22" s="1664">
        <v>1</v>
      </c>
      <c r="F22" s="1663">
        <v>17.635159715973899</v>
      </c>
      <c r="G22" s="1664">
        <v>1</v>
      </c>
      <c r="H22" s="1663">
        <v>16.075498702042601</v>
      </c>
      <c r="I22" s="1664">
        <v>1</v>
      </c>
      <c r="J22" s="1663">
        <v>15.628971159291201</v>
      </c>
      <c r="K22" s="1664">
        <v>1</v>
      </c>
    </row>
    <row r="23" spans="1:11" ht="13.5" customHeight="1">
      <c r="A23" s="823"/>
      <c r="B23" s="827"/>
      <c r="C23" s="826"/>
      <c r="D23" s="827"/>
      <c r="E23" s="826"/>
      <c r="F23" s="827"/>
      <c r="G23" s="826"/>
      <c r="H23" s="827"/>
      <c r="I23" s="826"/>
      <c r="J23" s="827"/>
      <c r="K23" s="826"/>
    </row>
    <row r="24" spans="1:11" ht="13.5" customHeight="1">
      <c r="A24" s="832" t="s">
        <v>472</v>
      </c>
      <c r="B24" s="823"/>
      <c r="D24" s="823"/>
      <c r="F24" s="823"/>
      <c r="H24" s="823"/>
      <c r="I24" s="155"/>
      <c r="J24" s="823"/>
      <c r="K24" s="155"/>
    </row>
    <row r="25" spans="1:11" ht="13.5" customHeight="1" thickBot="1">
      <c r="A25" s="833" t="s">
        <v>281</v>
      </c>
      <c r="B25" s="154" t="s">
        <v>1339</v>
      </c>
      <c r="C25" s="1320" t="s">
        <v>247</v>
      </c>
      <c r="D25" s="154" t="s">
        <v>1190</v>
      </c>
      <c r="E25" s="1320" t="s">
        <v>247</v>
      </c>
      <c r="F25" s="154" t="s">
        <v>1102</v>
      </c>
      <c r="G25" s="1320" t="s">
        <v>247</v>
      </c>
      <c r="H25" s="154" t="s">
        <v>1043</v>
      </c>
      <c r="I25" s="1320" t="s">
        <v>247</v>
      </c>
      <c r="J25" s="154" t="s">
        <v>955</v>
      </c>
      <c r="K25" s="1320" t="s">
        <v>247</v>
      </c>
    </row>
    <row r="26" spans="1:11" ht="13.5" customHeight="1">
      <c r="A26" s="822" t="s">
        <v>280</v>
      </c>
      <c r="B26" s="347">
        <v>43.9098756027863</v>
      </c>
      <c r="C26" s="1321">
        <v>0.72032136375921096</v>
      </c>
      <c r="D26" s="347">
        <v>42.525886963259097</v>
      </c>
      <c r="E26" s="1321">
        <v>0.71951549135106796</v>
      </c>
      <c r="F26" s="347">
        <v>42.772118533154497</v>
      </c>
      <c r="G26" s="1321">
        <v>0.71874546585030397</v>
      </c>
      <c r="H26" s="347">
        <v>39.776572208886002</v>
      </c>
      <c r="I26" s="1321">
        <v>0.71759901077072397</v>
      </c>
      <c r="J26" s="347">
        <v>39.5556649398536</v>
      </c>
      <c r="K26" s="1321">
        <v>0.71709682031274102</v>
      </c>
    </row>
    <row r="27" spans="1:11" ht="13.5" customHeight="1">
      <c r="A27" s="822" t="s">
        <v>279</v>
      </c>
      <c r="B27" s="347">
        <v>6.9249192988137702</v>
      </c>
      <c r="C27" s="1321">
        <v>0.11360012399869999</v>
      </c>
      <c r="D27" s="347">
        <v>6.7088251596210702</v>
      </c>
      <c r="E27" s="1321">
        <v>0.11350976959713099</v>
      </c>
      <c r="F27" s="347">
        <v>6.7667875227746803</v>
      </c>
      <c r="G27" s="1321">
        <v>0.113709538296466</v>
      </c>
      <c r="H27" s="347">
        <v>6.3320074983526098</v>
      </c>
      <c r="I27" s="1321">
        <v>0.114234134936231</v>
      </c>
      <c r="J27" s="347">
        <v>6.3208244396568602</v>
      </c>
      <c r="K27" s="1321">
        <v>0.114588975165128</v>
      </c>
    </row>
    <row r="28" spans="1:11" ht="13.5" customHeight="1">
      <c r="A28" s="822" t="s">
        <v>278</v>
      </c>
      <c r="B28" s="347">
        <v>5.2938588593072602</v>
      </c>
      <c r="C28" s="1321">
        <v>8.6843325806257005E-2</v>
      </c>
      <c r="D28" s="347">
        <v>5.1459059285527404</v>
      </c>
      <c r="E28" s="1321">
        <v>8.70660037221066E-2</v>
      </c>
      <c r="F28" s="347">
        <v>5.1970137524657698</v>
      </c>
      <c r="G28" s="1321">
        <v>8.7330957610880097E-2</v>
      </c>
      <c r="H28" s="347">
        <v>4.8591043761300403</v>
      </c>
      <c r="I28" s="1321">
        <v>8.7661864758764793E-2</v>
      </c>
      <c r="J28" s="347">
        <v>4.8526025914967796</v>
      </c>
      <c r="K28" s="1321">
        <v>8.7971871889776093E-2</v>
      </c>
    </row>
    <row r="29" spans="1:11" ht="13.5" customHeight="1">
      <c r="A29" s="822" t="s">
        <v>276</v>
      </c>
      <c r="B29" s="347">
        <v>3.6756645874277099</v>
      </c>
      <c r="C29" s="1321">
        <v>6.02975911908381E-2</v>
      </c>
      <c r="D29" s="347">
        <v>3.5905854217110398</v>
      </c>
      <c r="E29" s="1321">
        <v>6.0750804237720897E-2</v>
      </c>
      <c r="F29" s="347">
        <v>3.6279531222299299</v>
      </c>
      <c r="G29" s="1321">
        <v>6.09643605775331E-2</v>
      </c>
      <c r="H29" s="347">
        <v>3.3916082391189999</v>
      </c>
      <c r="I29" s="1321">
        <v>6.1187140624699703E-2</v>
      </c>
      <c r="J29" s="347">
        <v>3.3704655758108699</v>
      </c>
      <c r="K29" s="1321">
        <v>6.1102503296623201E-2</v>
      </c>
    </row>
    <row r="30" spans="1:11" ht="13.5" customHeight="1">
      <c r="A30" s="822" t="s">
        <v>275</v>
      </c>
      <c r="B30" s="347">
        <v>1.15441175739105</v>
      </c>
      <c r="C30" s="1321">
        <v>1.89375952449936E-2</v>
      </c>
      <c r="D30" s="347">
        <v>1.1323008633731499</v>
      </c>
      <c r="E30" s="1321">
        <v>1.9157931091973401E-2</v>
      </c>
      <c r="F30" s="347">
        <v>1.1455369583869399</v>
      </c>
      <c r="G30" s="1321">
        <v>1.9249677664816799E-2</v>
      </c>
      <c r="H30" s="347">
        <v>1.0707899544719399</v>
      </c>
      <c r="I30" s="1321">
        <v>1.9317848909580802E-2</v>
      </c>
      <c r="J30" s="347">
        <v>1.06128520047302</v>
      </c>
      <c r="K30" s="1321">
        <v>1.92398293357318E-2</v>
      </c>
    </row>
    <row r="31" spans="1:11" ht="13.5" customHeight="1">
      <c r="A31" s="822" t="s">
        <v>274</v>
      </c>
      <c r="B31" s="347">
        <v>0</v>
      </c>
      <c r="C31" s="1321">
        <v>0</v>
      </c>
      <c r="D31" s="347">
        <v>0</v>
      </c>
      <c r="E31" s="1321">
        <v>0</v>
      </c>
      <c r="F31" s="347">
        <v>0</v>
      </c>
      <c r="G31" s="1321">
        <v>0</v>
      </c>
      <c r="H31" s="347">
        <v>0</v>
      </c>
      <c r="I31" s="1321">
        <v>0</v>
      </c>
      <c r="J31" s="347">
        <v>1.92398293357318E-2</v>
      </c>
      <c r="K31" s="1321">
        <v>1.92398293357318E-2</v>
      </c>
    </row>
    <row r="32" spans="1:11" ht="13.5" customHeight="1" thickBot="1">
      <c r="A32" s="819" t="s">
        <v>474</v>
      </c>
      <c r="B32" s="818">
        <v>0</v>
      </c>
      <c r="C32" s="1322">
        <v>0</v>
      </c>
      <c r="D32" s="818">
        <v>0</v>
      </c>
      <c r="E32" s="1322">
        <v>0</v>
      </c>
      <c r="F32" s="818">
        <v>0</v>
      </c>
      <c r="G32" s="1322">
        <v>0</v>
      </c>
      <c r="H32" s="818">
        <v>0</v>
      </c>
      <c r="I32" s="1322">
        <v>0</v>
      </c>
      <c r="J32" s="818">
        <v>0</v>
      </c>
      <c r="K32" s="1322">
        <v>0</v>
      </c>
    </row>
    <row r="33" spans="1:11" ht="13.5" customHeight="1">
      <c r="A33" s="1662" t="s">
        <v>237</v>
      </c>
      <c r="B33" s="1663">
        <v>60.958730105726097</v>
      </c>
      <c r="C33" s="1664">
        <v>1</v>
      </c>
      <c r="D33" s="1663">
        <v>59.103504336517098</v>
      </c>
      <c r="E33" s="1664">
        <v>1</v>
      </c>
      <c r="F33" s="1663">
        <v>59.509409889011799</v>
      </c>
      <c r="G33" s="1664">
        <v>1</v>
      </c>
      <c r="H33" s="1663">
        <v>55.430082276959602</v>
      </c>
      <c r="I33" s="1664">
        <v>1</v>
      </c>
      <c r="J33" s="1663">
        <v>55.160842747291198</v>
      </c>
      <c r="K33" s="1664">
        <v>1</v>
      </c>
    </row>
    <row r="34" spans="1:11" ht="13.5" customHeight="1">
      <c r="A34" s="823"/>
      <c r="B34" s="827"/>
      <c r="C34" s="826"/>
      <c r="D34" s="827"/>
      <c r="E34" s="826"/>
      <c r="F34" s="827"/>
      <c r="G34" s="826"/>
      <c r="H34" s="827"/>
      <c r="I34" s="826"/>
      <c r="J34" s="827"/>
      <c r="K34" s="826"/>
    </row>
    <row r="35" spans="1:11" ht="13.5" customHeight="1">
      <c r="A35" s="832" t="s">
        <v>1257</v>
      </c>
      <c r="B35" s="816"/>
      <c r="C35" s="816"/>
      <c r="D35" s="816"/>
      <c r="E35" s="816"/>
      <c r="F35" s="816"/>
      <c r="G35" s="816"/>
      <c r="H35" s="816"/>
      <c r="I35" s="816"/>
      <c r="J35" s="816"/>
      <c r="K35" s="816"/>
    </row>
    <row r="36" spans="1:11" ht="13.5" customHeight="1" thickBot="1">
      <c r="A36" s="833" t="s">
        <v>282</v>
      </c>
      <c r="B36" s="154" t="s">
        <v>1339</v>
      </c>
      <c r="C36" s="1320" t="s">
        <v>247</v>
      </c>
      <c r="D36" s="154" t="s">
        <v>1190</v>
      </c>
      <c r="E36" s="154" t="s">
        <v>247</v>
      </c>
      <c r="F36" s="154" t="s">
        <v>1102</v>
      </c>
      <c r="G36" s="154" t="s">
        <v>247</v>
      </c>
      <c r="H36" s="154" t="s">
        <v>1043</v>
      </c>
      <c r="I36" s="154" t="s">
        <v>247</v>
      </c>
      <c r="J36" s="154" t="s">
        <v>955</v>
      </c>
      <c r="K36" s="154" t="s">
        <v>247</v>
      </c>
    </row>
    <row r="37" spans="1:11" ht="13.5" customHeight="1">
      <c r="A37" s="825" t="s">
        <v>471</v>
      </c>
      <c r="B37" s="1328">
        <v>0.1</v>
      </c>
      <c r="C37" s="1330">
        <v>0.53</v>
      </c>
      <c r="D37" s="347">
        <v>0.1</v>
      </c>
      <c r="E37" s="880">
        <v>0.51</v>
      </c>
      <c r="F37" s="347">
        <v>0.1</v>
      </c>
      <c r="G37" s="880">
        <v>0.5</v>
      </c>
      <c r="H37" s="347">
        <v>0.1</v>
      </c>
      <c r="I37" s="880">
        <v>0.49</v>
      </c>
      <c r="J37" s="347">
        <v>0.1</v>
      </c>
      <c r="K37" s="880">
        <v>0.47</v>
      </c>
    </row>
    <row r="38" spans="1:11" ht="13.5" customHeight="1">
      <c r="A38" s="825" t="s">
        <v>470</v>
      </c>
      <c r="B38" s="1328">
        <v>0.1</v>
      </c>
      <c r="C38" s="1330">
        <v>0.31</v>
      </c>
      <c r="D38" s="347">
        <v>0.1</v>
      </c>
      <c r="E38" s="880">
        <v>0.31</v>
      </c>
      <c r="F38" s="347">
        <v>0.1</v>
      </c>
      <c r="G38" s="880">
        <v>0.31</v>
      </c>
      <c r="H38" s="347">
        <v>0.1</v>
      </c>
      <c r="I38" s="880">
        <v>0.31</v>
      </c>
      <c r="J38" s="347">
        <v>0.1</v>
      </c>
      <c r="K38" s="880">
        <v>0.32</v>
      </c>
    </row>
    <row r="39" spans="1:11" ht="13.5" customHeight="1">
      <c r="A39" s="822" t="s">
        <v>469</v>
      </c>
      <c r="B39" s="1328">
        <v>0</v>
      </c>
      <c r="C39" s="1330">
        <v>0.13</v>
      </c>
      <c r="D39" s="347">
        <v>0.1</v>
      </c>
      <c r="E39" s="880">
        <v>0.13</v>
      </c>
      <c r="F39" s="347">
        <v>0.1</v>
      </c>
      <c r="G39" s="880">
        <v>0.13</v>
      </c>
      <c r="H39" s="347">
        <v>0.1</v>
      </c>
      <c r="I39" s="880">
        <v>0.14000000000000001</v>
      </c>
      <c r="J39" s="347">
        <v>0.1</v>
      </c>
      <c r="K39" s="880">
        <v>0.14000000000000001</v>
      </c>
    </row>
    <row r="40" spans="1:11" ht="13.5" customHeight="1">
      <c r="A40" s="822" t="s">
        <v>276</v>
      </c>
      <c r="B40" s="1328">
        <v>0</v>
      </c>
      <c r="C40" s="1330">
        <v>0.02</v>
      </c>
      <c r="D40" s="347">
        <v>0</v>
      </c>
      <c r="E40" s="880">
        <v>0.02</v>
      </c>
      <c r="F40" s="347">
        <v>0</v>
      </c>
      <c r="G40" s="880">
        <v>0.03</v>
      </c>
      <c r="H40" s="347">
        <v>0</v>
      </c>
      <c r="I40" s="880">
        <v>0.03</v>
      </c>
      <c r="J40" s="347">
        <v>0</v>
      </c>
      <c r="K40" s="880">
        <v>0.03</v>
      </c>
    </row>
    <row r="41" spans="1:11" ht="13.5" customHeight="1">
      <c r="A41" s="822" t="s">
        <v>275</v>
      </c>
      <c r="B41" s="1328">
        <v>0</v>
      </c>
      <c r="C41" s="1330">
        <v>0.01</v>
      </c>
      <c r="D41" s="347">
        <v>0</v>
      </c>
      <c r="E41" s="880">
        <v>0.01</v>
      </c>
      <c r="F41" s="347">
        <v>0</v>
      </c>
      <c r="G41" s="880">
        <v>0.01</v>
      </c>
      <c r="H41" s="347">
        <v>0</v>
      </c>
      <c r="I41" s="880">
        <v>0.01</v>
      </c>
      <c r="J41" s="347">
        <v>0</v>
      </c>
      <c r="K41" s="880">
        <v>0.02</v>
      </c>
    </row>
    <row r="42" spans="1:11" ht="13.5" customHeight="1">
      <c r="A42" s="822" t="s">
        <v>274</v>
      </c>
      <c r="B42" s="1328">
        <v>0</v>
      </c>
      <c r="C42" s="1330">
        <v>0</v>
      </c>
      <c r="D42" s="347">
        <v>0</v>
      </c>
      <c r="E42" s="880">
        <v>0.01</v>
      </c>
      <c r="F42" s="347">
        <v>0</v>
      </c>
      <c r="G42" s="880">
        <v>0.01</v>
      </c>
      <c r="H42" s="347">
        <v>0</v>
      </c>
      <c r="I42" s="880">
        <v>0.01</v>
      </c>
      <c r="J42" s="347">
        <v>0</v>
      </c>
      <c r="K42" s="880">
        <v>0.01</v>
      </c>
    </row>
    <row r="43" spans="1:11" ht="13.5" customHeight="1">
      <c r="A43" s="822" t="s">
        <v>468</v>
      </c>
      <c r="B43" s="1328">
        <v>0</v>
      </c>
      <c r="C43" s="1330">
        <v>0</v>
      </c>
      <c r="D43" s="347">
        <v>0</v>
      </c>
      <c r="E43" s="880">
        <v>0</v>
      </c>
      <c r="F43" s="347">
        <v>0</v>
      </c>
      <c r="G43" s="880">
        <v>0</v>
      </c>
      <c r="H43" s="347">
        <v>0</v>
      </c>
      <c r="I43" s="880">
        <v>0</v>
      </c>
      <c r="J43" s="347">
        <v>0</v>
      </c>
      <c r="K43" s="880">
        <v>0</v>
      </c>
    </row>
    <row r="44" spans="1:11" ht="13.5" customHeight="1" thickBot="1">
      <c r="A44" s="819" t="s">
        <v>467</v>
      </c>
      <c r="B44" s="1331">
        <v>0</v>
      </c>
      <c r="C44" s="1332">
        <v>0.01</v>
      </c>
      <c r="D44" s="346">
        <v>0</v>
      </c>
      <c r="E44" s="881">
        <v>0.01</v>
      </c>
      <c r="F44" s="346">
        <v>0</v>
      </c>
      <c r="G44" s="881">
        <v>0.01</v>
      </c>
      <c r="H44" s="346">
        <v>0</v>
      </c>
      <c r="I44" s="881">
        <v>0.01</v>
      </c>
      <c r="J44" s="346">
        <v>0</v>
      </c>
      <c r="K44" s="881">
        <v>0.01</v>
      </c>
    </row>
    <row r="45" spans="1:11" ht="13.5" customHeight="1">
      <c r="A45" s="1662" t="s">
        <v>237</v>
      </c>
      <c r="B45" s="1663">
        <v>0.2</v>
      </c>
      <c r="C45" s="1664">
        <v>1</v>
      </c>
      <c r="D45" s="1663">
        <v>0.3</v>
      </c>
      <c r="E45" s="1664">
        <v>1</v>
      </c>
      <c r="F45" s="1663">
        <v>0.30000000000000004</v>
      </c>
      <c r="G45" s="1664">
        <v>1</v>
      </c>
      <c r="H45" s="1663">
        <v>0.30000000000000004</v>
      </c>
      <c r="I45" s="1664">
        <v>1</v>
      </c>
      <c r="J45" s="1663">
        <v>0.30000000000000004</v>
      </c>
      <c r="K45" s="1664">
        <v>1</v>
      </c>
    </row>
    <row r="46" spans="1:11" ht="13.5" customHeight="1">
      <c r="A46" s="824"/>
      <c r="B46" s="824"/>
      <c r="C46" s="156"/>
      <c r="D46" s="824"/>
      <c r="E46" s="156"/>
      <c r="F46" s="824"/>
      <c r="G46" s="156"/>
      <c r="H46" s="824"/>
      <c r="I46" s="156"/>
      <c r="J46" s="824"/>
      <c r="K46" s="156"/>
    </row>
    <row r="47" spans="1:11" s="156" customFormat="1" ht="13.5" customHeight="1">
      <c r="A47" s="832" t="s">
        <v>1258</v>
      </c>
      <c r="B47" s="816"/>
      <c r="C47" s="816"/>
      <c r="D47" s="816"/>
      <c r="E47" s="816"/>
      <c r="F47" s="816"/>
      <c r="G47" s="816"/>
      <c r="H47" s="816"/>
      <c r="I47" s="816"/>
      <c r="J47" s="816"/>
      <c r="K47" s="816"/>
    </row>
    <row r="48" spans="1:11" ht="13.5" customHeight="1" thickBot="1">
      <c r="A48" s="833" t="s">
        <v>282</v>
      </c>
      <c r="B48" s="154" t="s">
        <v>1339</v>
      </c>
      <c r="C48" s="1320" t="s">
        <v>247</v>
      </c>
      <c r="D48" s="154" t="s">
        <v>1190</v>
      </c>
      <c r="E48" s="154" t="s">
        <v>247</v>
      </c>
      <c r="F48" s="154" t="s">
        <v>1102</v>
      </c>
      <c r="G48" s="154" t="s">
        <v>247</v>
      </c>
      <c r="H48" s="154" t="s">
        <v>1043</v>
      </c>
      <c r="I48" s="154" t="s">
        <v>247</v>
      </c>
      <c r="J48" s="154" t="s">
        <v>955</v>
      </c>
      <c r="K48" s="154" t="s">
        <v>247</v>
      </c>
    </row>
    <row r="49" spans="1:11" ht="13.5" customHeight="1">
      <c r="A49" s="822" t="s">
        <v>471</v>
      </c>
      <c r="B49" s="1328">
        <v>21.3</v>
      </c>
      <c r="C49" s="1330">
        <v>0.38</v>
      </c>
      <c r="D49" s="347">
        <v>20.5</v>
      </c>
      <c r="E49" s="880">
        <v>0.36</v>
      </c>
      <c r="F49" s="347">
        <v>19.7</v>
      </c>
      <c r="G49" s="880">
        <v>0.35</v>
      </c>
      <c r="H49" s="347">
        <v>19.100000000000001</v>
      </c>
      <c r="I49" s="880">
        <v>0.35</v>
      </c>
      <c r="J49" s="347">
        <v>18.899999999999999</v>
      </c>
      <c r="K49" s="880">
        <v>0.35</v>
      </c>
    </row>
    <row r="50" spans="1:11" ht="13.5" customHeight="1">
      <c r="A50" s="822" t="s">
        <v>470</v>
      </c>
      <c r="B50" s="1328">
        <v>18.899999999999999</v>
      </c>
      <c r="C50" s="1330">
        <v>0.33</v>
      </c>
      <c r="D50" s="347">
        <v>18.5</v>
      </c>
      <c r="E50" s="880">
        <v>0.33</v>
      </c>
      <c r="F50" s="347">
        <v>18.100000000000001</v>
      </c>
      <c r="G50" s="880">
        <v>0.32</v>
      </c>
      <c r="H50" s="347">
        <v>17.7</v>
      </c>
      <c r="I50" s="880">
        <v>0.32</v>
      </c>
      <c r="J50" s="347">
        <v>17.600000000000001</v>
      </c>
      <c r="K50" s="880">
        <v>0.32</v>
      </c>
    </row>
    <row r="51" spans="1:11" ht="13.5" customHeight="1">
      <c r="A51" s="822" t="s">
        <v>469</v>
      </c>
      <c r="B51" s="1328">
        <v>12.2</v>
      </c>
      <c r="C51" s="1330">
        <v>0.22</v>
      </c>
      <c r="D51" s="347">
        <v>12.6</v>
      </c>
      <c r="E51" s="880">
        <v>0.22</v>
      </c>
      <c r="F51" s="347">
        <v>12.7</v>
      </c>
      <c r="G51" s="880">
        <v>0.23</v>
      </c>
      <c r="H51" s="347">
        <v>12.7</v>
      </c>
      <c r="I51" s="880">
        <v>0.23</v>
      </c>
      <c r="J51" s="347">
        <v>12.6</v>
      </c>
      <c r="K51" s="880">
        <v>0.23</v>
      </c>
    </row>
    <row r="52" spans="1:11" ht="13.5" customHeight="1">
      <c r="A52" s="822" t="s">
        <v>276</v>
      </c>
      <c r="B52" s="1328">
        <v>2.7</v>
      </c>
      <c r="C52" s="1330">
        <v>0.05</v>
      </c>
      <c r="D52" s="347">
        <v>3.1</v>
      </c>
      <c r="E52" s="880">
        <v>0.06</v>
      </c>
      <c r="F52" s="347">
        <v>3.3</v>
      </c>
      <c r="G52" s="880">
        <v>0.06</v>
      </c>
      <c r="H52" s="347">
        <v>3.5</v>
      </c>
      <c r="I52" s="880">
        <v>0.06</v>
      </c>
      <c r="J52" s="347">
        <v>3.4</v>
      </c>
      <c r="K52" s="880">
        <v>0.06</v>
      </c>
    </row>
    <row r="53" spans="1:11" ht="13.5" customHeight="1">
      <c r="A53" s="822" t="s">
        <v>275</v>
      </c>
      <c r="B53" s="1328">
        <v>0.9</v>
      </c>
      <c r="C53" s="1330">
        <v>0.02</v>
      </c>
      <c r="D53" s="347">
        <v>1.2</v>
      </c>
      <c r="E53" s="880">
        <v>0.02</v>
      </c>
      <c r="F53" s="347">
        <v>1.6</v>
      </c>
      <c r="G53" s="880">
        <v>0.03</v>
      </c>
      <c r="H53" s="347">
        <v>1.8</v>
      </c>
      <c r="I53" s="880">
        <v>0.03</v>
      </c>
      <c r="J53" s="347">
        <v>1.7</v>
      </c>
      <c r="K53" s="880">
        <v>0.03</v>
      </c>
    </row>
    <row r="54" spans="1:11" ht="13.5" customHeight="1">
      <c r="A54" s="822" t="s">
        <v>274</v>
      </c>
      <c r="B54" s="1328">
        <v>0.1</v>
      </c>
      <c r="C54" s="1330">
        <v>0</v>
      </c>
      <c r="D54" s="347">
        <v>0.2</v>
      </c>
      <c r="E54" s="880">
        <v>0.01</v>
      </c>
      <c r="F54" s="347">
        <v>0.3</v>
      </c>
      <c r="G54" s="880">
        <v>0.01</v>
      </c>
      <c r="H54" s="347">
        <v>0.4</v>
      </c>
      <c r="I54" s="880">
        <v>0.01</v>
      </c>
      <c r="J54" s="347">
        <v>0.4</v>
      </c>
      <c r="K54" s="880">
        <v>0.01</v>
      </c>
    </row>
    <row r="55" spans="1:11" ht="13.5" customHeight="1">
      <c r="A55" s="822" t="s">
        <v>468</v>
      </c>
      <c r="B55" s="1328">
        <v>0.1</v>
      </c>
      <c r="C55" s="1330">
        <v>0</v>
      </c>
      <c r="D55" s="347">
        <v>0.1</v>
      </c>
      <c r="E55" s="880">
        <v>0</v>
      </c>
      <c r="F55" s="347">
        <v>0.1</v>
      </c>
      <c r="G55" s="880">
        <v>0</v>
      </c>
      <c r="H55" s="347">
        <v>0.1</v>
      </c>
      <c r="I55" s="880">
        <v>0</v>
      </c>
      <c r="J55" s="347">
        <v>0.1</v>
      </c>
      <c r="K55" s="880">
        <v>0</v>
      </c>
    </row>
    <row r="56" spans="1:11" ht="13.5" customHeight="1" thickBot="1">
      <c r="A56" s="819" t="s">
        <v>467</v>
      </c>
      <c r="B56" s="1331">
        <v>0.1</v>
      </c>
      <c r="C56" s="1332">
        <v>0</v>
      </c>
      <c r="D56" s="346">
        <v>0.1</v>
      </c>
      <c r="E56" s="881">
        <v>0</v>
      </c>
      <c r="F56" s="346">
        <v>0.1</v>
      </c>
      <c r="G56" s="881">
        <v>0</v>
      </c>
      <c r="H56" s="346">
        <v>0.1</v>
      </c>
      <c r="I56" s="881">
        <v>0</v>
      </c>
      <c r="J56" s="346">
        <v>0.1</v>
      </c>
      <c r="K56" s="881">
        <v>0</v>
      </c>
    </row>
    <row r="57" spans="1:11" ht="13.5" customHeight="1">
      <c r="A57" s="1662" t="s">
        <v>237</v>
      </c>
      <c r="B57" s="1663">
        <v>56.3</v>
      </c>
      <c r="C57" s="1664">
        <v>1</v>
      </c>
      <c r="D57" s="1663">
        <v>56.3</v>
      </c>
      <c r="E57" s="1664">
        <v>1</v>
      </c>
      <c r="F57" s="1663">
        <v>55.9</v>
      </c>
      <c r="G57" s="1664">
        <v>1</v>
      </c>
      <c r="H57" s="1663">
        <v>55.4</v>
      </c>
      <c r="I57" s="1664">
        <v>1</v>
      </c>
      <c r="J57" s="1663">
        <v>54.800000000000004</v>
      </c>
      <c r="K57" s="1664">
        <v>1</v>
      </c>
    </row>
    <row r="58" spans="1:11" ht="13.5" customHeight="1">
      <c r="I58" s="155"/>
    </row>
    <row r="59" spans="1:11" ht="13.5" customHeight="1">
      <c r="A59" s="345" t="s">
        <v>466</v>
      </c>
      <c r="I59" s="155"/>
    </row>
    <row r="60" spans="1:11" ht="13.5" customHeight="1">
      <c r="A60" s="345" t="s">
        <v>1306</v>
      </c>
      <c r="B60" s="817"/>
      <c r="C60" s="816"/>
      <c r="D60" s="817"/>
      <c r="E60" s="816"/>
      <c r="F60" s="817"/>
      <c r="G60" s="816"/>
      <c r="H60" s="817"/>
      <c r="I60" s="155"/>
    </row>
    <row r="61" spans="1:11" ht="13.5" customHeight="1">
      <c r="A61" s="345" t="s">
        <v>1307</v>
      </c>
      <c r="I61" s="816"/>
      <c r="J61" s="816"/>
      <c r="K61" s="816"/>
    </row>
    <row r="62" spans="1:11" ht="13.5" customHeight="1">
      <c r="I62" s="155"/>
    </row>
    <row r="63" spans="1:11" ht="13.5" customHeight="1">
      <c r="I63" s="155"/>
    </row>
    <row r="64" spans="1:11" ht="13.5" customHeight="1">
      <c r="I64" s="155"/>
    </row>
    <row r="65" spans="9:9" ht="13.5" customHeight="1">
      <c r="I65" s="155"/>
    </row>
    <row r="66" spans="9:9" ht="13.5" customHeight="1">
      <c r="I66" s="155"/>
    </row>
  </sheetData>
  <printOptions horizontalCentered="1"/>
  <pageMargins left="0.7" right="0.7" top="0.75" bottom="0.75" header="0.3" footer="0.3"/>
  <pageSetup paperSize="9" scale="80" orientation="portrait" r:id="rId1"/>
  <colBreaks count="1" manualBreakCount="1">
    <brk id="11" max="68" man="1"/>
  </colBreaks>
  <ignoredErrors>
    <ignoredError sqref="B21 B20 F20 D20 D21 F21 H20 H21 J20 J21" numberStoredAsText="1"/>
  </ignoredError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98003-AB28-4EF8-9D5C-7281169A3EBB}">
  <dimension ref="A1:AD74"/>
  <sheetViews>
    <sheetView view="pageLayout" topLeftCell="A40" zoomScale="85" zoomScaleNormal="100" zoomScaleSheetLayoutView="100" zoomScalePageLayoutView="85" workbookViewId="0">
      <selection activeCell="B64" sqref="B64"/>
    </sheetView>
  </sheetViews>
  <sheetFormatPr defaultColWidth="9.109375" defaultRowHeight="7.8"/>
  <cols>
    <col min="1" max="1" width="53.33203125" style="288" customWidth="1"/>
    <col min="2" max="10" width="8.109375" style="288" customWidth="1"/>
    <col min="11" max="13" width="9.109375" style="288"/>
    <col min="14" max="14" width="6.6640625" style="288" customWidth="1"/>
    <col min="15" max="15" width="9.109375" style="288"/>
    <col min="16" max="16" width="12.109375" style="288" bestFit="1" customWidth="1"/>
    <col min="17" max="16384" width="9.109375" style="288"/>
  </cols>
  <sheetData>
    <row r="1" spans="1:30" ht="15.75" customHeight="1">
      <c r="A1" s="1699" t="s">
        <v>1486</v>
      </c>
      <c r="B1" s="114"/>
      <c r="C1" s="113"/>
      <c r="D1" s="113"/>
      <c r="E1" s="113"/>
      <c r="F1" s="113"/>
      <c r="G1" s="113"/>
      <c r="H1" s="113"/>
      <c r="I1" s="112"/>
      <c r="J1" s="112"/>
    </row>
    <row r="2" spans="1:30" ht="15.75" customHeight="1" thickBot="1">
      <c r="A2" s="107" t="s">
        <v>1055</v>
      </c>
      <c r="B2" s="114"/>
      <c r="C2" s="113"/>
      <c r="D2" s="113"/>
      <c r="E2" s="113"/>
      <c r="F2" s="113"/>
      <c r="G2" s="113"/>
      <c r="H2" s="113"/>
      <c r="I2" s="112"/>
      <c r="J2" s="112"/>
    </row>
    <row r="3" spans="1:30" ht="14.25" customHeight="1" thickBot="1">
      <c r="A3" s="1698" t="s">
        <v>112</v>
      </c>
      <c r="B3" s="111" t="s">
        <v>1339</v>
      </c>
      <c r="C3" s="111" t="s">
        <v>1190</v>
      </c>
      <c r="D3" s="111" t="s">
        <v>1102</v>
      </c>
      <c r="E3" s="111" t="s">
        <v>1043</v>
      </c>
      <c r="F3" s="110" t="s">
        <v>955</v>
      </c>
      <c r="G3" s="110" t="s">
        <v>878</v>
      </c>
      <c r="H3" s="110" t="s">
        <v>831</v>
      </c>
      <c r="I3" s="110" t="s">
        <v>788</v>
      </c>
      <c r="J3" s="109" t="s">
        <v>634</v>
      </c>
    </row>
    <row r="4" spans="1:30" ht="14.25" customHeight="1">
      <c r="A4" s="557" t="s">
        <v>609</v>
      </c>
      <c r="B4" s="1690">
        <v>35528</v>
      </c>
      <c r="C4" s="1690">
        <v>34489</v>
      </c>
      <c r="D4" s="1690">
        <v>33740</v>
      </c>
      <c r="E4" s="1690">
        <v>32553</v>
      </c>
      <c r="F4" s="1690">
        <v>31759</v>
      </c>
      <c r="G4" s="1690">
        <v>31476</v>
      </c>
      <c r="H4" s="1690">
        <v>31528</v>
      </c>
      <c r="I4" s="1690">
        <v>30537</v>
      </c>
      <c r="J4" s="1697">
        <v>31054</v>
      </c>
      <c r="K4" s="1208"/>
      <c r="L4" s="1208"/>
      <c r="M4" s="1208"/>
      <c r="N4" s="1208"/>
    </row>
    <row r="5" spans="1:30" ht="14.25" customHeight="1">
      <c r="A5" s="557" t="s">
        <v>608</v>
      </c>
      <c r="B5" s="1690">
        <v>-4</v>
      </c>
      <c r="C5" s="1690">
        <v>-4</v>
      </c>
      <c r="D5" s="1690">
        <v>0</v>
      </c>
      <c r="E5" s="1690">
        <v>-491</v>
      </c>
      <c r="F5" s="1690">
        <v>-449</v>
      </c>
      <c r="G5" s="1690">
        <v>-340</v>
      </c>
      <c r="H5" s="1690">
        <v>-725</v>
      </c>
      <c r="I5" s="1690">
        <v>-628</v>
      </c>
      <c r="J5" s="1697">
        <v>-588</v>
      </c>
      <c r="K5" s="1208"/>
      <c r="L5" s="1208"/>
      <c r="M5" s="1208"/>
      <c r="N5" s="1208"/>
    </row>
    <row r="6" spans="1:30" ht="14.25" customHeight="1">
      <c r="A6" s="557" t="s">
        <v>607</v>
      </c>
      <c r="B6" s="1690">
        <v>-749</v>
      </c>
      <c r="C6" s="1690">
        <v>-749</v>
      </c>
      <c r="D6" s="1690">
        <v>-748</v>
      </c>
      <c r="E6" s="1690">
        <v>-750</v>
      </c>
      <c r="F6" s="1690">
        <v>-750</v>
      </c>
      <c r="G6" s="1690">
        <v>-750</v>
      </c>
      <c r="H6" s="1690">
        <v>-748</v>
      </c>
      <c r="I6" s="1690">
        <v>-750</v>
      </c>
      <c r="J6" s="1690">
        <v>-750</v>
      </c>
      <c r="K6" s="1208"/>
      <c r="L6" s="1208"/>
      <c r="M6" s="1208"/>
      <c r="N6" s="1208"/>
    </row>
    <row r="7" spans="1:30" ht="14.25" customHeight="1">
      <c r="A7" s="557" t="s">
        <v>606</v>
      </c>
      <c r="B7" s="1690">
        <v>34775</v>
      </c>
      <c r="C7" s="1690">
        <v>33736</v>
      </c>
      <c r="D7" s="1690">
        <v>32992</v>
      </c>
      <c r="E7" s="1690">
        <v>31312</v>
      </c>
      <c r="F7" s="1690">
        <v>30560</v>
      </c>
      <c r="G7" s="1690">
        <v>30386</v>
      </c>
      <c r="H7" s="1690">
        <v>30055</v>
      </c>
      <c r="I7" s="1690">
        <v>29159</v>
      </c>
      <c r="J7" s="1690">
        <v>29715</v>
      </c>
      <c r="K7" s="1208"/>
      <c r="L7" s="1208"/>
      <c r="M7" s="1208"/>
      <c r="N7" s="1208"/>
    </row>
    <row r="8" spans="1:30" ht="14.25" customHeight="1">
      <c r="A8" s="557" t="s">
        <v>1485</v>
      </c>
      <c r="B8" s="1690">
        <v>-1269</v>
      </c>
      <c r="C8" s="1690">
        <v>-552</v>
      </c>
      <c r="D8" s="1690">
        <v>-1585</v>
      </c>
      <c r="E8" s="1690">
        <v>-1078</v>
      </c>
      <c r="F8" s="1690">
        <v>-492</v>
      </c>
      <c r="G8" s="1690">
        <v>-322</v>
      </c>
      <c r="H8" s="1690">
        <v>-1616</v>
      </c>
      <c r="I8" s="1690">
        <v>-1212</v>
      </c>
      <c r="J8" s="1690">
        <v>-1414</v>
      </c>
      <c r="K8" s="1208"/>
      <c r="L8" s="1208"/>
      <c r="M8" s="1208"/>
      <c r="N8" s="1208"/>
    </row>
    <row r="9" spans="1:30" ht="14.25" customHeight="1">
      <c r="A9" s="557" t="s">
        <v>843</v>
      </c>
      <c r="B9" s="1690"/>
      <c r="C9" s="1690"/>
      <c r="D9" s="1690"/>
      <c r="E9" s="1690"/>
      <c r="F9" s="1690"/>
      <c r="G9" s="1690"/>
      <c r="H9" s="1690"/>
      <c r="I9" s="1690"/>
      <c r="J9" s="1690"/>
      <c r="K9" s="1208"/>
      <c r="L9" s="1208"/>
      <c r="M9" s="1208"/>
      <c r="N9" s="1208"/>
    </row>
    <row r="10" spans="1:30" ht="14.25" customHeight="1">
      <c r="A10" s="557" t="s">
        <v>605</v>
      </c>
      <c r="B10" s="846">
        <v>-1830</v>
      </c>
      <c r="C10" s="846">
        <v>-1843</v>
      </c>
      <c r="D10" s="846">
        <v>-1806</v>
      </c>
      <c r="E10" s="846">
        <v>-1734</v>
      </c>
      <c r="F10" s="846">
        <v>-1749</v>
      </c>
      <c r="G10" s="846">
        <v>-1691</v>
      </c>
      <c r="H10" s="846">
        <v>-1837</v>
      </c>
      <c r="I10" s="846">
        <v>-1829</v>
      </c>
      <c r="J10" s="846">
        <v>-1848</v>
      </c>
      <c r="K10" s="1208"/>
      <c r="L10" s="1208"/>
      <c r="M10" s="1208"/>
      <c r="N10" s="1208"/>
    </row>
    <row r="11" spans="1:30" ht="14.25" customHeight="1">
      <c r="A11" s="557" t="s">
        <v>604</v>
      </c>
      <c r="B11" s="854">
        <v>-855</v>
      </c>
      <c r="C11" s="854">
        <v>-823</v>
      </c>
      <c r="D11" s="854">
        <v>-829</v>
      </c>
      <c r="E11" s="854">
        <v>-1643</v>
      </c>
      <c r="F11" s="854">
        <v>-1652</v>
      </c>
      <c r="G11" s="854">
        <v>-1595</v>
      </c>
      <c r="H11" s="854">
        <v>-1614</v>
      </c>
      <c r="I11" s="854">
        <v>-1537</v>
      </c>
      <c r="J11" s="854">
        <v>-2322</v>
      </c>
      <c r="K11" s="1208"/>
      <c r="L11" s="1208"/>
      <c r="M11" s="1208"/>
      <c r="N11" s="1208"/>
    </row>
    <row r="12" spans="1:30" ht="14.25" customHeight="1">
      <c r="A12" s="557" t="s">
        <v>603</v>
      </c>
      <c r="B12" s="846"/>
      <c r="C12" s="846"/>
      <c r="D12" s="846"/>
      <c r="E12" s="846"/>
      <c r="F12" s="846"/>
      <c r="G12" s="846">
        <v>-96</v>
      </c>
      <c r="H12" s="846"/>
      <c r="I12" s="846"/>
      <c r="J12" s="846">
        <v>-90</v>
      </c>
      <c r="K12" s="1694"/>
      <c r="L12" s="1694"/>
      <c r="M12" s="1694"/>
      <c r="N12" s="1694"/>
      <c r="Y12" s="1670"/>
      <c r="Z12" s="1670"/>
      <c r="AA12" s="1670"/>
      <c r="AB12" s="1670"/>
      <c r="AC12" s="1670"/>
      <c r="AD12" s="1670"/>
    </row>
    <row r="13" spans="1:30" ht="14.25" customHeight="1">
      <c r="A13" s="557" t="s">
        <v>602</v>
      </c>
      <c r="B13" s="853">
        <v>-169</v>
      </c>
      <c r="C13" s="853">
        <v>-160</v>
      </c>
      <c r="D13" s="853">
        <v>-108</v>
      </c>
      <c r="E13" s="853">
        <v>-56</v>
      </c>
      <c r="F13" s="853">
        <v>-71</v>
      </c>
      <c r="G13" s="853">
        <v>-131</v>
      </c>
      <c r="H13" s="853">
        <v>-130</v>
      </c>
      <c r="I13" s="853">
        <v>-117</v>
      </c>
      <c r="J13" s="853">
        <v>-137</v>
      </c>
      <c r="K13" s="1694"/>
      <c r="L13" s="1694"/>
      <c r="M13" s="1694"/>
      <c r="N13" s="1694"/>
      <c r="Y13" s="1670"/>
      <c r="Z13" s="1670"/>
      <c r="AA13" s="1670"/>
      <c r="AB13" s="1670"/>
      <c r="AC13" s="1670"/>
      <c r="AD13" s="1670"/>
    </row>
    <row r="14" spans="1:30" ht="14.25" customHeight="1">
      <c r="A14" s="557" t="s">
        <v>595</v>
      </c>
      <c r="B14" s="846">
        <v>-3211</v>
      </c>
      <c r="C14" s="846">
        <v>-3395</v>
      </c>
      <c r="D14" s="846">
        <v>-2110</v>
      </c>
      <c r="E14" s="846">
        <v>-2046</v>
      </c>
      <c r="F14" s="846">
        <v>-2135</v>
      </c>
      <c r="G14" s="846">
        <v>-2226</v>
      </c>
      <c r="H14" s="846">
        <v>-437</v>
      </c>
      <c r="I14" s="846">
        <v>-358</v>
      </c>
      <c r="J14" s="846">
        <v>-264</v>
      </c>
      <c r="K14" s="1694"/>
      <c r="L14" s="1694"/>
      <c r="M14" s="1694"/>
      <c r="N14" s="1694"/>
      <c r="Y14" s="1670"/>
      <c r="Z14" s="1670"/>
      <c r="AA14" s="1670"/>
      <c r="AB14" s="1670"/>
      <c r="AC14" s="1670"/>
      <c r="AD14" s="1670"/>
    </row>
    <row r="15" spans="1:30" ht="14.4">
      <c r="A15" s="1691" t="s">
        <v>601</v>
      </c>
      <c r="B15" s="845">
        <v>27440</v>
      </c>
      <c r="C15" s="845">
        <v>26964</v>
      </c>
      <c r="D15" s="845">
        <v>26553</v>
      </c>
      <c r="E15" s="845">
        <v>24756</v>
      </c>
      <c r="F15" s="845">
        <v>24461</v>
      </c>
      <c r="G15" s="845">
        <v>24325</v>
      </c>
      <c r="H15" s="845">
        <v>24421</v>
      </c>
      <c r="I15" s="845">
        <v>24107</v>
      </c>
      <c r="J15" s="845">
        <v>23641</v>
      </c>
      <c r="K15" s="1694"/>
      <c r="L15" s="1694"/>
      <c r="M15" s="1694"/>
      <c r="N15" s="1694"/>
      <c r="Y15" s="1670"/>
      <c r="Z15" s="1670"/>
      <c r="AA15" s="1670"/>
      <c r="AB15" s="1670"/>
      <c r="AC15" s="1670"/>
      <c r="AD15" s="1670"/>
    </row>
    <row r="16" spans="1:30" ht="14.25" customHeight="1">
      <c r="A16" s="557" t="s">
        <v>600</v>
      </c>
      <c r="B16" s="849">
        <v>0.18</v>
      </c>
      <c r="C16" s="849">
        <v>0.17499999999999999</v>
      </c>
      <c r="D16" s="849">
        <v>0.17100000000000001</v>
      </c>
      <c r="E16" s="849">
        <v>0.16400000000000001</v>
      </c>
      <c r="F16" s="849">
        <v>0.158</v>
      </c>
      <c r="G16" s="849">
        <v>0.16</v>
      </c>
      <c r="H16" s="849">
        <v>0.16300000000000001</v>
      </c>
      <c r="I16" s="849">
        <v>0.154</v>
      </c>
      <c r="J16" s="849">
        <v>0.14799999999999999</v>
      </c>
      <c r="K16" s="1696"/>
      <c r="L16" s="1696"/>
      <c r="M16" s="1696"/>
      <c r="N16" s="1696"/>
      <c r="Y16" s="1670"/>
      <c r="Z16" s="1670"/>
      <c r="AA16" s="1670"/>
      <c r="AB16" s="1670"/>
      <c r="AC16" s="1670"/>
      <c r="AD16" s="1670"/>
    </row>
    <row r="17" spans="1:30" ht="14.25" customHeight="1">
      <c r="A17" s="557"/>
      <c r="B17" s="852"/>
      <c r="C17" s="852"/>
      <c r="D17" s="851"/>
      <c r="E17" s="851"/>
      <c r="F17" s="851"/>
      <c r="G17" s="851"/>
      <c r="H17" s="851"/>
      <c r="I17" s="851"/>
      <c r="J17" s="851"/>
      <c r="K17" s="1695"/>
      <c r="L17" s="1695"/>
      <c r="M17" s="1695"/>
      <c r="N17" s="1695"/>
      <c r="Y17" s="1670"/>
      <c r="Z17" s="1670"/>
      <c r="AA17" s="1670"/>
      <c r="AB17" s="1670"/>
      <c r="AC17" s="1670"/>
      <c r="AD17" s="1670"/>
    </row>
    <row r="18" spans="1:30" ht="14.25" customHeight="1">
      <c r="A18" s="1692" t="s">
        <v>599</v>
      </c>
      <c r="B18" s="846">
        <v>2188</v>
      </c>
      <c r="C18" s="846">
        <v>2672</v>
      </c>
      <c r="D18" s="882">
        <v>2588</v>
      </c>
      <c r="E18" s="846">
        <v>2678</v>
      </c>
      <c r="F18" s="846">
        <v>2763</v>
      </c>
      <c r="G18" s="846">
        <v>2810</v>
      </c>
      <c r="H18" s="846">
        <v>3097</v>
      </c>
      <c r="I18" s="846">
        <v>3155</v>
      </c>
      <c r="J18" s="846">
        <v>3948</v>
      </c>
      <c r="K18" s="1694"/>
      <c r="L18" s="1694"/>
      <c r="M18" s="1694"/>
      <c r="N18" s="1694"/>
      <c r="Y18" s="1670"/>
      <c r="Z18" s="1670"/>
      <c r="AA18" s="1670"/>
      <c r="AB18" s="1670"/>
      <c r="AC18" s="1670"/>
      <c r="AD18" s="1670"/>
    </row>
    <row r="19" spans="1:30" ht="14.4">
      <c r="A19" s="557" t="s">
        <v>598</v>
      </c>
      <c r="B19" s="850"/>
      <c r="C19" s="850"/>
      <c r="D19" s="847"/>
      <c r="E19" s="847"/>
      <c r="F19" s="847"/>
      <c r="G19" s="847"/>
      <c r="H19" s="847"/>
      <c r="I19" s="847"/>
      <c r="J19" s="847"/>
      <c r="K19" s="1695"/>
      <c r="L19" s="1695"/>
      <c r="M19" s="1695"/>
      <c r="N19" s="1695"/>
      <c r="Y19" s="1670"/>
      <c r="Z19" s="1670"/>
      <c r="AA19" s="1670"/>
      <c r="AB19" s="1670"/>
      <c r="AC19" s="1670"/>
      <c r="AD19" s="1670"/>
    </row>
    <row r="20" spans="1:30" ht="14.25" customHeight="1">
      <c r="A20" s="1691" t="s">
        <v>289</v>
      </c>
      <c r="B20" s="845">
        <v>29628</v>
      </c>
      <c r="C20" s="845">
        <v>29636</v>
      </c>
      <c r="D20" s="845">
        <v>29141</v>
      </c>
      <c r="E20" s="845">
        <v>27434</v>
      </c>
      <c r="F20" s="845">
        <v>27224</v>
      </c>
      <c r="G20" s="845">
        <v>27135</v>
      </c>
      <c r="H20" s="845">
        <v>27518</v>
      </c>
      <c r="I20" s="845">
        <v>27261</v>
      </c>
      <c r="J20" s="845">
        <v>27590</v>
      </c>
      <c r="K20" s="1694"/>
      <c r="L20" s="1694"/>
      <c r="M20" s="1694"/>
      <c r="N20" s="1694"/>
      <c r="Y20" s="1670"/>
      <c r="Z20" s="1670"/>
      <c r="AA20" s="1670"/>
      <c r="AB20" s="1670"/>
      <c r="AC20" s="1670"/>
      <c r="AD20" s="1670"/>
    </row>
    <row r="21" spans="1:30" ht="14.4">
      <c r="A21" s="557" t="s">
        <v>597</v>
      </c>
      <c r="B21" s="849">
        <v>0.19500000000000001</v>
      </c>
      <c r="C21" s="849">
        <v>0.192</v>
      </c>
      <c r="D21" s="849">
        <v>0.187</v>
      </c>
      <c r="E21" s="849">
        <v>0.182</v>
      </c>
      <c r="F21" s="849">
        <v>0.17599999999999999</v>
      </c>
      <c r="G21" s="849">
        <v>0.17799999999999999</v>
      </c>
      <c r="H21" s="849">
        <v>0.183</v>
      </c>
      <c r="I21" s="849">
        <v>0.17399999999999999</v>
      </c>
      <c r="J21" s="849">
        <v>0.17299999999999999</v>
      </c>
      <c r="K21" s="1696"/>
      <c r="L21" s="1696"/>
      <c r="M21" s="1696"/>
      <c r="N21" s="1696"/>
      <c r="Y21" s="1670"/>
      <c r="Z21" s="1670"/>
      <c r="AA21" s="1670"/>
      <c r="AB21" s="1670"/>
      <c r="AC21" s="1670"/>
      <c r="AD21" s="1670"/>
    </row>
    <row r="22" spans="1:30" ht="14.25" customHeight="1">
      <c r="A22" s="557"/>
      <c r="B22" s="848"/>
      <c r="C22" s="848"/>
      <c r="D22" s="847"/>
      <c r="E22" s="847"/>
      <c r="F22" s="847"/>
      <c r="G22" s="847"/>
      <c r="H22" s="847"/>
      <c r="I22" s="847"/>
      <c r="J22" s="847"/>
      <c r="K22" s="1695"/>
      <c r="L22" s="1695"/>
      <c r="M22" s="1695"/>
      <c r="N22" s="1695"/>
      <c r="Y22" s="1670"/>
      <c r="Z22" s="1670"/>
      <c r="AA22" s="1670"/>
      <c r="AB22" s="1670"/>
      <c r="AC22" s="1670"/>
      <c r="AD22" s="1670"/>
    </row>
    <row r="23" spans="1:30" ht="14.25" customHeight="1">
      <c r="A23" s="557" t="s">
        <v>288</v>
      </c>
      <c r="B23" s="846">
        <v>3937</v>
      </c>
      <c r="C23" s="846">
        <v>2631</v>
      </c>
      <c r="D23" s="846">
        <v>2745</v>
      </c>
      <c r="E23" s="846">
        <v>3669</v>
      </c>
      <c r="F23" s="846">
        <v>4240</v>
      </c>
      <c r="G23" s="846">
        <v>4383</v>
      </c>
      <c r="H23" s="846">
        <v>4559</v>
      </c>
      <c r="I23" s="846">
        <v>4789</v>
      </c>
      <c r="J23" s="846">
        <v>4906</v>
      </c>
      <c r="K23" s="1694"/>
      <c r="L23" s="1694"/>
      <c r="M23" s="1694"/>
      <c r="N23" s="1694"/>
      <c r="Y23" s="1670"/>
      <c r="Z23" s="1670"/>
      <c r="AA23" s="1670"/>
      <c r="AB23" s="1670"/>
      <c r="AC23" s="1670"/>
      <c r="AD23" s="1670"/>
    </row>
    <row r="24" spans="1:30" ht="14.25" customHeight="1">
      <c r="A24" s="1693" t="s">
        <v>596</v>
      </c>
      <c r="B24" s="846"/>
      <c r="C24" s="846"/>
      <c r="D24" s="846"/>
      <c r="E24" s="846"/>
      <c r="F24" s="846"/>
      <c r="G24" s="846"/>
      <c r="H24" s="846"/>
      <c r="I24" s="846"/>
      <c r="J24" s="846"/>
      <c r="K24" s="1208"/>
      <c r="L24" s="1208"/>
      <c r="M24" s="1208"/>
      <c r="N24" s="1208"/>
    </row>
    <row r="25" spans="1:30" ht="10.199999999999999">
      <c r="A25" s="557" t="s">
        <v>287</v>
      </c>
      <c r="B25" s="846">
        <v>-650</v>
      </c>
      <c r="C25" s="846">
        <v>-650</v>
      </c>
      <c r="D25" s="846">
        <v>-650</v>
      </c>
      <c r="E25" s="846">
        <v>-1000</v>
      </c>
      <c r="F25" s="846">
        <v>-1000</v>
      </c>
      <c r="G25" s="846">
        <v>-1000</v>
      </c>
      <c r="H25" s="846">
        <v>-1000</v>
      </c>
      <c r="I25" s="846">
        <v>-1000</v>
      </c>
      <c r="J25" s="846">
        <v>-1000</v>
      </c>
      <c r="K25" s="1208"/>
      <c r="L25" s="1208"/>
      <c r="M25" s="1208"/>
      <c r="N25" s="1208"/>
    </row>
    <row r="26" spans="1:30" ht="14.25" customHeight="1">
      <c r="A26" s="1692" t="s">
        <v>595</v>
      </c>
      <c r="B26" s="846">
        <v>-544</v>
      </c>
      <c r="C26" s="846">
        <v>541</v>
      </c>
      <c r="D26" s="846">
        <v>565</v>
      </c>
      <c r="E26" s="846">
        <v>-197</v>
      </c>
      <c r="F26" s="846">
        <v>564</v>
      </c>
      <c r="G26" s="846">
        <v>232</v>
      </c>
      <c r="H26" s="846">
        <v>159</v>
      </c>
      <c r="I26" s="846">
        <v>154</v>
      </c>
      <c r="J26" s="846">
        <v>117</v>
      </c>
      <c r="K26" s="1208"/>
      <c r="L26" s="1208"/>
      <c r="M26" s="1208"/>
      <c r="N26" s="1208"/>
    </row>
    <row r="27" spans="1:30" ht="14.25" customHeight="1">
      <c r="A27" s="1691" t="s">
        <v>594</v>
      </c>
      <c r="B27" s="845">
        <v>32372</v>
      </c>
      <c r="C27" s="845">
        <v>32158</v>
      </c>
      <c r="D27" s="845">
        <v>31801</v>
      </c>
      <c r="E27" s="845">
        <v>29906</v>
      </c>
      <c r="F27" s="845">
        <v>31028</v>
      </c>
      <c r="G27" s="845">
        <v>30749</v>
      </c>
      <c r="H27" s="845">
        <v>31236</v>
      </c>
      <c r="I27" s="845">
        <v>31205</v>
      </c>
      <c r="J27" s="845">
        <v>31613</v>
      </c>
      <c r="K27" s="1208"/>
      <c r="L27" s="1208"/>
      <c r="M27" s="1208"/>
      <c r="N27" s="1208"/>
    </row>
    <row r="28" spans="1:30" ht="14.25" customHeight="1">
      <c r="A28" s="557" t="s">
        <v>593</v>
      </c>
      <c r="B28" s="844">
        <v>0.21299999999999999</v>
      </c>
      <c r="C28" s="844">
        <v>0.20899999999999999</v>
      </c>
      <c r="D28" s="844">
        <v>0.20499999999999999</v>
      </c>
      <c r="E28" s="844">
        <v>0.19900000000000001</v>
      </c>
      <c r="F28" s="844">
        <v>0.20100000000000001</v>
      </c>
      <c r="G28" s="844">
        <v>0.20200000000000001</v>
      </c>
      <c r="H28" s="844">
        <v>0.20799999999999999</v>
      </c>
      <c r="I28" s="844">
        <v>0.2</v>
      </c>
      <c r="J28" s="844">
        <v>0.19800000000000001</v>
      </c>
      <c r="K28" s="1210"/>
      <c r="L28" s="1210"/>
      <c r="M28" s="1210"/>
      <c r="N28" s="1210"/>
    </row>
    <row r="29" spans="1:30" ht="14.25" customHeight="1">
      <c r="A29" s="557"/>
      <c r="B29" s="1690"/>
      <c r="C29" s="1690"/>
      <c r="D29" s="843"/>
      <c r="E29" s="843"/>
      <c r="F29" s="843"/>
      <c r="G29" s="843"/>
      <c r="H29" s="843"/>
      <c r="I29" s="843"/>
      <c r="J29" s="843"/>
      <c r="K29" s="1209"/>
      <c r="L29" s="1209"/>
      <c r="M29" s="1209"/>
      <c r="N29" s="1209"/>
    </row>
    <row r="30" spans="1:30" ht="14.25" customHeight="1">
      <c r="A30" s="1689" t="s">
        <v>1484</v>
      </c>
      <c r="B30" s="1688">
        <v>152222</v>
      </c>
      <c r="C30" s="1688">
        <v>154037</v>
      </c>
      <c r="D30" s="289">
        <v>155440</v>
      </c>
      <c r="E30" s="289">
        <v>150559</v>
      </c>
      <c r="F30" s="289">
        <v>154600</v>
      </c>
      <c r="G30" s="289">
        <v>152108</v>
      </c>
      <c r="H30" s="289">
        <v>150215</v>
      </c>
      <c r="I30" s="289">
        <v>156349</v>
      </c>
      <c r="J30" s="289">
        <v>159729</v>
      </c>
      <c r="K30" s="1208"/>
      <c r="L30" s="1208"/>
      <c r="M30" s="1208"/>
      <c r="N30" s="1208"/>
    </row>
    <row r="31" spans="1:30" ht="3" customHeight="1">
      <c r="A31" s="107"/>
      <c r="B31" s="1687"/>
      <c r="C31" s="1687"/>
      <c r="D31" s="314"/>
      <c r="E31" s="314"/>
      <c r="F31" s="314"/>
      <c r="G31" s="314"/>
      <c r="H31" s="314"/>
      <c r="I31" s="314"/>
      <c r="J31" s="314"/>
    </row>
    <row r="32" spans="1:30" ht="15.75" customHeight="1">
      <c r="A32" s="107" t="s">
        <v>1106</v>
      </c>
      <c r="B32" s="1686">
        <v>0.7</v>
      </c>
      <c r="C32" s="1686">
        <v>0.7</v>
      </c>
      <c r="D32" s="1686">
        <v>0.7</v>
      </c>
      <c r="E32" s="1686">
        <v>0.7</v>
      </c>
      <c r="F32" s="1686">
        <v>0.7</v>
      </c>
      <c r="G32" s="1686">
        <v>0.7</v>
      </c>
      <c r="H32" s="1686">
        <v>1.048</v>
      </c>
      <c r="I32" s="1686">
        <v>1.5309999999999999</v>
      </c>
      <c r="J32" s="1686">
        <v>1.258</v>
      </c>
    </row>
    <row r="33" spans="1:10" ht="12" customHeight="1">
      <c r="A33" s="107" t="s">
        <v>1483</v>
      </c>
      <c r="B33" s="1686">
        <v>0.7</v>
      </c>
      <c r="C33" s="1686">
        <v>0.69899999999999995</v>
      </c>
      <c r="D33" s="1686">
        <v>0.69299999999999995</v>
      </c>
      <c r="E33" s="1686">
        <v>0.64700000000000002</v>
      </c>
      <c r="F33" s="1686">
        <v>0.55200000000000005</v>
      </c>
      <c r="G33" s="1686">
        <v>0.46100000000000002</v>
      </c>
      <c r="H33" s="1686">
        <v>0.97399999999999998</v>
      </c>
      <c r="I33" s="1686">
        <v>1.2270000000000001</v>
      </c>
      <c r="J33" s="1686">
        <v>1.024</v>
      </c>
    </row>
    <row r="34" spans="1:10" ht="15.75" customHeight="1">
      <c r="A34" s="107"/>
      <c r="B34" s="1671"/>
      <c r="C34" s="1686"/>
      <c r="D34" s="1686"/>
      <c r="E34" s="1686"/>
      <c r="F34" s="1686"/>
      <c r="G34" s="1686"/>
      <c r="H34" s="1686"/>
      <c r="I34" s="1686"/>
      <c r="J34" s="1686"/>
    </row>
    <row r="35" spans="1:10" ht="14.25" customHeight="1">
      <c r="A35" s="1675" t="s">
        <v>842</v>
      </c>
      <c r="B35" s="114"/>
      <c r="C35" s="1685"/>
      <c r="D35" s="1685"/>
      <c r="E35" s="1682"/>
      <c r="F35" s="1682"/>
      <c r="G35" s="1681"/>
      <c r="H35" s="1681"/>
      <c r="I35" s="1681"/>
      <c r="J35" s="1681"/>
    </row>
    <row r="36" spans="1:10" ht="14.25" customHeight="1" thickBot="1">
      <c r="A36" s="76"/>
      <c r="B36" s="1684"/>
      <c r="C36" s="1683"/>
      <c r="D36" s="1683"/>
      <c r="E36" s="1682"/>
      <c r="F36" s="1682"/>
      <c r="G36" s="1681"/>
      <c r="H36" s="1681"/>
      <c r="I36" s="1681"/>
      <c r="J36" s="1681"/>
    </row>
    <row r="37" spans="1:10" ht="14.25" customHeight="1" thickBot="1">
      <c r="A37" s="1674" t="s">
        <v>245</v>
      </c>
      <c r="B37" s="111" t="s">
        <v>1339</v>
      </c>
      <c r="C37" s="106" t="s">
        <v>1190</v>
      </c>
      <c r="D37" s="106" t="s">
        <v>1102</v>
      </c>
      <c r="E37" s="106" t="s">
        <v>1043</v>
      </c>
      <c r="F37" s="105" t="s">
        <v>955</v>
      </c>
      <c r="G37" s="105" t="s">
        <v>878</v>
      </c>
      <c r="H37" s="105" t="s">
        <v>831</v>
      </c>
      <c r="I37" s="105" t="s">
        <v>788</v>
      </c>
      <c r="J37" s="105" t="s">
        <v>634</v>
      </c>
    </row>
    <row r="38" spans="1:10" ht="14.25" customHeight="1">
      <c r="A38" s="76" t="s">
        <v>592</v>
      </c>
      <c r="B38" s="551">
        <v>18</v>
      </c>
      <c r="C38" s="550">
        <v>17.5</v>
      </c>
      <c r="D38" s="550">
        <v>17.100000000000001</v>
      </c>
      <c r="E38" s="550">
        <v>16.399999999999999</v>
      </c>
      <c r="F38" s="550">
        <v>15.8</v>
      </c>
      <c r="G38" s="550">
        <v>16</v>
      </c>
      <c r="H38" s="550">
        <v>16.3</v>
      </c>
      <c r="I38" s="550">
        <v>15.4</v>
      </c>
      <c r="J38" s="1680">
        <v>14.8</v>
      </c>
    </row>
    <row r="39" spans="1:10" ht="14.25" customHeight="1">
      <c r="A39" s="76" t="s">
        <v>591</v>
      </c>
      <c r="B39" s="551">
        <v>19.5</v>
      </c>
      <c r="C39" s="550">
        <v>19.2</v>
      </c>
      <c r="D39" s="550">
        <v>18.7</v>
      </c>
      <c r="E39" s="550">
        <v>18.2</v>
      </c>
      <c r="F39" s="550">
        <v>17.600000000000001</v>
      </c>
      <c r="G39" s="550">
        <v>17.8</v>
      </c>
      <c r="H39" s="550">
        <v>18.3</v>
      </c>
      <c r="I39" s="550">
        <v>17.399999999999999</v>
      </c>
      <c r="J39" s="1680">
        <v>17.3</v>
      </c>
    </row>
    <row r="40" spans="1:10" ht="14.25" customHeight="1">
      <c r="A40" s="76" t="s">
        <v>590</v>
      </c>
      <c r="B40" s="551">
        <v>21.3</v>
      </c>
      <c r="C40" s="550">
        <v>20.9</v>
      </c>
      <c r="D40" s="550">
        <v>20.5</v>
      </c>
      <c r="E40" s="550">
        <v>19.899999999999999</v>
      </c>
      <c r="F40" s="550">
        <v>20.100000000000001</v>
      </c>
      <c r="G40" s="550">
        <v>20.2</v>
      </c>
      <c r="H40" s="550">
        <v>20.8</v>
      </c>
      <c r="I40" s="550">
        <v>20</v>
      </c>
      <c r="J40" s="1680">
        <v>19.8</v>
      </c>
    </row>
    <row r="41" spans="1:10" ht="14.25" customHeight="1">
      <c r="A41" s="76" t="s">
        <v>589</v>
      </c>
      <c r="B41" s="1900">
        <v>17.8</v>
      </c>
      <c r="C41" s="550">
        <v>17.399999999999999</v>
      </c>
      <c r="D41" s="550">
        <v>17</v>
      </c>
      <c r="E41" s="550">
        <v>16.3</v>
      </c>
      <c r="F41" s="550">
        <v>15.8</v>
      </c>
      <c r="G41" s="550">
        <v>15.8</v>
      </c>
      <c r="H41" s="550">
        <v>16.2</v>
      </c>
      <c r="I41" s="550">
        <v>15.5</v>
      </c>
      <c r="J41" s="1680">
        <v>14.8</v>
      </c>
    </row>
    <row r="42" spans="1:10" ht="14.25" customHeight="1">
      <c r="A42" s="76" t="s">
        <v>588</v>
      </c>
      <c r="B42" s="1900">
        <v>19.3</v>
      </c>
      <c r="C42" s="550">
        <v>19.100000000000001</v>
      </c>
      <c r="D42" s="550">
        <v>18.7</v>
      </c>
      <c r="E42" s="550">
        <v>18.100000000000001</v>
      </c>
      <c r="F42" s="550">
        <v>17.600000000000001</v>
      </c>
      <c r="G42" s="550">
        <v>17.600000000000001</v>
      </c>
      <c r="H42" s="550">
        <v>18.3</v>
      </c>
      <c r="I42" s="550">
        <v>17.600000000000001</v>
      </c>
      <c r="J42" s="1680">
        <v>17.3</v>
      </c>
    </row>
    <row r="43" spans="1:10" ht="14.25" customHeight="1">
      <c r="A43" s="76" t="s">
        <v>587</v>
      </c>
      <c r="B43" s="1900">
        <v>21.1</v>
      </c>
      <c r="C43" s="550">
        <v>20.7</v>
      </c>
      <c r="D43" s="550">
        <v>20.399999999999999</v>
      </c>
      <c r="E43" s="550">
        <v>19.7</v>
      </c>
      <c r="F43" s="550">
        <v>20</v>
      </c>
      <c r="G43" s="550">
        <v>20</v>
      </c>
      <c r="H43" s="550">
        <v>20.7</v>
      </c>
      <c r="I43" s="550">
        <v>20.100000000000001</v>
      </c>
      <c r="J43" s="1680">
        <v>19.8</v>
      </c>
    </row>
    <row r="44" spans="1:10" ht="14.25" customHeight="1" thickBot="1">
      <c r="A44" s="76"/>
      <c r="B44" s="551"/>
      <c r="C44" s="550"/>
      <c r="D44" s="550"/>
      <c r="E44" s="550"/>
      <c r="F44" s="550"/>
      <c r="G44" s="550"/>
      <c r="H44" s="550"/>
      <c r="I44" s="550"/>
      <c r="J44" s="1680"/>
    </row>
    <row r="45" spans="1:10" ht="14.25" customHeight="1" thickBot="1">
      <c r="A45" s="1674" t="s">
        <v>286</v>
      </c>
      <c r="B45" s="111" t="s">
        <v>1339</v>
      </c>
      <c r="C45" s="111" t="s">
        <v>1190</v>
      </c>
      <c r="D45" s="111" t="s">
        <v>1102</v>
      </c>
      <c r="E45" s="111" t="s">
        <v>1043</v>
      </c>
      <c r="F45" s="110" t="s">
        <v>955</v>
      </c>
      <c r="G45" s="110" t="s">
        <v>878</v>
      </c>
      <c r="H45" s="110" t="s">
        <v>831</v>
      </c>
      <c r="I45" s="110" t="s">
        <v>788</v>
      </c>
      <c r="J45" s="109" t="s">
        <v>634</v>
      </c>
    </row>
    <row r="46" spans="1:10" ht="14.25" customHeight="1">
      <c r="A46" s="76" t="s">
        <v>1020</v>
      </c>
      <c r="B46" s="547">
        <v>29628</v>
      </c>
      <c r="C46" s="547">
        <v>29636</v>
      </c>
      <c r="D46" s="547">
        <v>29141</v>
      </c>
      <c r="E46" s="547">
        <v>27434</v>
      </c>
      <c r="F46" s="547">
        <v>27224</v>
      </c>
      <c r="G46" s="547">
        <v>27135</v>
      </c>
      <c r="H46" s="547">
        <v>27518</v>
      </c>
      <c r="I46" s="547">
        <v>27261</v>
      </c>
      <c r="J46" s="547">
        <v>27590</v>
      </c>
    </row>
    <row r="47" spans="1:10" ht="14.25" customHeight="1">
      <c r="A47" s="76" t="s">
        <v>1019</v>
      </c>
      <c r="B47" s="1901">
        <v>554974</v>
      </c>
      <c r="C47" s="547">
        <v>562736</v>
      </c>
      <c r="D47" s="547">
        <v>518225</v>
      </c>
      <c r="E47" s="547">
        <v>544060</v>
      </c>
      <c r="F47" s="547">
        <v>553867</v>
      </c>
      <c r="G47" s="547">
        <v>553188</v>
      </c>
      <c r="H47" s="547">
        <v>522094</v>
      </c>
      <c r="I47" s="547">
        <v>544962</v>
      </c>
      <c r="J47" s="547">
        <v>552748</v>
      </c>
    </row>
    <row r="48" spans="1:10" ht="14.25" customHeight="1">
      <c r="A48" s="76" t="s">
        <v>1018</v>
      </c>
      <c r="B48" s="602">
        <v>5.3</v>
      </c>
      <c r="C48" s="602">
        <v>5.3</v>
      </c>
      <c r="D48" s="602">
        <v>5.6</v>
      </c>
      <c r="E48" s="602">
        <v>5</v>
      </c>
      <c r="F48" s="602">
        <v>4.9000000000000004</v>
      </c>
      <c r="G48" s="602">
        <v>4.9000000000000004</v>
      </c>
      <c r="H48" s="602">
        <v>5.3</v>
      </c>
      <c r="I48" s="602">
        <v>5</v>
      </c>
      <c r="J48" s="602">
        <v>5</v>
      </c>
    </row>
    <row r="49" spans="1:14" ht="14.25" customHeight="1">
      <c r="A49" s="76" t="s">
        <v>1051</v>
      </c>
      <c r="B49" s="1679">
        <v>0</v>
      </c>
      <c r="C49" s="602">
        <v>5.6</v>
      </c>
      <c r="D49" s="602">
        <v>5.9</v>
      </c>
      <c r="E49" s="602">
        <v>5.3</v>
      </c>
      <c r="F49" s="602"/>
      <c r="G49" s="602"/>
      <c r="H49" s="602"/>
      <c r="I49" s="602"/>
      <c r="J49" s="602"/>
    </row>
    <row r="50" spans="1:14" ht="14.25" customHeight="1">
      <c r="A50" s="76" t="s">
        <v>1017</v>
      </c>
      <c r="B50" s="1901">
        <v>29320</v>
      </c>
      <c r="C50" s="547">
        <v>29401</v>
      </c>
      <c r="D50" s="547">
        <v>29019</v>
      </c>
      <c r="E50" s="547">
        <v>27236</v>
      </c>
      <c r="F50" s="547">
        <v>27148</v>
      </c>
      <c r="G50" s="547">
        <v>26817</v>
      </c>
      <c r="H50" s="547">
        <v>27444</v>
      </c>
      <c r="I50" s="547">
        <v>27466</v>
      </c>
      <c r="J50" s="547">
        <v>27602</v>
      </c>
    </row>
    <row r="51" spans="1:14" ht="14.25" customHeight="1">
      <c r="A51" s="76" t="s">
        <v>1016</v>
      </c>
      <c r="B51" s="1901">
        <v>554974</v>
      </c>
      <c r="C51" s="547">
        <v>562738</v>
      </c>
      <c r="D51" s="547">
        <v>518218</v>
      </c>
      <c r="E51" s="547">
        <v>544050</v>
      </c>
      <c r="F51" s="547">
        <v>553814</v>
      </c>
      <c r="G51" s="547">
        <v>553245</v>
      </c>
      <c r="H51" s="547">
        <v>522062</v>
      </c>
      <c r="I51" s="547">
        <v>544942</v>
      </c>
      <c r="J51" s="547">
        <v>552727</v>
      </c>
    </row>
    <row r="52" spans="1:14" ht="14.25" customHeight="1">
      <c r="A52" s="76" t="s">
        <v>1015</v>
      </c>
      <c r="B52" s="1902">
        <v>5.3</v>
      </c>
      <c r="C52" s="842">
        <v>5.2</v>
      </c>
      <c r="D52" s="842">
        <v>5.6</v>
      </c>
      <c r="E52" s="842">
        <v>5</v>
      </c>
      <c r="F52" s="842">
        <v>4.9000000000000004</v>
      </c>
      <c r="G52" s="842">
        <v>4.8</v>
      </c>
      <c r="H52" s="842">
        <v>5.3</v>
      </c>
      <c r="I52" s="842">
        <v>5</v>
      </c>
      <c r="J52" s="842">
        <v>5</v>
      </c>
    </row>
    <row r="53" spans="1:14" ht="14.25" customHeight="1">
      <c r="A53" s="1678" t="s">
        <v>1050</v>
      </c>
      <c r="B53" s="1677">
        <v>0</v>
      </c>
      <c r="C53" s="121">
        <v>5.5</v>
      </c>
      <c r="D53" s="121">
        <v>5.9</v>
      </c>
      <c r="E53" s="121">
        <v>5.3</v>
      </c>
      <c r="F53" s="121"/>
      <c r="G53" s="121"/>
      <c r="H53" s="121"/>
      <c r="I53" s="121"/>
      <c r="J53" s="121"/>
    </row>
    <row r="54" spans="1:14" ht="22.2" customHeight="1">
      <c r="A54" s="2174" t="s">
        <v>1482</v>
      </c>
      <c r="B54" s="2175"/>
      <c r="C54" s="2175"/>
      <c r="D54" s="2175"/>
      <c r="E54" s="2175"/>
      <c r="F54" s="2175"/>
      <c r="G54" s="2175"/>
      <c r="H54" s="2175"/>
      <c r="I54" s="2175"/>
      <c r="J54" s="2175"/>
    </row>
    <row r="55" spans="1:14" ht="14.25" customHeight="1">
      <c r="A55" s="1676"/>
      <c r="B55" s="1671"/>
      <c r="C55" s="1671"/>
      <c r="D55" s="1671"/>
      <c r="E55" s="1671"/>
      <c r="F55" s="1671"/>
      <c r="G55" s="1671"/>
      <c r="H55" s="1671"/>
      <c r="I55" s="1671"/>
      <c r="J55" s="1671"/>
    </row>
    <row r="56" spans="1:14" ht="14.25" customHeight="1" thickBot="1">
      <c r="A56" s="1675" t="s">
        <v>1481</v>
      </c>
      <c r="B56" s="1671"/>
      <c r="C56" s="1671"/>
      <c r="D56" s="1671"/>
      <c r="E56" s="1671"/>
      <c r="F56" s="1671"/>
      <c r="G56" s="1671"/>
      <c r="H56" s="1671"/>
      <c r="I56" s="1671"/>
    </row>
    <row r="57" spans="1:14" ht="14.25" customHeight="1" thickBot="1">
      <c r="A57" s="1674"/>
      <c r="B57" s="111" t="s">
        <v>1339</v>
      </c>
      <c r="C57" s="106" t="s">
        <v>1190</v>
      </c>
      <c r="D57" s="106" t="s">
        <v>1102</v>
      </c>
      <c r="E57" s="106" t="s">
        <v>1043</v>
      </c>
      <c r="F57" s="105" t="s">
        <v>955</v>
      </c>
      <c r="G57" s="105" t="s">
        <v>878</v>
      </c>
      <c r="H57" s="105" t="s">
        <v>831</v>
      </c>
      <c r="I57" s="105" t="s">
        <v>788</v>
      </c>
      <c r="J57" s="105" t="s">
        <v>634</v>
      </c>
    </row>
    <row r="58" spans="1:14" ht="14.25" customHeight="1">
      <c r="A58" s="76" t="s">
        <v>1014</v>
      </c>
      <c r="B58" s="1901">
        <v>34071</v>
      </c>
      <c r="C58" s="547">
        <v>34014</v>
      </c>
      <c r="D58" s="547">
        <v>33537</v>
      </c>
      <c r="E58" s="547">
        <v>32065</v>
      </c>
      <c r="F58" s="547">
        <v>33151</v>
      </c>
      <c r="G58" s="547">
        <v>32367</v>
      </c>
      <c r="H58" s="547">
        <v>33687</v>
      </c>
      <c r="I58" s="547">
        <v>33631</v>
      </c>
      <c r="J58" s="547"/>
      <c r="N58" s="1672"/>
    </row>
    <row r="59" spans="1:14" ht="14.25" customHeight="1">
      <c r="A59" s="76" t="s">
        <v>829</v>
      </c>
      <c r="B59" s="1901">
        <v>23780</v>
      </c>
      <c r="C59" s="547">
        <v>23974</v>
      </c>
      <c r="D59" s="547">
        <v>23930</v>
      </c>
      <c r="E59" s="547">
        <v>23057</v>
      </c>
      <c r="F59" s="547">
        <v>23559</v>
      </c>
      <c r="G59" s="547">
        <v>24560</v>
      </c>
      <c r="H59" s="547">
        <v>29163</v>
      </c>
      <c r="I59" s="1673">
        <v>29842</v>
      </c>
      <c r="J59" s="547"/>
      <c r="N59" s="1672"/>
    </row>
    <row r="60" spans="1:14" ht="14.25" customHeight="1">
      <c r="A60" s="76" t="s">
        <v>828</v>
      </c>
      <c r="B60" s="1901">
        <v>10291</v>
      </c>
      <c r="C60" s="547">
        <v>10040</v>
      </c>
      <c r="D60" s="547">
        <v>9606</v>
      </c>
      <c r="E60" s="547">
        <v>9008</v>
      </c>
      <c r="F60" s="547">
        <v>9592</v>
      </c>
      <c r="G60" s="547">
        <v>7806</v>
      </c>
      <c r="H60" s="547">
        <v>4524</v>
      </c>
      <c r="I60" s="547">
        <v>3788</v>
      </c>
      <c r="J60" s="547"/>
      <c r="N60" s="1672"/>
    </row>
    <row r="61" spans="1:14" ht="14.25" customHeight="1" thickBot="1">
      <c r="A61" s="2000" t="s">
        <v>1013</v>
      </c>
      <c r="B61" s="2001">
        <v>1.4330000000000001</v>
      </c>
      <c r="C61" s="2002">
        <v>1.419</v>
      </c>
      <c r="D61" s="2002">
        <v>1.401</v>
      </c>
      <c r="E61" s="2002">
        <v>1.391</v>
      </c>
      <c r="F61" s="2002">
        <v>1.407</v>
      </c>
      <c r="G61" s="2002">
        <v>1.3180000000000001</v>
      </c>
      <c r="H61" s="2002">
        <v>1.155</v>
      </c>
      <c r="I61" s="2002">
        <v>1.127</v>
      </c>
      <c r="J61" s="2002"/>
    </row>
    <row r="62" spans="1:14" ht="15" customHeight="1">
      <c r="A62" s="107" t="s">
        <v>841</v>
      </c>
      <c r="B62" s="1671"/>
      <c r="C62" s="1671"/>
      <c r="D62" s="1671"/>
      <c r="E62" s="1671"/>
      <c r="F62" s="1671"/>
      <c r="G62" s="1671"/>
      <c r="H62" s="1671"/>
      <c r="I62" s="1671"/>
      <c r="J62" s="1671"/>
    </row>
    <row r="63" spans="1:14" ht="15" customHeight="1">
      <c r="A63" s="115"/>
      <c r="B63" s="115"/>
      <c r="C63" s="115"/>
      <c r="D63" s="115"/>
      <c r="E63" s="115"/>
      <c r="F63" s="115"/>
      <c r="G63" s="115"/>
      <c r="H63" s="115"/>
      <c r="I63" s="115"/>
      <c r="J63" s="115"/>
    </row>
    <row r="64" spans="1:14" ht="15" customHeight="1">
      <c r="B64" s="1999"/>
      <c r="C64" s="115"/>
      <c r="D64" s="115"/>
      <c r="E64" s="115"/>
      <c r="F64" s="115"/>
      <c r="G64" s="115"/>
      <c r="H64" s="115"/>
      <c r="I64" s="115"/>
      <c r="J64" s="115"/>
    </row>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1">
    <mergeCell ref="A54:J54"/>
  </mergeCells>
  <pageMargins left="0.7" right="0.7" top="0.75" bottom="0.75" header="0.3" footer="0.3"/>
  <pageSetup paperSize="9" scale="70" pageOrder="overThenDown" orientation="portrait" r:id="rId1"/>
  <headerFooter>
    <oddHeader>&amp;R&amp;"Arial,Normal"&amp;8Risk, liquidity and capital management</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159BB-72BA-444F-8F1A-0110E1339783}">
  <dimension ref="A1:N68"/>
  <sheetViews>
    <sheetView showGridLines="0" showZeros="0" view="pageLayout" topLeftCell="A55" zoomScaleNormal="100" zoomScaleSheetLayoutView="100" workbookViewId="0">
      <selection activeCell="A61" sqref="A61"/>
    </sheetView>
  </sheetViews>
  <sheetFormatPr defaultColWidth="8.88671875" defaultRowHeight="14.4"/>
  <cols>
    <col min="1" max="1" width="35.33203125" style="1670" customWidth="1"/>
    <col min="2" max="10" width="8.88671875" style="1670" customWidth="1"/>
    <col min="11" max="16384" width="8.88671875" style="1670"/>
  </cols>
  <sheetData>
    <row r="1" spans="1:12" ht="15" customHeight="1">
      <c r="A1" s="1699" t="s">
        <v>834</v>
      </c>
      <c r="B1" s="114"/>
      <c r="C1" s="113"/>
      <c r="D1" s="113"/>
      <c r="E1" s="113"/>
      <c r="F1" s="113"/>
      <c r="G1" s="113"/>
      <c r="H1" s="112"/>
      <c r="I1" s="115"/>
      <c r="J1" s="115"/>
    </row>
    <row r="2" spans="1:12" ht="15" customHeight="1" thickBot="1">
      <c r="A2" s="112"/>
      <c r="B2" s="114"/>
      <c r="C2" s="113"/>
      <c r="D2" s="113"/>
      <c r="E2" s="113"/>
      <c r="F2" s="113"/>
      <c r="G2" s="113"/>
      <c r="H2" s="112"/>
      <c r="I2" s="115"/>
      <c r="J2" s="115"/>
    </row>
    <row r="3" spans="1:12" ht="15" customHeight="1" thickBot="1">
      <c r="A3" s="1704" t="s">
        <v>112</v>
      </c>
      <c r="B3" s="111" t="s">
        <v>1339</v>
      </c>
      <c r="C3" s="106" t="s">
        <v>1190</v>
      </c>
      <c r="D3" s="106" t="s">
        <v>1102</v>
      </c>
      <c r="E3" s="111" t="s">
        <v>1043</v>
      </c>
      <c r="F3" s="111" t="s">
        <v>955</v>
      </c>
      <c r="G3" s="110" t="s">
        <v>878</v>
      </c>
      <c r="H3" s="110" t="s">
        <v>831</v>
      </c>
      <c r="I3" s="110" t="s">
        <v>788</v>
      </c>
      <c r="J3" s="110" t="s">
        <v>634</v>
      </c>
    </row>
    <row r="4" spans="1:12" ht="15" customHeight="1">
      <c r="A4" s="1691" t="s">
        <v>307</v>
      </c>
      <c r="B4" s="560">
        <v>120285</v>
      </c>
      <c r="C4" s="560">
        <v>122321</v>
      </c>
      <c r="D4" s="560">
        <v>120479</v>
      </c>
      <c r="E4" s="560">
        <v>115586</v>
      </c>
      <c r="F4" s="560">
        <v>117764</v>
      </c>
      <c r="G4" s="560">
        <v>117242</v>
      </c>
      <c r="H4" s="560">
        <v>117367</v>
      </c>
      <c r="I4" s="560">
        <v>124469</v>
      </c>
      <c r="J4" s="560">
        <v>127145</v>
      </c>
    </row>
    <row r="5" spans="1:12" ht="15" customHeight="1">
      <c r="A5" s="557" t="s">
        <v>306</v>
      </c>
      <c r="B5" s="314">
        <v>103569</v>
      </c>
      <c r="C5" s="314">
        <v>106082</v>
      </c>
      <c r="D5" s="314">
        <v>104743</v>
      </c>
      <c r="E5" s="314">
        <v>102531</v>
      </c>
      <c r="F5" s="314">
        <v>104380</v>
      </c>
      <c r="G5" s="314">
        <v>104365</v>
      </c>
      <c r="H5" s="314">
        <v>103694</v>
      </c>
      <c r="I5" s="314">
        <v>110823</v>
      </c>
      <c r="J5" s="314">
        <v>112239</v>
      </c>
    </row>
    <row r="6" spans="1:12" ht="15" customHeight="1">
      <c r="A6" s="557" t="s">
        <v>301</v>
      </c>
      <c r="B6" s="314">
        <v>0</v>
      </c>
      <c r="C6" s="314">
        <v>0</v>
      </c>
      <c r="D6" s="314">
        <v>0</v>
      </c>
      <c r="E6" s="314">
        <v>0</v>
      </c>
      <c r="F6" s="314">
        <v>0</v>
      </c>
      <c r="G6" s="314">
        <v>0</v>
      </c>
      <c r="H6" s="314">
        <v>0</v>
      </c>
      <c r="I6" s="314">
        <v>0</v>
      </c>
      <c r="J6" s="314">
        <v>0</v>
      </c>
      <c r="L6" s="1668"/>
    </row>
    <row r="7" spans="1:12" ht="15" customHeight="1">
      <c r="A7" s="557" t="s">
        <v>305</v>
      </c>
      <c r="B7" s="314">
        <v>66792</v>
      </c>
      <c r="C7" s="314">
        <v>68381</v>
      </c>
      <c r="D7" s="314">
        <v>67540</v>
      </c>
      <c r="E7" s="314">
        <v>66518</v>
      </c>
      <c r="F7" s="314">
        <v>68349</v>
      </c>
      <c r="G7" s="314">
        <v>68522</v>
      </c>
      <c r="H7" s="314">
        <v>67479</v>
      </c>
      <c r="I7" s="314">
        <v>74949</v>
      </c>
      <c r="J7" s="314">
        <v>75304</v>
      </c>
    </row>
    <row r="8" spans="1:12" ht="15" customHeight="1">
      <c r="A8" s="1693" t="s">
        <v>1488</v>
      </c>
      <c r="B8" s="314">
        <v>57481</v>
      </c>
      <c r="C8" s="314">
        <v>58474</v>
      </c>
      <c r="D8" s="314">
        <v>57670</v>
      </c>
      <c r="E8" s="314">
        <v>55965</v>
      </c>
      <c r="F8" s="314">
        <v>57026</v>
      </c>
      <c r="G8" s="314">
        <v>57014</v>
      </c>
      <c r="H8" s="314">
        <v>57103</v>
      </c>
      <c r="I8" s="314">
        <v>62301</v>
      </c>
      <c r="J8" s="314">
        <v>63163</v>
      </c>
    </row>
    <row r="9" spans="1:12" ht="15" customHeight="1">
      <c r="A9" s="1693" t="s">
        <v>1487</v>
      </c>
      <c r="B9" s="314">
        <v>9311</v>
      </c>
      <c r="C9" s="314">
        <v>9907</v>
      </c>
      <c r="D9" s="314">
        <v>9870</v>
      </c>
      <c r="E9" s="314">
        <v>10553</v>
      </c>
      <c r="F9" s="314">
        <v>11323</v>
      </c>
      <c r="G9" s="314">
        <v>11508</v>
      </c>
      <c r="H9" s="314">
        <v>10376</v>
      </c>
      <c r="I9" s="314">
        <v>12648</v>
      </c>
      <c r="J9" s="314">
        <v>12141</v>
      </c>
    </row>
    <row r="10" spans="1:12" ht="15" customHeight="1">
      <c r="A10" s="557" t="s">
        <v>304</v>
      </c>
      <c r="B10" s="314">
        <v>4089</v>
      </c>
      <c r="C10" s="314">
        <v>3977</v>
      </c>
      <c r="D10" s="314">
        <v>4738</v>
      </c>
      <c r="E10" s="314">
        <v>5283</v>
      </c>
      <c r="F10" s="314">
        <v>5420</v>
      </c>
      <c r="G10" s="314">
        <v>6293</v>
      </c>
      <c r="H10" s="314">
        <v>6135</v>
      </c>
      <c r="I10" s="314">
        <v>5507</v>
      </c>
      <c r="J10" s="314">
        <v>6364</v>
      </c>
    </row>
    <row r="11" spans="1:12" ht="15" customHeight="1">
      <c r="A11" s="557" t="s">
        <v>300</v>
      </c>
      <c r="B11" s="314">
        <v>27822</v>
      </c>
      <c r="C11" s="314">
        <v>27612</v>
      </c>
      <c r="D11" s="314">
        <v>27256</v>
      </c>
      <c r="E11" s="314">
        <v>26927</v>
      </c>
      <c r="F11" s="314">
        <v>26933</v>
      </c>
      <c r="G11" s="314">
        <v>25468</v>
      </c>
      <c r="H11" s="314">
        <v>26248</v>
      </c>
      <c r="I11" s="314">
        <v>26203</v>
      </c>
      <c r="J11" s="314">
        <v>26268</v>
      </c>
    </row>
    <row r="12" spans="1:12" ht="15" customHeight="1">
      <c r="A12" s="557" t="s">
        <v>303</v>
      </c>
      <c r="B12" s="314">
        <v>878</v>
      </c>
      <c r="C12" s="314">
        <v>882</v>
      </c>
      <c r="D12" s="314">
        <v>880</v>
      </c>
      <c r="E12" s="314">
        <v>883</v>
      </c>
      <c r="F12" s="314">
        <v>890</v>
      </c>
      <c r="G12" s="314">
        <v>893</v>
      </c>
      <c r="H12" s="314">
        <v>874</v>
      </c>
      <c r="I12" s="314">
        <v>1467</v>
      </c>
      <c r="J12" s="314">
        <v>833</v>
      </c>
    </row>
    <row r="13" spans="1:12" ht="15" customHeight="1">
      <c r="A13" s="557" t="s">
        <v>299</v>
      </c>
      <c r="B13" s="314">
        <v>3988</v>
      </c>
      <c r="C13" s="314">
        <v>5230</v>
      </c>
      <c r="D13" s="314">
        <v>4329</v>
      </c>
      <c r="E13" s="314">
        <v>2920</v>
      </c>
      <c r="F13" s="314">
        <v>2788</v>
      </c>
      <c r="G13" s="314">
        <v>3189</v>
      </c>
      <c r="H13" s="314">
        <v>2958</v>
      </c>
      <c r="I13" s="314">
        <v>2697</v>
      </c>
      <c r="J13" s="314">
        <v>3470</v>
      </c>
    </row>
    <row r="14" spans="1:12" ht="15" customHeight="1">
      <c r="A14" s="557" t="s">
        <v>302</v>
      </c>
      <c r="B14" s="314">
        <v>16716</v>
      </c>
      <c r="C14" s="314">
        <v>16239</v>
      </c>
      <c r="D14" s="314">
        <v>15736</v>
      </c>
      <c r="E14" s="314">
        <v>13055</v>
      </c>
      <c r="F14" s="314">
        <v>13384</v>
      </c>
      <c r="G14" s="314">
        <v>12877</v>
      </c>
      <c r="H14" s="314">
        <v>13673</v>
      </c>
      <c r="I14" s="314">
        <v>13646</v>
      </c>
      <c r="J14" s="314">
        <v>14906</v>
      </c>
    </row>
    <row r="15" spans="1:12" ht="15" customHeight="1">
      <c r="A15" s="557" t="s">
        <v>301</v>
      </c>
      <c r="B15" s="314">
        <v>418</v>
      </c>
      <c r="C15" s="314">
        <v>560</v>
      </c>
      <c r="D15" s="314">
        <v>520</v>
      </c>
      <c r="E15" s="314">
        <v>685</v>
      </c>
      <c r="F15" s="314">
        <v>840</v>
      </c>
      <c r="G15" s="314">
        <v>948</v>
      </c>
      <c r="H15" s="314">
        <v>1047</v>
      </c>
      <c r="I15" s="314">
        <v>1049</v>
      </c>
      <c r="J15" s="314">
        <v>554</v>
      </c>
    </row>
    <row r="16" spans="1:12" ht="15" customHeight="1">
      <c r="A16" s="557" t="s">
        <v>300</v>
      </c>
      <c r="B16" s="314">
        <v>5562</v>
      </c>
      <c r="C16" s="314">
        <v>5522</v>
      </c>
      <c r="D16" s="314">
        <v>5373</v>
      </c>
      <c r="E16" s="314">
        <v>5266</v>
      </c>
      <c r="F16" s="314">
        <v>5115</v>
      </c>
      <c r="G16" s="314">
        <v>4661</v>
      </c>
      <c r="H16" s="314">
        <v>5163</v>
      </c>
      <c r="I16" s="314">
        <v>5194</v>
      </c>
      <c r="J16" s="314">
        <v>5193</v>
      </c>
    </row>
    <row r="17" spans="1:10" ht="15" customHeight="1">
      <c r="A17" s="557" t="s">
        <v>299</v>
      </c>
      <c r="B17" s="314">
        <v>10736</v>
      </c>
      <c r="C17" s="314">
        <v>10157</v>
      </c>
      <c r="D17" s="562">
        <v>9842</v>
      </c>
      <c r="E17" s="314">
        <v>7104</v>
      </c>
      <c r="F17" s="314">
        <v>7429</v>
      </c>
      <c r="G17" s="314">
        <v>7268</v>
      </c>
      <c r="H17" s="314">
        <v>7463</v>
      </c>
      <c r="I17" s="314">
        <v>7403</v>
      </c>
      <c r="J17" s="314">
        <v>9160</v>
      </c>
    </row>
    <row r="18" spans="1:10" ht="15" customHeight="1">
      <c r="A18" s="315"/>
      <c r="B18" s="314"/>
      <c r="C18" s="314"/>
      <c r="D18" s="314"/>
      <c r="E18" s="314"/>
      <c r="F18" s="314"/>
      <c r="G18" s="314"/>
      <c r="H18" s="314"/>
      <c r="I18" s="314"/>
      <c r="J18" s="314"/>
    </row>
    <row r="19" spans="1:10" ht="15" customHeight="1">
      <c r="A19" s="1691" t="s">
        <v>1337</v>
      </c>
      <c r="B19" s="560">
        <v>645</v>
      </c>
      <c r="C19" s="560">
        <v>696</v>
      </c>
      <c r="D19" s="561">
        <v>648</v>
      </c>
      <c r="E19" s="560">
        <v>633</v>
      </c>
      <c r="F19" s="560">
        <v>934</v>
      </c>
      <c r="G19" s="560">
        <v>674</v>
      </c>
      <c r="H19" s="560">
        <v>795</v>
      </c>
      <c r="I19" s="560">
        <v>844</v>
      </c>
      <c r="J19" s="560">
        <v>728</v>
      </c>
    </row>
    <row r="20" spans="1:10" ht="15" customHeight="1">
      <c r="A20" s="315"/>
      <c r="B20" s="314"/>
      <c r="C20" s="314"/>
      <c r="D20" s="314"/>
      <c r="E20" s="314"/>
      <c r="F20" s="314"/>
      <c r="G20" s="314"/>
      <c r="H20" s="314"/>
      <c r="I20" s="314"/>
      <c r="J20" s="314"/>
    </row>
    <row r="21" spans="1:10" ht="15" customHeight="1">
      <c r="A21" s="1691" t="s">
        <v>298</v>
      </c>
      <c r="B21" s="560">
        <v>4409</v>
      </c>
      <c r="C21" s="560">
        <v>4720</v>
      </c>
      <c r="D21" s="560">
        <v>6616</v>
      </c>
      <c r="E21" s="560">
        <v>7537</v>
      </c>
      <c r="F21" s="560">
        <v>9597</v>
      </c>
      <c r="G21" s="560">
        <v>8594</v>
      </c>
      <c r="H21" s="560">
        <v>4934</v>
      </c>
      <c r="I21" s="560">
        <v>4257</v>
      </c>
      <c r="J21" s="560">
        <v>5165</v>
      </c>
    </row>
    <row r="22" spans="1:10" ht="15" customHeight="1">
      <c r="A22" s="557" t="s">
        <v>297</v>
      </c>
      <c r="B22" s="314">
        <v>3674</v>
      </c>
      <c r="C22" s="314">
        <v>4044</v>
      </c>
      <c r="D22" s="314">
        <v>3671</v>
      </c>
      <c r="E22" s="314">
        <v>4781</v>
      </c>
      <c r="F22" s="314">
        <v>6842</v>
      </c>
      <c r="G22" s="314">
        <v>5825</v>
      </c>
      <c r="H22" s="314">
        <v>4126</v>
      </c>
      <c r="I22" s="314">
        <v>3306</v>
      </c>
      <c r="J22" s="314">
        <v>3693</v>
      </c>
    </row>
    <row r="23" spans="1:10" ht="15" customHeight="1">
      <c r="A23" s="557" t="s">
        <v>296</v>
      </c>
      <c r="B23" s="314">
        <v>735</v>
      </c>
      <c r="C23" s="314">
        <v>676</v>
      </c>
      <c r="D23" s="314">
        <v>606</v>
      </c>
      <c r="E23" s="314">
        <v>598</v>
      </c>
      <c r="F23" s="314">
        <v>653</v>
      </c>
      <c r="G23" s="314">
        <v>865</v>
      </c>
      <c r="H23" s="314">
        <v>808</v>
      </c>
      <c r="I23" s="314">
        <v>951</v>
      </c>
      <c r="J23" s="314">
        <v>1049</v>
      </c>
    </row>
    <row r="24" spans="1:10" ht="15" customHeight="1">
      <c r="A24" s="557" t="s">
        <v>295</v>
      </c>
      <c r="B24" s="314">
        <v>0</v>
      </c>
      <c r="C24" s="314">
        <v>0</v>
      </c>
      <c r="D24" s="314">
        <v>2339</v>
      </c>
      <c r="E24" s="314">
        <v>2158</v>
      </c>
      <c r="F24" s="314">
        <v>2102</v>
      </c>
      <c r="G24" s="314">
        <v>1904</v>
      </c>
      <c r="H24" s="314">
        <v>0</v>
      </c>
      <c r="I24" s="314">
        <v>0</v>
      </c>
      <c r="J24" s="314">
        <v>423</v>
      </c>
    </row>
    <row r="25" spans="1:10" ht="15" customHeight="1">
      <c r="A25" s="557"/>
      <c r="B25" s="314"/>
      <c r="C25" s="314"/>
      <c r="D25" s="314"/>
      <c r="E25" s="314"/>
      <c r="F25" s="314"/>
      <c r="G25" s="314"/>
      <c r="H25" s="314"/>
      <c r="I25" s="314"/>
      <c r="J25" s="314"/>
    </row>
    <row r="26" spans="1:10" ht="15" customHeight="1">
      <c r="A26" s="1691" t="s">
        <v>614</v>
      </c>
      <c r="B26" s="1957" t="s">
        <v>1505</v>
      </c>
      <c r="C26" s="560">
        <v>1</v>
      </c>
      <c r="D26" s="560">
        <v>265</v>
      </c>
      <c r="E26" s="560">
        <v>106</v>
      </c>
      <c r="F26" s="560">
        <v>1</v>
      </c>
      <c r="G26" s="560">
        <v>0</v>
      </c>
      <c r="H26" s="560">
        <v>4</v>
      </c>
      <c r="I26" s="560">
        <v>2</v>
      </c>
      <c r="J26" s="560">
        <v>0</v>
      </c>
    </row>
    <row r="27" spans="1:10" ht="15" customHeight="1">
      <c r="A27" s="115"/>
      <c r="B27" s="314"/>
      <c r="C27" s="314"/>
      <c r="D27" s="314"/>
      <c r="E27" s="314"/>
      <c r="F27" s="314"/>
      <c r="G27" s="314"/>
      <c r="H27" s="314"/>
      <c r="I27" s="314"/>
      <c r="J27" s="314"/>
    </row>
    <row r="28" spans="1:10" ht="15" customHeight="1">
      <c r="A28" s="1691" t="s">
        <v>294</v>
      </c>
      <c r="B28" s="560">
        <v>14306</v>
      </c>
      <c r="C28" s="560">
        <v>14306</v>
      </c>
      <c r="D28" s="560">
        <v>14701</v>
      </c>
      <c r="E28" s="560">
        <v>14701</v>
      </c>
      <c r="F28" s="560">
        <v>14701</v>
      </c>
      <c r="G28" s="560">
        <v>14701</v>
      </c>
      <c r="H28" s="560">
        <v>15698</v>
      </c>
      <c r="I28" s="560">
        <v>15698</v>
      </c>
      <c r="J28" s="560">
        <v>15698</v>
      </c>
    </row>
    <row r="29" spans="1:10" ht="15" customHeight="1">
      <c r="A29" s="115"/>
      <c r="B29" s="134"/>
      <c r="C29" s="134"/>
      <c r="D29" s="134"/>
      <c r="E29" s="134"/>
      <c r="F29" s="134"/>
      <c r="G29" s="134"/>
      <c r="H29" s="134"/>
      <c r="I29" s="134"/>
      <c r="J29" s="134"/>
    </row>
    <row r="30" spans="1:10" ht="23.25" customHeight="1">
      <c r="A30" s="1691" t="s">
        <v>501</v>
      </c>
      <c r="B30" s="560">
        <v>0</v>
      </c>
      <c r="C30" s="560">
        <v>0</v>
      </c>
      <c r="D30" s="560">
        <v>630</v>
      </c>
      <c r="E30" s="560">
        <v>546</v>
      </c>
      <c r="F30" s="560">
        <v>452</v>
      </c>
      <c r="G30" s="560">
        <v>735</v>
      </c>
      <c r="H30" s="560">
        <v>750</v>
      </c>
      <c r="I30" s="560">
        <v>711</v>
      </c>
      <c r="J30" s="560">
        <v>663</v>
      </c>
    </row>
    <row r="31" spans="1:10" ht="31.5" customHeight="1">
      <c r="A31" s="1691" t="s">
        <v>578</v>
      </c>
      <c r="B31" s="560">
        <v>12577</v>
      </c>
      <c r="C31" s="560">
        <v>11993</v>
      </c>
      <c r="D31" s="560">
        <v>12101</v>
      </c>
      <c r="E31" s="560">
        <v>11450</v>
      </c>
      <c r="F31" s="560">
        <v>11151</v>
      </c>
      <c r="G31" s="560">
        <v>10162</v>
      </c>
      <c r="H31" s="560">
        <v>10667</v>
      </c>
      <c r="I31" s="560">
        <v>10367</v>
      </c>
      <c r="J31" s="560">
        <v>10330</v>
      </c>
    </row>
    <row r="32" spans="1:10" ht="15" customHeight="1">
      <c r="A32" s="115"/>
      <c r="B32" s="134"/>
      <c r="C32" s="134"/>
      <c r="D32" s="134"/>
      <c r="E32" s="134"/>
      <c r="F32" s="134"/>
      <c r="G32" s="134"/>
      <c r="H32" s="134"/>
      <c r="I32" s="134"/>
      <c r="J32" s="134"/>
    </row>
    <row r="33" spans="1:12" ht="21" thickBot="1">
      <c r="A33" s="1709" t="s">
        <v>293</v>
      </c>
      <c r="B33" s="203">
        <v>0</v>
      </c>
      <c r="C33" s="203">
        <v>0</v>
      </c>
      <c r="D33" s="203">
        <v>0</v>
      </c>
      <c r="E33" s="203">
        <v>0</v>
      </c>
      <c r="F33" s="203">
        <v>0</v>
      </c>
      <c r="G33" s="203">
        <v>0</v>
      </c>
      <c r="H33" s="203">
        <v>0</v>
      </c>
      <c r="I33" s="203">
        <v>0</v>
      </c>
      <c r="J33" s="203">
        <v>0</v>
      </c>
    </row>
    <row r="34" spans="1:12" ht="15" customHeight="1">
      <c r="A34" s="1708" t="s">
        <v>237</v>
      </c>
      <c r="B34" s="116">
        <v>152222</v>
      </c>
      <c r="C34" s="116">
        <v>154037</v>
      </c>
      <c r="D34" s="116">
        <v>155440</v>
      </c>
      <c r="E34" s="116">
        <v>150559</v>
      </c>
      <c r="F34" s="116">
        <v>154600</v>
      </c>
      <c r="G34" s="116">
        <v>152108</v>
      </c>
      <c r="H34" s="116">
        <v>150215</v>
      </c>
      <c r="I34" s="116">
        <v>156349</v>
      </c>
      <c r="J34" s="116">
        <v>159729</v>
      </c>
    </row>
    <row r="35" spans="1:12" ht="15" customHeight="1">
      <c r="A35" s="107"/>
      <c r="B35" s="1706"/>
      <c r="C35" s="1705"/>
      <c r="D35" s="113"/>
      <c r="E35" s="113"/>
      <c r="F35" s="113"/>
      <c r="G35" s="115"/>
      <c r="H35" s="115"/>
      <c r="I35" s="115"/>
      <c r="J35" s="115"/>
    </row>
    <row r="36" spans="1:12" ht="15" customHeight="1">
      <c r="A36" s="115"/>
      <c r="B36" s="1707"/>
      <c r="C36" s="115"/>
      <c r="D36" s="115"/>
      <c r="E36" s="115"/>
      <c r="F36" s="115"/>
      <c r="G36" s="115"/>
      <c r="H36" s="115"/>
      <c r="I36" s="115"/>
      <c r="J36" s="115"/>
    </row>
    <row r="37" spans="1:12" ht="15" customHeight="1">
      <c r="A37" s="115"/>
      <c r="B37" s="1707"/>
      <c r="C37" s="115"/>
      <c r="D37" s="115"/>
      <c r="E37" s="115"/>
      <c r="F37" s="115"/>
      <c r="G37" s="115"/>
      <c r="H37" s="115"/>
      <c r="I37" s="115"/>
      <c r="J37" s="115"/>
    </row>
    <row r="38" spans="1:12" ht="15" customHeight="1">
      <c r="A38" s="1699" t="s">
        <v>833</v>
      </c>
      <c r="B38" s="1706"/>
      <c r="C38" s="1705"/>
      <c r="D38" s="113"/>
      <c r="E38" s="113"/>
      <c r="F38" s="113"/>
      <c r="G38" s="115"/>
      <c r="H38" s="115"/>
      <c r="I38" s="115"/>
      <c r="J38" s="115"/>
    </row>
    <row r="39" spans="1:12" ht="15" customHeight="1" thickBot="1">
      <c r="A39" s="112"/>
      <c r="B39" s="1706"/>
      <c r="C39" s="1705"/>
      <c r="D39" s="113"/>
      <c r="E39" s="113"/>
      <c r="F39" s="113"/>
      <c r="G39" s="115"/>
      <c r="H39" s="115"/>
      <c r="I39" s="115"/>
      <c r="J39" s="115"/>
    </row>
    <row r="40" spans="1:12" ht="15" customHeight="1" thickBot="1">
      <c r="A40" s="1704" t="s">
        <v>292</v>
      </c>
      <c r="B40" s="111" t="s">
        <v>1339</v>
      </c>
      <c r="C40" s="111" t="s">
        <v>1190</v>
      </c>
      <c r="D40" s="111" t="s">
        <v>1102</v>
      </c>
      <c r="E40" s="110" t="s">
        <v>1043</v>
      </c>
      <c r="F40" s="110" t="s">
        <v>955</v>
      </c>
      <c r="G40" s="110" t="s">
        <v>878</v>
      </c>
      <c r="H40" s="110" t="s">
        <v>831</v>
      </c>
      <c r="I40" s="109" t="s">
        <v>788</v>
      </c>
      <c r="J40" s="109" t="s">
        <v>634</v>
      </c>
    </row>
    <row r="41" spans="1:12" ht="15" customHeight="1">
      <c r="A41" s="556" t="s">
        <v>291</v>
      </c>
      <c r="B41" s="555">
        <v>0.14000000000000001</v>
      </c>
      <c r="C41" s="555">
        <v>0.13</v>
      </c>
      <c r="D41" s="555">
        <v>0.15</v>
      </c>
      <c r="E41" s="555">
        <v>0.15</v>
      </c>
      <c r="F41" s="555">
        <v>0.16</v>
      </c>
      <c r="G41" s="555">
        <v>0.18</v>
      </c>
      <c r="H41" s="555">
        <v>0.18</v>
      </c>
      <c r="I41" s="555">
        <v>0.19</v>
      </c>
      <c r="J41" s="555">
        <v>0.17</v>
      </c>
    </row>
    <row r="42" spans="1:12" ht="15" customHeight="1">
      <c r="A42" s="557" t="s">
        <v>243</v>
      </c>
      <c r="B42" s="554">
        <v>0.28000000000000003</v>
      </c>
      <c r="C42" s="554">
        <v>0.27</v>
      </c>
      <c r="D42" s="554">
        <v>0.28000000000000003</v>
      </c>
      <c r="E42" s="554">
        <v>0.28000000000000003</v>
      </c>
      <c r="F42" s="554">
        <v>0.3</v>
      </c>
      <c r="G42" s="554">
        <v>0.3</v>
      </c>
      <c r="H42" s="554">
        <v>0.34</v>
      </c>
      <c r="I42" s="554">
        <v>0.35</v>
      </c>
      <c r="J42" s="554">
        <v>0.32</v>
      </c>
    </row>
    <row r="43" spans="1:12" ht="15" customHeight="1">
      <c r="A43" s="557" t="s">
        <v>242</v>
      </c>
      <c r="B43" s="554">
        <v>0.06</v>
      </c>
      <c r="C43" s="554">
        <v>0.06</v>
      </c>
      <c r="D43" s="554">
        <v>0.09</v>
      </c>
      <c r="E43" s="554">
        <v>0.09</v>
      </c>
      <c r="F43" s="554">
        <v>0.09</v>
      </c>
      <c r="G43" s="554">
        <v>0.1</v>
      </c>
      <c r="H43" s="554">
        <v>0.09</v>
      </c>
      <c r="I43" s="554">
        <v>0.09</v>
      </c>
      <c r="J43" s="554">
        <v>0.09</v>
      </c>
    </row>
    <row r="44" spans="1:12" ht="15" customHeight="1">
      <c r="A44" s="557" t="s">
        <v>244</v>
      </c>
      <c r="B44" s="554">
        <v>0.12</v>
      </c>
      <c r="C44" s="554">
        <v>0.12</v>
      </c>
      <c r="D44" s="554">
        <v>0.12</v>
      </c>
      <c r="E44" s="554">
        <v>0.11</v>
      </c>
      <c r="F44" s="554">
        <v>0.11</v>
      </c>
      <c r="G44" s="554">
        <v>0.13</v>
      </c>
      <c r="H44" s="554">
        <v>0.12</v>
      </c>
      <c r="I44" s="554">
        <v>0.13</v>
      </c>
      <c r="J44" s="554">
        <v>0.11</v>
      </c>
    </row>
    <row r="45" spans="1:12" ht="15" customHeight="1">
      <c r="A45" s="557" t="s">
        <v>241</v>
      </c>
      <c r="B45" s="554">
        <v>0.11</v>
      </c>
      <c r="C45" s="554">
        <v>0.11</v>
      </c>
      <c r="D45" s="554">
        <v>0.12</v>
      </c>
      <c r="E45" s="554">
        <v>0.14000000000000001</v>
      </c>
      <c r="F45" s="554">
        <v>0.17</v>
      </c>
      <c r="G45" s="554">
        <v>0.18</v>
      </c>
      <c r="H45" s="554">
        <v>0.21</v>
      </c>
      <c r="I45" s="554">
        <v>0.19</v>
      </c>
      <c r="J45" s="554">
        <v>0.18</v>
      </c>
    </row>
    <row r="46" spans="1:12" ht="15" customHeight="1">
      <c r="A46" s="559"/>
      <c r="B46" s="559"/>
      <c r="C46" s="559"/>
      <c r="D46" s="559"/>
      <c r="E46" s="559"/>
      <c r="F46" s="559"/>
      <c r="G46" s="559"/>
      <c r="H46" s="559"/>
      <c r="I46" s="559"/>
      <c r="J46" s="559"/>
    </row>
    <row r="47" spans="1:12" ht="15" customHeight="1">
      <c r="A47" s="1703" t="s">
        <v>290</v>
      </c>
      <c r="B47" s="558">
        <v>0.44</v>
      </c>
      <c r="C47" s="558">
        <v>0.44</v>
      </c>
      <c r="D47" s="558">
        <v>0.44</v>
      </c>
      <c r="E47" s="558">
        <v>0.45</v>
      </c>
      <c r="F47" s="558">
        <v>0.45</v>
      </c>
      <c r="G47" s="558">
        <v>0.47</v>
      </c>
      <c r="H47" s="558">
        <v>0.47</v>
      </c>
      <c r="I47" s="558">
        <v>0.51</v>
      </c>
      <c r="J47" s="558">
        <v>0.51</v>
      </c>
      <c r="L47" s="1668"/>
    </row>
    <row r="48" spans="1:12" ht="15" customHeight="1">
      <c r="A48" s="557"/>
      <c r="B48" s="557"/>
      <c r="C48" s="557"/>
      <c r="D48" s="557"/>
      <c r="E48" s="557"/>
      <c r="F48" s="557"/>
      <c r="G48" s="557"/>
      <c r="H48" s="557"/>
      <c r="I48" s="557"/>
      <c r="J48" s="557"/>
    </row>
    <row r="49" spans="1:14" ht="22.5" customHeight="1">
      <c r="A49" s="1702" t="s">
        <v>1256</v>
      </c>
      <c r="B49" s="555">
        <v>0.47</v>
      </c>
      <c r="C49" s="555">
        <v>0.47</v>
      </c>
      <c r="D49" s="555">
        <v>0.47</v>
      </c>
      <c r="E49" s="555">
        <v>0.48</v>
      </c>
      <c r="F49" s="555">
        <v>0.47</v>
      </c>
      <c r="G49" s="555">
        <v>0.48</v>
      </c>
      <c r="H49" s="555">
        <v>0.48</v>
      </c>
      <c r="I49" s="555">
        <v>0.52</v>
      </c>
      <c r="J49" s="555">
        <v>0.53</v>
      </c>
    </row>
    <row r="50" spans="1:14" ht="15" customHeight="1">
      <c r="A50" s="557" t="s">
        <v>243</v>
      </c>
      <c r="B50" s="554">
        <v>0.45</v>
      </c>
      <c r="C50" s="554">
        <v>0.47</v>
      </c>
      <c r="D50" s="554">
        <v>0.47</v>
      </c>
      <c r="E50" s="554">
        <v>0.48</v>
      </c>
      <c r="F50" s="554">
        <v>0.48</v>
      </c>
      <c r="G50" s="554">
        <v>0.49</v>
      </c>
      <c r="H50" s="554">
        <v>0.47</v>
      </c>
      <c r="I50" s="554">
        <v>0.51</v>
      </c>
      <c r="J50" s="554">
        <v>0.52</v>
      </c>
    </row>
    <row r="51" spans="1:14" ht="15" customHeight="1">
      <c r="A51" s="557" t="s">
        <v>242</v>
      </c>
      <c r="B51" s="554">
        <v>0.66</v>
      </c>
      <c r="C51" s="554">
        <v>0.65</v>
      </c>
      <c r="D51" s="554">
        <v>0.64</v>
      </c>
      <c r="E51" s="554">
        <v>0.64</v>
      </c>
      <c r="F51" s="554">
        <v>0.63</v>
      </c>
      <c r="G51" s="554">
        <v>0.65</v>
      </c>
      <c r="H51" s="554">
        <v>0.64</v>
      </c>
      <c r="I51" s="554">
        <v>0.66</v>
      </c>
      <c r="J51" s="554">
        <v>0.67</v>
      </c>
    </row>
    <row r="52" spans="1:14" ht="15" customHeight="1">
      <c r="A52" s="557" t="s">
        <v>244</v>
      </c>
      <c r="B52" s="554">
        <v>0.37</v>
      </c>
      <c r="C52" s="554">
        <v>0.37</v>
      </c>
      <c r="D52" s="554">
        <v>0.36</v>
      </c>
      <c r="E52" s="554">
        <v>0.38</v>
      </c>
      <c r="F52" s="554">
        <v>0.38</v>
      </c>
      <c r="G52" s="554">
        <v>0.38</v>
      </c>
      <c r="H52" s="554">
        <v>0.37</v>
      </c>
      <c r="I52" s="554">
        <v>0.38</v>
      </c>
      <c r="J52" s="554">
        <v>0.4</v>
      </c>
    </row>
    <row r="53" spans="1:14" ht="15" customHeight="1">
      <c r="A53" s="557" t="s">
        <v>241</v>
      </c>
      <c r="B53" s="554">
        <v>0.42</v>
      </c>
      <c r="C53" s="554">
        <v>0.41</v>
      </c>
      <c r="D53" s="554">
        <v>0.41</v>
      </c>
      <c r="E53" s="554">
        <v>0.43</v>
      </c>
      <c r="F53" s="554">
        <v>0.42</v>
      </c>
      <c r="G53" s="554">
        <v>0.43</v>
      </c>
      <c r="H53" s="554">
        <v>0.43</v>
      </c>
      <c r="I53" s="554">
        <v>0.51</v>
      </c>
      <c r="J53" s="554">
        <v>0.51</v>
      </c>
    </row>
    <row r="54" spans="1:14" ht="15" customHeight="1">
      <c r="A54" s="556"/>
      <c r="B54" s="556"/>
      <c r="C54" s="556"/>
      <c r="D54" s="556"/>
      <c r="E54" s="556"/>
      <c r="F54" s="556"/>
      <c r="G54" s="556"/>
      <c r="H54" s="556"/>
      <c r="I54" s="556"/>
      <c r="J54" s="556"/>
    </row>
    <row r="55" spans="1:14" ht="20.399999999999999">
      <c r="A55" s="1702" t="s">
        <v>1614</v>
      </c>
      <c r="B55" s="555">
        <v>0.41</v>
      </c>
      <c r="C55" s="555">
        <v>0.41</v>
      </c>
      <c r="D55" s="555">
        <v>0.41</v>
      </c>
      <c r="E55" s="555">
        <v>0.41</v>
      </c>
      <c r="F55" s="555">
        <v>0.43</v>
      </c>
      <c r="G55" s="555">
        <v>0.45</v>
      </c>
      <c r="H55" s="555">
        <v>0.46</v>
      </c>
      <c r="I55" s="555">
        <v>0.51</v>
      </c>
      <c r="J55" s="555">
        <v>0.51</v>
      </c>
    </row>
    <row r="56" spans="1:14" ht="15" customHeight="1">
      <c r="A56" s="557" t="s">
        <v>243</v>
      </c>
      <c r="B56" s="554">
        <v>0.44</v>
      </c>
      <c r="C56" s="554">
        <v>0.46</v>
      </c>
      <c r="D56" s="554">
        <v>0.47</v>
      </c>
      <c r="E56" s="554">
        <v>0.48</v>
      </c>
      <c r="F56" s="554">
        <v>0.49</v>
      </c>
      <c r="G56" s="554">
        <v>0.51</v>
      </c>
      <c r="H56" s="554">
        <v>0.5</v>
      </c>
      <c r="I56" s="554">
        <v>0.52</v>
      </c>
      <c r="J56" s="554">
        <v>0.52</v>
      </c>
    </row>
    <row r="57" spans="1:14" ht="15" customHeight="1">
      <c r="A57" s="557" t="s">
        <v>242</v>
      </c>
      <c r="B57" s="554">
        <v>0.47</v>
      </c>
      <c r="C57" s="554">
        <v>0.47</v>
      </c>
      <c r="D57" s="554">
        <v>0.47</v>
      </c>
      <c r="E57" s="554">
        <v>0.47</v>
      </c>
      <c r="F57" s="554">
        <v>0.48</v>
      </c>
      <c r="G57" s="554">
        <v>0.5</v>
      </c>
      <c r="H57" s="554">
        <v>0.53</v>
      </c>
      <c r="I57" s="554">
        <v>0.67</v>
      </c>
      <c r="J57" s="554">
        <v>0.67</v>
      </c>
    </row>
    <row r="58" spans="1:14" ht="15" customHeight="1">
      <c r="A58" s="557" t="s">
        <v>244</v>
      </c>
      <c r="B58" s="554">
        <v>0.39</v>
      </c>
      <c r="C58" s="554">
        <v>0.4</v>
      </c>
      <c r="D58" s="554">
        <v>0.4</v>
      </c>
      <c r="E58" s="554">
        <v>0.4</v>
      </c>
      <c r="F58" s="554">
        <v>0.42</v>
      </c>
      <c r="G58" s="554">
        <v>0.44</v>
      </c>
      <c r="H58" s="554">
        <v>0.44</v>
      </c>
      <c r="I58" s="554">
        <v>0.45</v>
      </c>
      <c r="J58" s="554">
        <v>0.44</v>
      </c>
    </row>
    <row r="59" spans="1:14" ht="15" customHeight="1">
      <c r="A59" s="557" t="s">
        <v>241</v>
      </c>
      <c r="B59" s="554">
        <v>0.35</v>
      </c>
      <c r="C59" s="554">
        <v>0.34</v>
      </c>
      <c r="D59" s="554">
        <v>0.34</v>
      </c>
      <c r="E59" s="554">
        <v>0.34</v>
      </c>
      <c r="F59" s="554">
        <v>0.35</v>
      </c>
      <c r="G59" s="554">
        <v>0.37</v>
      </c>
      <c r="H59" s="554">
        <v>0.38</v>
      </c>
      <c r="I59" s="554">
        <v>0.43</v>
      </c>
      <c r="J59" s="554">
        <v>0.43</v>
      </c>
    </row>
    <row r="60" spans="1:14" ht="15" customHeight="1">
      <c r="A60" s="556"/>
      <c r="B60" s="556"/>
      <c r="C60" s="556"/>
      <c r="D60" s="556"/>
      <c r="E60" s="556"/>
      <c r="F60" s="556"/>
      <c r="G60" s="556"/>
      <c r="H60" s="556"/>
      <c r="I60" s="556"/>
      <c r="J60" s="556"/>
      <c r="N60" s="1701"/>
    </row>
    <row r="61" spans="1:14" ht="15" customHeight="1">
      <c r="A61" s="556" t="s">
        <v>1052</v>
      </c>
      <c r="B61" s="555">
        <v>0.11</v>
      </c>
      <c r="C61" s="555">
        <v>0.12</v>
      </c>
      <c r="D61" s="555">
        <v>0.12</v>
      </c>
      <c r="E61" s="555">
        <v>0.12</v>
      </c>
      <c r="F61" s="555">
        <v>0.12</v>
      </c>
      <c r="G61" s="555">
        <v>0.12</v>
      </c>
      <c r="H61" s="555">
        <v>0.12</v>
      </c>
      <c r="I61" s="555">
        <v>0.12</v>
      </c>
      <c r="J61" s="555">
        <v>0.12</v>
      </c>
      <c r="N61" s="1700"/>
    </row>
    <row r="62" spans="1:14" ht="15" customHeight="1">
      <c r="A62" s="557" t="s">
        <v>243</v>
      </c>
      <c r="B62" s="554">
        <v>0.11</v>
      </c>
      <c r="C62" s="554">
        <v>0.12</v>
      </c>
      <c r="D62" s="554">
        <v>0.12</v>
      </c>
      <c r="E62" s="554">
        <v>0.13</v>
      </c>
      <c r="F62" s="554">
        <v>0.13</v>
      </c>
      <c r="G62" s="554">
        <v>0.12</v>
      </c>
      <c r="H62" s="554">
        <v>0.12</v>
      </c>
      <c r="I62" s="554">
        <v>0.12</v>
      </c>
      <c r="J62" s="554">
        <v>0.12</v>
      </c>
      <c r="N62" s="1700"/>
    </row>
    <row r="63" spans="1:14" ht="15" customHeight="1">
      <c r="A63" s="557" t="s">
        <v>242</v>
      </c>
      <c r="B63" s="554">
        <v>0.22</v>
      </c>
      <c r="C63" s="554">
        <v>0.22</v>
      </c>
      <c r="D63" s="554">
        <v>0.22</v>
      </c>
      <c r="E63" s="554">
        <v>0.22</v>
      </c>
      <c r="F63" s="554">
        <v>0.22</v>
      </c>
      <c r="G63" s="554">
        <v>0.22</v>
      </c>
      <c r="H63" s="554">
        <v>0.22</v>
      </c>
      <c r="I63" s="554">
        <v>0.22</v>
      </c>
      <c r="J63" s="554">
        <v>0.22</v>
      </c>
      <c r="N63" s="1700"/>
    </row>
    <row r="64" spans="1:14" ht="15" customHeight="1">
      <c r="A64" s="557" t="s">
        <v>244</v>
      </c>
      <c r="B64" s="554">
        <v>0.15</v>
      </c>
      <c r="C64" s="554">
        <v>0.15</v>
      </c>
      <c r="D64" s="554">
        <v>0.15</v>
      </c>
      <c r="E64" s="554">
        <v>0.15</v>
      </c>
      <c r="F64" s="554">
        <v>0.15</v>
      </c>
      <c r="G64" s="554">
        <v>0.15</v>
      </c>
      <c r="H64" s="554">
        <v>0.15</v>
      </c>
      <c r="I64" s="554">
        <v>0.15</v>
      </c>
      <c r="J64" s="554">
        <v>0.15</v>
      </c>
      <c r="N64" s="1700"/>
    </row>
    <row r="65" spans="1:10" ht="15" customHeight="1">
      <c r="A65" s="1689" t="s">
        <v>241</v>
      </c>
      <c r="B65" s="1211">
        <v>0.04</v>
      </c>
      <c r="C65" s="1211">
        <v>0.03</v>
      </c>
      <c r="D65" s="1211">
        <v>0.03</v>
      </c>
      <c r="E65" s="1211">
        <v>0.03</v>
      </c>
      <c r="F65" s="1211">
        <v>0.03</v>
      </c>
      <c r="G65" s="1211">
        <v>0.03</v>
      </c>
      <c r="H65" s="1211">
        <v>0.03</v>
      </c>
      <c r="I65" s="1211">
        <v>0.03</v>
      </c>
      <c r="J65" s="1211">
        <v>0.03</v>
      </c>
    </row>
    <row r="66" spans="1:10" ht="15" customHeight="1">
      <c r="A66" s="557"/>
      <c r="B66" s="856"/>
      <c r="C66" s="855"/>
      <c r="D66" s="855"/>
      <c r="E66" s="855"/>
      <c r="F66" s="855"/>
      <c r="G66" s="855"/>
      <c r="H66" s="855"/>
      <c r="I66" s="855"/>
      <c r="J66" s="855"/>
    </row>
    <row r="67" spans="1:10">
      <c r="A67" s="557"/>
      <c r="B67" s="855"/>
      <c r="C67" s="855"/>
      <c r="D67" s="855"/>
      <c r="E67" s="855"/>
      <c r="F67" s="855"/>
      <c r="G67" s="855"/>
      <c r="H67" s="855"/>
      <c r="I67" s="855"/>
      <c r="J67" s="855"/>
    </row>
    <row r="68" spans="1:10">
      <c r="A68" s="557"/>
      <c r="B68" s="855"/>
      <c r="C68" s="855"/>
      <c r="D68" s="855"/>
      <c r="E68" s="855"/>
      <c r="F68" s="855"/>
      <c r="G68" s="855"/>
      <c r="H68" s="855"/>
      <c r="I68" s="855"/>
      <c r="J68" s="855"/>
    </row>
  </sheetData>
  <pageMargins left="0.7" right="0.7" top="0.75" bottom="0.75" header="0.3" footer="0.3"/>
  <pageSetup paperSize="9" scale="70" orientation="portrait" r:id="rId1"/>
  <ignoredErrors>
    <ignoredError sqref="B26" numberStoredAsText="1"/>
  </ignoredError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8ACDF-3F0B-4D56-AB4F-9BD2F35E250D}">
  <dimension ref="A1:I61"/>
  <sheetViews>
    <sheetView showGridLines="0" view="pageLayout" zoomScaleNormal="100" zoomScaleSheetLayoutView="100" workbookViewId="0">
      <selection activeCell="C72" sqref="C72"/>
    </sheetView>
  </sheetViews>
  <sheetFormatPr defaultColWidth="9.109375" defaultRowHeight="14.4"/>
  <cols>
    <col min="1" max="1" width="54.6640625" style="1710" customWidth="1"/>
    <col min="2" max="9" width="11.6640625" style="1710" customWidth="1"/>
    <col min="10" max="16384" width="9.109375" style="1710"/>
  </cols>
  <sheetData>
    <row r="1" spans="1:9" ht="13.5" customHeight="1">
      <c r="A1" s="1675" t="s">
        <v>835</v>
      </c>
      <c r="B1" s="1719"/>
      <c r="C1" s="1718"/>
      <c r="D1" s="1720"/>
      <c r="E1" s="1720"/>
      <c r="F1" s="1719"/>
      <c r="G1" s="1718"/>
    </row>
    <row r="2" spans="1:9" ht="13.5" customHeight="1">
      <c r="A2" s="906"/>
      <c r="B2" s="1719"/>
      <c r="C2" s="1718"/>
      <c r="D2" s="1720"/>
      <c r="E2" s="1720"/>
      <c r="F2" s="1719"/>
      <c r="G2" s="1718"/>
    </row>
    <row r="3" spans="1:9" ht="13.5" customHeight="1">
      <c r="A3" s="1712" t="s">
        <v>0</v>
      </c>
      <c r="B3" s="2176" t="s">
        <v>1492</v>
      </c>
      <c r="C3" s="2176"/>
      <c r="D3" s="2176" t="s">
        <v>1491</v>
      </c>
      <c r="E3" s="2176"/>
      <c r="F3" s="2176" t="s">
        <v>1490</v>
      </c>
      <c r="G3" s="2176"/>
    </row>
    <row r="4" spans="1:9" ht="13.5" customHeight="1">
      <c r="A4" s="315"/>
      <c r="B4" s="2177" t="s">
        <v>330</v>
      </c>
      <c r="C4" s="2177" t="s">
        <v>329</v>
      </c>
      <c r="D4" s="2179" t="s">
        <v>330</v>
      </c>
      <c r="E4" s="2179" t="s">
        <v>329</v>
      </c>
      <c r="F4" s="2177" t="s">
        <v>330</v>
      </c>
      <c r="G4" s="2177" t="s">
        <v>329</v>
      </c>
    </row>
    <row r="5" spans="1:9" ht="14.25" customHeight="1" thickBot="1">
      <c r="A5" s="1674" t="s">
        <v>112</v>
      </c>
      <c r="B5" s="2178"/>
      <c r="C5" s="2178"/>
      <c r="D5" s="2180"/>
      <c r="E5" s="2180"/>
      <c r="F5" s="2178"/>
      <c r="G5" s="2178"/>
    </row>
    <row r="6" spans="1:9" ht="13.5" customHeight="1">
      <c r="A6" s="1712" t="s">
        <v>328</v>
      </c>
      <c r="B6" s="564">
        <v>9623</v>
      </c>
      <c r="C6" s="564">
        <v>120285</v>
      </c>
      <c r="D6" s="564">
        <v>9638</v>
      </c>
      <c r="E6" s="564">
        <v>120479</v>
      </c>
      <c r="F6" s="564">
        <v>9421</v>
      </c>
      <c r="G6" s="564">
        <v>117764</v>
      </c>
      <c r="H6" s="1717"/>
      <c r="I6" s="1717"/>
    </row>
    <row r="7" spans="1:9" ht="13.5" customHeight="1">
      <c r="A7" s="76" t="s">
        <v>327</v>
      </c>
      <c r="B7" s="547">
        <v>368</v>
      </c>
      <c r="C7" s="547">
        <v>4604</v>
      </c>
      <c r="D7" s="547">
        <v>449</v>
      </c>
      <c r="E7" s="547">
        <v>5609</v>
      </c>
      <c r="F7" s="547">
        <v>557</v>
      </c>
      <c r="G7" s="547">
        <v>6961</v>
      </c>
      <c r="H7" s="1717"/>
      <c r="I7" s="1717"/>
    </row>
    <row r="8" spans="1:9" ht="13.5" customHeight="1">
      <c r="A8" s="76"/>
      <c r="B8" s="547" t="s">
        <v>53</v>
      </c>
      <c r="C8" s="547" t="s">
        <v>53</v>
      </c>
      <c r="D8" s="547" t="s">
        <v>53</v>
      </c>
      <c r="E8" s="547" t="s">
        <v>53</v>
      </c>
      <c r="F8" s="547" t="s">
        <v>53</v>
      </c>
      <c r="G8" s="547" t="s">
        <v>53</v>
      </c>
    </row>
    <row r="9" spans="1:9" ht="13.5" customHeight="1">
      <c r="A9" s="76" t="s">
        <v>326</v>
      </c>
      <c r="B9" s="547">
        <v>8286</v>
      </c>
      <c r="C9" s="547">
        <v>103569</v>
      </c>
      <c r="D9" s="547">
        <v>8379</v>
      </c>
      <c r="E9" s="547">
        <v>104743</v>
      </c>
      <c r="F9" s="547">
        <v>8350</v>
      </c>
      <c r="G9" s="547">
        <v>104380</v>
      </c>
    </row>
    <row r="10" spans="1:9" ht="13.5" customHeight="1">
      <c r="A10" s="76" t="s">
        <v>301</v>
      </c>
      <c r="B10" s="547" t="s">
        <v>53</v>
      </c>
      <c r="C10" s="547" t="s">
        <v>53</v>
      </c>
      <c r="D10" s="547" t="s">
        <v>53</v>
      </c>
      <c r="E10" s="547" t="s">
        <v>53</v>
      </c>
      <c r="F10" s="547" t="s">
        <v>53</v>
      </c>
      <c r="G10" s="547" t="s">
        <v>53</v>
      </c>
    </row>
    <row r="11" spans="1:9" ht="13.5" customHeight="1">
      <c r="A11" s="76" t="s">
        <v>305</v>
      </c>
      <c r="B11" s="547">
        <v>5343</v>
      </c>
      <c r="C11" s="547">
        <v>66792</v>
      </c>
      <c r="D11" s="547">
        <v>5403</v>
      </c>
      <c r="E11" s="547">
        <v>67540</v>
      </c>
      <c r="F11" s="547">
        <v>5468</v>
      </c>
      <c r="G11" s="547">
        <v>68349</v>
      </c>
    </row>
    <row r="12" spans="1:9" ht="13.5" customHeight="1">
      <c r="A12" s="1716" t="s">
        <v>1488</v>
      </c>
      <c r="B12" s="547">
        <v>4598</v>
      </c>
      <c r="C12" s="547">
        <v>57481</v>
      </c>
      <c r="D12" s="547">
        <v>4613</v>
      </c>
      <c r="E12" s="547">
        <v>57670</v>
      </c>
      <c r="F12" s="547">
        <v>4562</v>
      </c>
      <c r="G12" s="547">
        <v>57026</v>
      </c>
    </row>
    <row r="13" spans="1:9" ht="13.5" customHeight="1">
      <c r="A13" s="1716" t="s">
        <v>1487</v>
      </c>
      <c r="B13" s="547">
        <v>745</v>
      </c>
      <c r="C13" s="547">
        <v>9311</v>
      </c>
      <c r="D13" s="547">
        <v>790</v>
      </c>
      <c r="E13" s="547">
        <v>9870</v>
      </c>
      <c r="F13" s="547">
        <v>906</v>
      </c>
      <c r="G13" s="547">
        <v>11323</v>
      </c>
      <c r="I13" s="1715"/>
    </row>
    <row r="14" spans="1:9" ht="13.5" customHeight="1">
      <c r="A14" s="76" t="s">
        <v>304</v>
      </c>
      <c r="B14" s="547">
        <v>327</v>
      </c>
      <c r="C14" s="547">
        <v>4089</v>
      </c>
      <c r="D14" s="547">
        <v>379</v>
      </c>
      <c r="E14" s="547">
        <v>4738</v>
      </c>
      <c r="F14" s="547">
        <v>433</v>
      </c>
      <c r="G14" s="547">
        <v>5420</v>
      </c>
    </row>
    <row r="15" spans="1:9" ht="13.5" customHeight="1">
      <c r="A15" s="76" t="s">
        <v>300</v>
      </c>
      <c r="B15" s="547">
        <v>2226</v>
      </c>
      <c r="C15" s="547">
        <v>27822</v>
      </c>
      <c r="D15" s="547">
        <v>2181</v>
      </c>
      <c r="E15" s="547">
        <v>27256</v>
      </c>
      <c r="F15" s="547">
        <v>2155</v>
      </c>
      <c r="G15" s="547">
        <v>26933</v>
      </c>
    </row>
    <row r="16" spans="1:9" ht="13.5" customHeight="1">
      <c r="A16" s="76" t="s">
        <v>303</v>
      </c>
      <c r="B16" s="547">
        <v>71</v>
      </c>
      <c r="C16" s="547">
        <v>878</v>
      </c>
      <c r="D16" s="547">
        <v>70</v>
      </c>
      <c r="E16" s="547">
        <v>880</v>
      </c>
      <c r="F16" s="547">
        <v>71</v>
      </c>
      <c r="G16" s="547">
        <v>890</v>
      </c>
    </row>
    <row r="17" spans="1:7" ht="13.5" customHeight="1">
      <c r="A17" s="76" t="s">
        <v>299</v>
      </c>
      <c r="B17" s="547">
        <v>319</v>
      </c>
      <c r="C17" s="547">
        <v>3988</v>
      </c>
      <c r="D17" s="547">
        <v>346</v>
      </c>
      <c r="E17" s="547">
        <v>4329</v>
      </c>
      <c r="F17" s="547">
        <v>223</v>
      </c>
      <c r="G17" s="547">
        <v>2788</v>
      </c>
    </row>
    <row r="18" spans="1:7" ht="13.5" customHeight="1">
      <c r="A18" s="76"/>
      <c r="B18" s="547" t="s">
        <v>53</v>
      </c>
      <c r="C18" s="547" t="s">
        <v>53</v>
      </c>
      <c r="D18" s="547" t="s">
        <v>53</v>
      </c>
      <c r="E18" s="547" t="s">
        <v>53</v>
      </c>
      <c r="F18" s="547" t="s">
        <v>53</v>
      </c>
      <c r="G18" s="547" t="s">
        <v>53</v>
      </c>
    </row>
    <row r="19" spans="1:7" ht="13.5" customHeight="1">
      <c r="A19" s="76" t="s">
        <v>302</v>
      </c>
      <c r="B19" s="547">
        <v>1337</v>
      </c>
      <c r="C19" s="547">
        <v>16716</v>
      </c>
      <c r="D19" s="547">
        <v>1259</v>
      </c>
      <c r="E19" s="547">
        <v>15736</v>
      </c>
      <c r="F19" s="547">
        <v>1071</v>
      </c>
      <c r="G19" s="547">
        <v>13384</v>
      </c>
    </row>
    <row r="20" spans="1:7" ht="13.5" customHeight="1">
      <c r="A20" s="76" t="s">
        <v>323</v>
      </c>
      <c r="B20" s="547">
        <v>27</v>
      </c>
      <c r="C20" s="547">
        <v>333</v>
      </c>
      <c r="D20" s="547">
        <v>35</v>
      </c>
      <c r="E20" s="547">
        <v>437</v>
      </c>
      <c r="F20" s="547">
        <v>60</v>
      </c>
      <c r="G20" s="547">
        <v>754</v>
      </c>
    </row>
    <row r="21" spans="1:7" ht="13.5" customHeight="1">
      <c r="A21" s="76" t="s">
        <v>322</v>
      </c>
      <c r="B21" s="547">
        <v>7</v>
      </c>
      <c r="C21" s="547">
        <v>85</v>
      </c>
      <c r="D21" s="547">
        <v>7</v>
      </c>
      <c r="E21" s="547">
        <v>83</v>
      </c>
      <c r="F21" s="547">
        <v>7</v>
      </c>
      <c r="G21" s="547">
        <v>86</v>
      </c>
    </row>
    <row r="22" spans="1:7" ht="13.5" customHeight="1">
      <c r="A22" s="76" t="s">
        <v>321</v>
      </c>
      <c r="B22" s="547" t="s">
        <v>53</v>
      </c>
      <c r="C22" s="547" t="s">
        <v>53</v>
      </c>
      <c r="D22" s="547" t="s">
        <v>53</v>
      </c>
      <c r="E22" s="547" t="s">
        <v>53</v>
      </c>
      <c r="F22" s="547" t="s">
        <v>53</v>
      </c>
      <c r="G22" s="547">
        <v>0</v>
      </c>
    </row>
    <row r="23" spans="1:7" ht="13.5" customHeight="1">
      <c r="A23" s="76" t="s">
        <v>320</v>
      </c>
      <c r="B23" s="547" t="s">
        <v>53</v>
      </c>
      <c r="C23" s="547" t="s">
        <v>53</v>
      </c>
      <c r="D23" s="547" t="s">
        <v>53</v>
      </c>
      <c r="E23" s="547" t="s">
        <v>53</v>
      </c>
      <c r="F23" s="547" t="s">
        <v>53</v>
      </c>
      <c r="G23" s="547" t="s">
        <v>53</v>
      </c>
    </row>
    <row r="24" spans="1:7" ht="13.5" customHeight="1">
      <c r="A24" s="76" t="s">
        <v>319</v>
      </c>
      <c r="B24" s="547" t="s">
        <v>53</v>
      </c>
      <c r="C24" s="547" t="s">
        <v>53</v>
      </c>
      <c r="D24" s="547" t="s">
        <v>53</v>
      </c>
      <c r="E24" s="547" t="s">
        <v>53</v>
      </c>
      <c r="F24" s="547" t="s">
        <v>53</v>
      </c>
      <c r="G24" s="547" t="s">
        <v>53</v>
      </c>
    </row>
    <row r="25" spans="1:7" ht="13.5" customHeight="1">
      <c r="A25" s="76" t="s">
        <v>318</v>
      </c>
      <c r="B25" s="547">
        <v>9</v>
      </c>
      <c r="C25" s="547">
        <v>114</v>
      </c>
      <c r="D25" s="547">
        <v>9</v>
      </c>
      <c r="E25" s="547">
        <v>110</v>
      </c>
      <c r="F25" s="547">
        <v>13</v>
      </c>
      <c r="G25" s="547">
        <v>167</v>
      </c>
    </row>
    <row r="26" spans="1:7" ht="13.5" customHeight="1">
      <c r="A26" s="76" t="s">
        <v>317</v>
      </c>
      <c r="B26" s="547">
        <v>162</v>
      </c>
      <c r="C26" s="547">
        <v>2030</v>
      </c>
      <c r="D26" s="547">
        <v>178</v>
      </c>
      <c r="E26" s="547">
        <v>2228</v>
      </c>
      <c r="F26" s="547">
        <v>125</v>
      </c>
      <c r="G26" s="547">
        <v>1561</v>
      </c>
    </row>
    <row r="27" spans="1:7" ht="13.5" customHeight="1">
      <c r="A27" s="76" t="s">
        <v>316</v>
      </c>
      <c r="B27" s="547">
        <v>307</v>
      </c>
      <c r="C27" s="547">
        <v>3833</v>
      </c>
      <c r="D27" s="547">
        <v>300</v>
      </c>
      <c r="E27" s="547">
        <v>3747</v>
      </c>
      <c r="F27" s="547">
        <v>288</v>
      </c>
      <c r="G27" s="547">
        <v>3600</v>
      </c>
    </row>
    <row r="28" spans="1:7" ht="13.5" customHeight="1">
      <c r="A28" s="76" t="s">
        <v>315</v>
      </c>
      <c r="B28" s="547">
        <v>138</v>
      </c>
      <c r="C28" s="547">
        <v>1729</v>
      </c>
      <c r="D28" s="547">
        <v>130</v>
      </c>
      <c r="E28" s="547">
        <v>1626</v>
      </c>
      <c r="F28" s="547">
        <v>121</v>
      </c>
      <c r="G28" s="547">
        <v>1515</v>
      </c>
    </row>
    <row r="29" spans="1:7" ht="13.5" customHeight="1">
      <c r="A29" s="76" t="s">
        <v>314</v>
      </c>
      <c r="B29" s="547">
        <v>7</v>
      </c>
      <c r="C29" s="547">
        <v>89</v>
      </c>
      <c r="D29" s="547">
        <v>8</v>
      </c>
      <c r="E29" s="547">
        <v>96</v>
      </c>
      <c r="F29" s="547">
        <v>9</v>
      </c>
      <c r="G29" s="547">
        <v>111</v>
      </c>
    </row>
    <row r="30" spans="1:7" ht="13.5" customHeight="1">
      <c r="A30" s="76" t="s">
        <v>313</v>
      </c>
      <c r="B30" s="547" t="s">
        <v>53</v>
      </c>
      <c r="C30" s="547" t="s">
        <v>53</v>
      </c>
      <c r="D30" s="547">
        <v>91</v>
      </c>
      <c r="E30" s="547">
        <v>1145</v>
      </c>
      <c r="F30" s="547">
        <v>78</v>
      </c>
      <c r="G30" s="547">
        <v>976</v>
      </c>
    </row>
    <row r="31" spans="1:7" ht="13.5" customHeight="1">
      <c r="A31" s="76" t="s">
        <v>312</v>
      </c>
      <c r="B31" s="547">
        <v>2</v>
      </c>
      <c r="C31" s="547">
        <v>29</v>
      </c>
      <c r="D31" s="547">
        <v>2</v>
      </c>
      <c r="E31" s="547">
        <v>30</v>
      </c>
      <c r="F31" s="547">
        <v>3</v>
      </c>
      <c r="G31" s="547">
        <v>32</v>
      </c>
    </row>
    <row r="32" spans="1:7" ht="13.5" customHeight="1">
      <c r="A32" s="281" t="s">
        <v>311</v>
      </c>
      <c r="B32" s="547" t="s">
        <v>53</v>
      </c>
      <c r="C32" s="547" t="s">
        <v>53</v>
      </c>
      <c r="D32" s="547" t="s">
        <v>53</v>
      </c>
      <c r="E32" s="547" t="s">
        <v>53</v>
      </c>
      <c r="F32" s="547" t="s">
        <v>53</v>
      </c>
      <c r="G32" s="547" t="s">
        <v>53</v>
      </c>
    </row>
    <row r="33" spans="1:7" ht="13.5" customHeight="1">
      <c r="A33" s="76" t="s">
        <v>310</v>
      </c>
      <c r="B33" s="547">
        <v>172</v>
      </c>
      <c r="C33" s="547">
        <v>2154</v>
      </c>
      <c r="D33" s="547">
        <v>27</v>
      </c>
      <c r="E33" s="547">
        <v>333</v>
      </c>
      <c r="F33" s="547">
        <v>27</v>
      </c>
      <c r="G33" s="547">
        <v>334</v>
      </c>
    </row>
    <row r="34" spans="1:7" ht="13.5" customHeight="1">
      <c r="A34" s="76" t="s">
        <v>309</v>
      </c>
      <c r="B34" s="547">
        <v>446</v>
      </c>
      <c r="C34" s="547">
        <v>5571</v>
      </c>
      <c r="D34" s="547">
        <v>412</v>
      </c>
      <c r="E34" s="547">
        <v>5156</v>
      </c>
      <c r="F34" s="547">
        <v>282</v>
      </c>
      <c r="G34" s="547">
        <v>3520</v>
      </c>
    </row>
    <row r="35" spans="1:7" ht="13.5" customHeight="1">
      <c r="A35" s="76" t="s">
        <v>308</v>
      </c>
      <c r="B35" s="547">
        <v>60</v>
      </c>
      <c r="C35" s="547">
        <v>749</v>
      </c>
      <c r="D35" s="547">
        <v>60</v>
      </c>
      <c r="E35" s="547">
        <v>745</v>
      </c>
      <c r="F35" s="547">
        <v>58</v>
      </c>
      <c r="G35" s="547">
        <v>728</v>
      </c>
    </row>
    <row r="36" spans="1:7" ht="13.5" customHeight="1">
      <c r="A36" s="76"/>
      <c r="B36" s="564" t="s">
        <v>53</v>
      </c>
      <c r="C36" s="547" t="s">
        <v>53</v>
      </c>
      <c r="D36" s="564" t="s">
        <v>53</v>
      </c>
      <c r="E36" s="547" t="s">
        <v>53</v>
      </c>
      <c r="F36" s="564" t="s">
        <v>53</v>
      </c>
      <c r="G36" s="547" t="s">
        <v>53</v>
      </c>
    </row>
    <row r="37" spans="1:7" ht="13.5" customHeight="1">
      <c r="A37" s="1712" t="s">
        <v>1489</v>
      </c>
      <c r="B37" s="564">
        <v>52</v>
      </c>
      <c r="C37" s="564">
        <v>645</v>
      </c>
      <c r="D37" s="564">
        <v>52</v>
      </c>
      <c r="E37" s="564">
        <v>648</v>
      </c>
      <c r="F37" s="564">
        <v>75</v>
      </c>
      <c r="G37" s="564">
        <v>934</v>
      </c>
    </row>
    <row r="38" spans="1:7" ht="13.5" customHeight="1">
      <c r="A38" s="76"/>
      <c r="B38" s="564" t="s">
        <v>53</v>
      </c>
      <c r="C38" s="547" t="s">
        <v>53</v>
      </c>
      <c r="D38" s="564" t="s">
        <v>53</v>
      </c>
      <c r="E38" s="547" t="s">
        <v>53</v>
      </c>
      <c r="F38" s="564" t="s">
        <v>53</v>
      </c>
      <c r="G38" s="547" t="s">
        <v>53</v>
      </c>
    </row>
    <row r="39" spans="1:7" ht="13.5" customHeight="1">
      <c r="A39" s="1712" t="s">
        <v>298</v>
      </c>
      <c r="B39" s="564">
        <v>353</v>
      </c>
      <c r="C39" s="564">
        <v>4409</v>
      </c>
      <c r="D39" s="564">
        <v>529</v>
      </c>
      <c r="E39" s="564">
        <v>6616</v>
      </c>
      <c r="F39" s="564">
        <v>768</v>
      </c>
      <c r="G39" s="564">
        <v>9597</v>
      </c>
    </row>
    <row r="40" spans="1:7" ht="13.5" customHeight="1">
      <c r="A40" s="76" t="s">
        <v>297</v>
      </c>
      <c r="B40" s="547">
        <v>294</v>
      </c>
      <c r="C40" s="547">
        <v>3674</v>
      </c>
      <c r="D40" s="547">
        <v>294</v>
      </c>
      <c r="E40" s="547">
        <v>3671</v>
      </c>
      <c r="F40" s="547">
        <v>548</v>
      </c>
      <c r="G40" s="547">
        <v>6842</v>
      </c>
    </row>
    <row r="41" spans="1:7" ht="13.5" customHeight="1">
      <c r="A41" s="76" t="s">
        <v>296</v>
      </c>
      <c r="B41" s="547">
        <v>59</v>
      </c>
      <c r="C41" s="547">
        <v>735</v>
      </c>
      <c r="D41" s="547">
        <v>48</v>
      </c>
      <c r="E41" s="547">
        <v>606</v>
      </c>
      <c r="F41" s="547">
        <v>52</v>
      </c>
      <c r="G41" s="547">
        <v>653</v>
      </c>
    </row>
    <row r="42" spans="1:7" ht="13.5" customHeight="1">
      <c r="A42" s="76" t="s">
        <v>295</v>
      </c>
      <c r="B42" s="547" t="s">
        <v>53</v>
      </c>
      <c r="C42" s="547" t="s">
        <v>53</v>
      </c>
      <c r="D42" s="547">
        <v>187</v>
      </c>
      <c r="E42" s="547">
        <v>2339</v>
      </c>
      <c r="F42" s="547">
        <v>168</v>
      </c>
      <c r="G42" s="547">
        <v>2102</v>
      </c>
    </row>
    <row r="43" spans="1:7" ht="13.5" customHeight="1">
      <c r="A43" s="76"/>
      <c r="B43" s="547"/>
      <c r="C43" s="547" t="s">
        <v>53</v>
      </c>
      <c r="D43" s="547"/>
      <c r="E43" s="547" t="s">
        <v>53</v>
      </c>
      <c r="F43" s="547"/>
      <c r="G43" s="547"/>
    </row>
    <row r="44" spans="1:7" ht="13.5" customHeight="1">
      <c r="A44" s="1712" t="s">
        <v>615</v>
      </c>
      <c r="B44" s="564">
        <v>0</v>
      </c>
      <c r="C44" s="564">
        <v>0</v>
      </c>
      <c r="D44" s="564">
        <v>21</v>
      </c>
      <c r="E44" s="564">
        <v>265</v>
      </c>
      <c r="F44" s="564">
        <v>0</v>
      </c>
      <c r="G44" s="564">
        <v>1</v>
      </c>
    </row>
    <row r="45" spans="1:7" ht="13.5" customHeight="1">
      <c r="A45" s="76"/>
      <c r="B45" s="564" t="s">
        <v>53</v>
      </c>
      <c r="C45" s="547" t="s">
        <v>53</v>
      </c>
      <c r="D45" s="564" t="s">
        <v>53</v>
      </c>
      <c r="E45" s="547" t="s">
        <v>53</v>
      </c>
      <c r="F45" s="564" t="s">
        <v>53</v>
      </c>
      <c r="G45" s="547" t="s">
        <v>53</v>
      </c>
    </row>
    <row r="46" spans="1:7" ht="13.5" customHeight="1">
      <c r="A46" s="1712" t="s">
        <v>294</v>
      </c>
      <c r="B46" s="564">
        <v>1144</v>
      </c>
      <c r="C46" s="564">
        <v>14306</v>
      </c>
      <c r="D46" s="564">
        <v>1176</v>
      </c>
      <c r="E46" s="564">
        <v>14701</v>
      </c>
      <c r="F46" s="564">
        <v>1176</v>
      </c>
      <c r="G46" s="564">
        <v>14701</v>
      </c>
    </row>
    <row r="47" spans="1:7" ht="13.5" customHeight="1">
      <c r="A47" s="1714" t="s">
        <v>462</v>
      </c>
      <c r="B47" s="547">
        <v>1144</v>
      </c>
      <c r="C47" s="547">
        <v>14306</v>
      </c>
      <c r="D47" s="547">
        <v>1176</v>
      </c>
      <c r="E47" s="547">
        <v>14701</v>
      </c>
      <c r="F47" s="547">
        <v>1176</v>
      </c>
      <c r="G47" s="547">
        <v>14701</v>
      </c>
    </row>
    <row r="48" spans="1:7" ht="13.5" customHeight="1">
      <c r="A48" s="76"/>
      <c r="B48" s="564" t="s">
        <v>53</v>
      </c>
      <c r="C48" s="547" t="s">
        <v>53</v>
      </c>
      <c r="D48" s="564" t="s">
        <v>53</v>
      </c>
      <c r="E48" s="547" t="s">
        <v>53</v>
      </c>
      <c r="F48" s="564" t="s">
        <v>53</v>
      </c>
      <c r="G48" s="547" t="s">
        <v>53</v>
      </c>
    </row>
    <row r="49" spans="1:7" ht="20.399999999999999">
      <c r="A49" s="1713" t="s">
        <v>501</v>
      </c>
      <c r="B49" s="564" t="s">
        <v>53</v>
      </c>
      <c r="C49" s="564" t="s">
        <v>53</v>
      </c>
      <c r="D49" s="564">
        <v>51</v>
      </c>
      <c r="E49" s="564">
        <v>630</v>
      </c>
      <c r="F49" s="564">
        <v>36</v>
      </c>
      <c r="G49" s="564">
        <v>452</v>
      </c>
    </row>
    <row r="50" spans="1:7" ht="20.399999999999999">
      <c r="A50" s="1713" t="s">
        <v>578</v>
      </c>
      <c r="B50" s="564">
        <v>1006</v>
      </c>
      <c r="C50" s="564">
        <v>12577</v>
      </c>
      <c r="D50" s="564">
        <v>968</v>
      </c>
      <c r="E50" s="564">
        <v>12101</v>
      </c>
      <c r="F50" s="564">
        <v>892</v>
      </c>
      <c r="G50" s="564">
        <v>11151</v>
      </c>
    </row>
    <row r="51" spans="1:7" ht="13.5" customHeight="1">
      <c r="A51" s="76"/>
      <c r="B51" s="564"/>
      <c r="C51" s="547" t="s">
        <v>53</v>
      </c>
      <c r="D51" s="564"/>
      <c r="E51" s="547" t="s">
        <v>53</v>
      </c>
    </row>
    <row r="52" spans="1:7" ht="13.5" customHeight="1">
      <c r="A52" s="1712" t="s">
        <v>293</v>
      </c>
      <c r="B52" s="564" t="s">
        <v>53</v>
      </c>
      <c r="C52" s="564" t="s">
        <v>53</v>
      </c>
      <c r="D52" s="564" t="s">
        <v>53</v>
      </c>
      <c r="E52" s="564" t="s">
        <v>53</v>
      </c>
      <c r="F52" s="564" t="s">
        <v>53</v>
      </c>
      <c r="G52" s="564" t="s">
        <v>53</v>
      </c>
    </row>
    <row r="53" spans="1:7" ht="13.5" customHeight="1">
      <c r="A53" s="1711" t="s">
        <v>237</v>
      </c>
      <c r="B53" s="810">
        <v>12178</v>
      </c>
      <c r="C53" s="810">
        <v>152222</v>
      </c>
      <c r="D53" s="810">
        <v>12435</v>
      </c>
      <c r="E53" s="810">
        <v>155440</v>
      </c>
      <c r="F53" s="810">
        <v>12368</v>
      </c>
      <c r="G53" s="810">
        <v>154600</v>
      </c>
    </row>
    <row r="54" spans="1:7">
      <c r="A54" s="76"/>
      <c r="B54" s="1671"/>
      <c r="C54" s="1671"/>
      <c r="D54" s="315"/>
      <c r="E54" s="315"/>
      <c r="F54" s="115"/>
      <c r="G54" s="115"/>
    </row>
    <row r="55" spans="1:7">
      <c r="A55" s="115"/>
      <c r="B55" s="115"/>
      <c r="C55" s="115"/>
      <c r="D55" s="115"/>
      <c r="E55" s="115"/>
      <c r="F55" s="115"/>
      <c r="G55" s="115"/>
    </row>
    <row r="56" spans="1:7">
      <c r="A56" s="115"/>
      <c r="B56" s="115"/>
      <c r="C56" s="115"/>
      <c r="D56" s="115"/>
      <c r="E56" s="115"/>
      <c r="F56" s="115"/>
      <c r="G56" s="115"/>
    </row>
    <row r="57" spans="1:7" ht="15" customHeight="1">
      <c r="A57" s="115"/>
      <c r="B57" s="115"/>
      <c r="C57" s="115"/>
      <c r="D57" s="115"/>
      <c r="E57" s="115"/>
      <c r="F57" s="115"/>
      <c r="G57" s="115"/>
    </row>
    <row r="58" spans="1:7">
      <c r="A58" s="115"/>
      <c r="B58" s="115"/>
      <c r="C58" s="115"/>
      <c r="D58" s="115"/>
      <c r="E58" s="115"/>
      <c r="F58" s="115"/>
      <c r="G58" s="115"/>
    </row>
    <row r="59" spans="1:7" ht="15" customHeight="1">
      <c r="A59" s="115"/>
      <c r="B59" s="115"/>
      <c r="C59" s="115"/>
      <c r="D59" s="115"/>
      <c r="E59" s="115"/>
      <c r="F59" s="115"/>
      <c r="G59" s="115"/>
    </row>
    <row r="60" spans="1:7">
      <c r="A60" s="115"/>
      <c r="B60" s="115"/>
      <c r="C60" s="115"/>
      <c r="D60" s="115"/>
      <c r="E60" s="115"/>
    </row>
    <row r="61" spans="1:7">
      <c r="A61" s="115"/>
      <c r="B61" s="115"/>
      <c r="C61" s="115"/>
      <c r="D61" s="115"/>
      <c r="E61" s="115"/>
    </row>
  </sheetData>
  <mergeCells count="9">
    <mergeCell ref="B3:C3"/>
    <mergeCell ref="D3:E3"/>
    <mergeCell ref="F3:G3"/>
    <mergeCell ref="B4:B5"/>
    <mergeCell ref="C4:C5"/>
    <mergeCell ref="D4:D5"/>
    <mergeCell ref="E4:E5"/>
    <mergeCell ref="F4:F5"/>
    <mergeCell ref="G4:G5"/>
  </mergeCell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512F0-54B4-48FB-906C-A9C951A96862}">
  <dimension ref="A1:I32"/>
  <sheetViews>
    <sheetView showGridLines="0" view="pageLayout" topLeftCell="A64" zoomScaleNormal="100" zoomScaleSheetLayoutView="100" workbookViewId="0">
      <selection activeCell="A69" sqref="A69"/>
    </sheetView>
  </sheetViews>
  <sheetFormatPr defaultRowHeight="14.4"/>
  <cols>
    <col min="1" max="1" width="40.44140625" style="907" customWidth="1"/>
    <col min="2" max="5" width="11.6640625" style="907" customWidth="1"/>
    <col min="6" max="6" width="15.33203125" style="907" bestFit="1" customWidth="1"/>
    <col min="7" max="7" width="12.5546875" style="907" customWidth="1"/>
    <col min="8" max="16384" width="8.88671875" style="907"/>
  </cols>
  <sheetData>
    <row r="1" spans="1:9" ht="15.6" customHeight="1">
      <c r="A1" s="1722" t="s">
        <v>1496</v>
      </c>
      <c r="B1" s="104"/>
      <c r="C1" s="104"/>
      <c r="D1" s="104"/>
      <c r="E1" s="104"/>
      <c r="F1" s="104"/>
      <c r="G1" s="104"/>
    </row>
    <row r="2" spans="1:9">
      <c r="A2" s="120" t="s">
        <v>1367</v>
      </c>
      <c r="B2" s="119"/>
      <c r="C2" s="119"/>
      <c r="D2" s="119"/>
      <c r="E2" s="119"/>
      <c r="F2" s="119"/>
      <c r="G2" s="104"/>
    </row>
    <row r="3" spans="1:9" ht="9" customHeight="1">
      <c r="A3" s="104"/>
      <c r="B3" s="2181" t="s">
        <v>1495</v>
      </c>
      <c r="C3" s="2181"/>
      <c r="D3" s="2181" t="s">
        <v>1494</v>
      </c>
      <c r="E3" s="2183"/>
      <c r="F3" s="2181" t="s">
        <v>1493</v>
      </c>
      <c r="G3" s="2183"/>
    </row>
    <row r="4" spans="1:9">
      <c r="A4" s="287"/>
      <c r="B4" s="2182"/>
      <c r="C4" s="2182"/>
      <c r="D4" s="2184"/>
      <c r="E4" s="2184"/>
      <c r="F4" s="2184"/>
      <c r="G4" s="2184"/>
    </row>
    <row r="5" spans="1:9">
      <c r="A5" s="566"/>
      <c r="B5" s="2185" t="s">
        <v>329</v>
      </c>
      <c r="C5" s="2185" t="s">
        <v>333</v>
      </c>
      <c r="D5" s="2185" t="s">
        <v>329</v>
      </c>
      <c r="E5" s="2185" t="s">
        <v>333</v>
      </c>
      <c r="F5" s="2185" t="s">
        <v>329</v>
      </c>
      <c r="G5" s="2185" t="s">
        <v>333</v>
      </c>
    </row>
    <row r="6" spans="1:9" ht="15" thickBot="1">
      <c r="A6" s="1721" t="s">
        <v>112</v>
      </c>
      <c r="B6" s="2186"/>
      <c r="C6" s="2186"/>
      <c r="D6" s="2186"/>
      <c r="E6" s="2186"/>
      <c r="F6" s="2186"/>
      <c r="G6" s="2186"/>
    </row>
    <row r="7" spans="1:9" s="318" customFormat="1">
      <c r="A7" s="321" t="s">
        <v>625</v>
      </c>
      <c r="B7" s="316">
        <v>919</v>
      </c>
      <c r="C7" s="316">
        <v>74</v>
      </c>
      <c r="D7" s="118" t="s">
        <v>53</v>
      </c>
      <c r="E7" s="316" t="s">
        <v>53</v>
      </c>
      <c r="F7" s="316">
        <v>919</v>
      </c>
      <c r="G7" s="316">
        <v>74</v>
      </c>
    </row>
    <row r="8" spans="1:9">
      <c r="A8" s="317" t="s">
        <v>618</v>
      </c>
      <c r="B8" s="118">
        <v>1014</v>
      </c>
      <c r="C8" s="118">
        <v>81</v>
      </c>
      <c r="D8" s="118" t="s">
        <v>53</v>
      </c>
      <c r="E8" s="316" t="s">
        <v>53</v>
      </c>
      <c r="F8" s="118">
        <v>1014</v>
      </c>
      <c r="G8" s="118">
        <v>81</v>
      </c>
    </row>
    <row r="9" spans="1:9">
      <c r="A9" s="317" t="s">
        <v>332</v>
      </c>
      <c r="B9" s="118">
        <v>156</v>
      </c>
      <c r="C9" s="118">
        <v>12</v>
      </c>
      <c r="D9" s="118" t="s">
        <v>53</v>
      </c>
      <c r="E9" s="316" t="s">
        <v>53</v>
      </c>
      <c r="F9" s="118">
        <v>156</v>
      </c>
      <c r="G9" s="118">
        <v>12</v>
      </c>
      <c r="I9" s="140"/>
    </row>
    <row r="10" spans="1:9">
      <c r="A10" s="317" t="s">
        <v>623</v>
      </c>
      <c r="B10" s="118">
        <v>576</v>
      </c>
      <c r="C10" s="118">
        <v>46</v>
      </c>
      <c r="D10" s="118" t="s">
        <v>53</v>
      </c>
      <c r="E10" s="316" t="s">
        <v>53</v>
      </c>
      <c r="F10" s="118">
        <v>576</v>
      </c>
      <c r="G10" s="118">
        <v>46</v>
      </c>
    </row>
    <row r="11" spans="1:9">
      <c r="A11" s="317" t="s">
        <v>331</v>
      </c>
      <c r="B11" s="118">
        <v>92</v>
      </c>
      <c r="C11" s="118">
        <v>7</v>
      </c>
      <c r="D11" s="118" t="s">
        <v>53</v>
      </c>
      <c r="E11" s="316" t="s">
        <v>53</v>
      </c>
      <c r="F11" s="118">
        <v>92</v>
      </c>
      <c r="G11" s="118">
        <v>7</v>
      </c>
    </row>
    <row r="12" spans="1:9">
      <c r="A12" s="317" t="s">
        <v>546</v>
      </c>
      <c r="B12" s="118">
        <v>79</v>
      </c>
      <c r="C12" s="118">
        <v>6</v>
      </c>
      <c r="D12" s="118" t="s">
        <v>53</v>
      </c>
      <c r="E12" s="316" t="s">
        <v>53</v>
      </c>
      <c r="F12" s="118">
        <v>79</v>
      </c>
      <c r="G12" s="118">
        <v>6</v>
      </c>
    </row>
    <row r="13" spans="1:9">
      <c r="A13" s="317" t="s">
        <v>273</v>
      </c>
      <c r="B13" s="118">
        <v>-997</v>
      </c>
      <c r="C13" s="118">
        <v>-80</v>
      </c>
      <c r="D13" s="118" t="s">
        <v>53</v>
      </c>
      <c r="E13" s="316" t="s">
        <v>53</v>
      </c>
      <c r="F13" s="118">
        <v>-997</v>
      </c>
      <c r="G13" s="118">
        <v>-80</v>
      </c>
    </row>
    <row r="14" spans="1:9" s="318" customFormat="1">
      <c r="A14" s="320" t="s">
        <v>624</v>
      </c>
      <c r="B14" s="316">
        <v>1751</v>
      </c>
      <c r="C14" s="316">
        <v>140</v>
      </c>
      <c r="D14" s="118" t="s">
        <v>53</v>
      </c>
      <c r="E14" s="316" t="s">
        <v>53</v>
      </c>
      <c r="F14" s="316">
        <v>1751</v>
      </c>
      <c r="G14" s="316">
        <v>140</v>
      </c>
    </row>
    <row r="15" spans="1:9">
      <c r="A15" s="317" t="s">
        <v>618</v>
      </c>
      <c r="B15" s="118">
        <v>1812</v>
      </c>
      <c r="C15" s="118">
        <v>145</v>
      </c>
      <c r="D15" s="118" t="s">
        <v>53</v>
      </c>
      <c r="E15" s="316" t="s">
        <v>53</v>
      </c>
      <c r="F15" s="118">
        <v>1812</v>
      </c>
      <c r="G15" s="118">
        <v>145</v>
      </c>
    </row>
    <row r="16" spans="1:9">
      <c r="A16" s="317" t="s">
        <v>332</v>
      </c>
      <c r="B16" s="118">
        <v>377</v>
      </c>
      <c r="C16" s="118">
        <v>30</v>
      </c>
      <c r="D16" s="118" t="s">
        <v>53</v>
      </c>
      <c r="E16" s="316" t="s">
        <v>53</v>
      </c>
      <c r="F16" s="118">
        <v>377</v>
      </c>
      <c r="G16" s="118">
        <v>30</v>
      </c>
    </row>
    <row r="17" spans="1:7">
      <c r="A17" s="317" t="s">
        <v>623</v>
      </c>
      <c r="B17" s="118">
        <v>1381</v>
      </c>
      <c r="C17" s="118">
        <v>111</v>
      </c>
      <c r="D17" s="118" t="s">
        <v>53</v>
      </c>
      <c r="E17" s="316" t="s">
        <v>53</v>
      </c>
      <c r="F17" s="118">
        <v>1381</v>
      </c>
      <c r="G17" s="118">
        <v>111</v>
      </c>
    </row>
    <row r="18" spans="1:7">
      <c r="A18" s="317" t="s">
        <v>331</v>
      </c>
      <c r="B18" s="118">
        <v>168</v>
      </c>
      <c r="C18" s="118">
        <v>13</v>
      </c>
      <c r="D18" s="118" t="s">
        <v>53</v>
      </c>
      <c r="E18" s="316" t="s">
        <v>53</v>
      </c>
      <c r="F18" s="118">
        <v>168</v>
      </c>
      <c r="G18" s="118">
        <v>13</v>
      </c>
    </row>
    <row r="19" spans="1:7">
      <c r="A19" s="317" t="s">
        <v>546</v>
      </c>
      <c r="B19" s="118">
        <v>190</v>
      </c>
      <c r="C19" s="118">
        <v>15</v>
      </c>
      <c r="D19" s="118" t="s">
        <v>53</v>
      </c>
      <c r="E19" s="316" t="s">
        <v>53</v>
      </c>
      <c r="F19" s="118">
        <v>190</v>
      </c>
      <c r="G19" s="118">
        <v>15</v>
      </c>
    </row>
    <row r="20" spans="1:7">
      <c r="A20" s="317" t="s">
        <v>273</v>
      </c>
      <c r="B20" s="118">
        <v>-2177</v>
      </c>
      <c r="C20" s="118">
        <v>-174</v>
      </c>
      <c r="D20" s="118" t="s">
        <v>53</v>
      </c>
      <c r="E20" s="316" t="s">
        <v>53</v>
      </c>
      <c r="F20" s="118">
        <v>-2177</v>
      </c>
      <c r="G20" s="118">
        <v>-174</v>
      </c>
    </row>
    <row r="21" spans="1:7" s="318" customFormat="1">
      <c r="A21" s="320" t="s">
        <v>622</v>
      </c>
      <c r="B21" s="316">
        <v>690</v>
      </c>
      <c r="C21" s="316">
        <v>55</v>
      </c>
      <c r="D21" s="316" t="s">
        <v>53</v>
      </c>
      <c r="E21" s="316" t="s">
        <v>53</v>
      </c>
      <c r="F21" s="316">
        <v>690</v>
      </c>
      <c r="G21" s="316">
        <v>55</v>
      </c>
    </row>
    <row r="22" spans="1:7" s="318" customFormat="1">
      <c r="A22" s="320" t="s">
        <v>621</v>
      </c>
      <c r="B22" s="316">
        <v>309</v>
      </c>
      <c r="C22" s="316">
        <v>25</v>
      </c>
      <c r="D22" s="316" t="s">
        <v>53</v>
      </c>
      <c r="E22" s="316" t="s">
        <v>53</v>
      </c>
      <c r="F22" s="316">
        <v>309</v>
      </c>
      <c r="G22" s="316">
        <v>25</v>
      </c>
    </row>
    <row r="23" spans="1:7" s="318" customFormat="1">
      <c r="A23" s="319" t="s">
        <v>620</v>
      </c>
      <c r="B23" s="316">
        <v>5</v>
      </c>
      <c r="C23" s="316">
        <v>0</v>
      </c>
      <c r="D23" s="316" t="s">
        <v>53</v>
      </c>
      <c r="E23" s="316" t="s">
        <v>53</v>
      </c>
      <c r="F23" s="316">
        <v>5</v>
      </c>
      <c r="G23" s="316">
        <v>0</v>
      </c>
    </row>
    <row r="24" spans="1:7" s="318" customFormat="1">
      <c r="A24" s="319" t="s">
        <v>619</v>
      </c>
      <c r="B24" s="316">
        <v>735</v>
      </c>
      <c r="C24" s="316">
        <v>59</v>
      </c>
      <c r="D24" s="316" t="s">
        <v>53</v>
      </c>
      <c r="E24" s="316" t="s">
        <v>53</v>
      </c>
      <c r="F24" s="316">
        <v>735</v>
      </c>
      <c r="G24" s="316">
        <v>59</v>
      </c>
    </row>
    <row r="25" spans="1:7">
      <c r="A25" s="317" t="s">
        <v>618</v>
      </c>
      <c r="B25" s="118">
        <v>276</v>
      </c>
      <c r="C25" s="118">
        <v>22</v>
      </c>
      <c r="D25" s="118" t="s">
        <v>53</v>
      </c>
      <c r="E25" s="316" t="s">
        <v>53</v>
      </c>
      <c r="F25" s="118">
        <v>276</v>
      </c>
      <c r="G25" s="118">
        <v>22</v>
      </c>
    </row>
    <row r="26" spans="1:7">
      <c r="A26" s="317" t="s">
        <v>332</v>
      </c>
      <c r="B26" s="118">
        <v>403</v>
      </c>
      <c r="C26" s="118">
        <v>32</v>
      </c>
      <c r="D26" s="118" t="s">
        <v>53</v>
      </c>
      <c r="E26" s="316" t="s">
        <v>53</v>
      </c>
      <c r="F26" s="118">
        <v>403</v>
      </c>
      <c r="G26" s="118">
        <v>32</v>
      </c>
    </row>
    <row r="27" spans="1:7">
      <c r="A27" s="317" t="s">
        <v>617</v>
      </c>
      <c r="B27" s="118">
        <v>56</v>
      </c>
      <c r="C27" s="118">
        <v>4</v>
      </c>
      <c r="D27" s="118" t="s">
        <v>53</v>
      </c>
      <c r="E27" s="316" t="s">
        <v>53</v>
      </c>
      <c r="F27" s="118">
        <v>56</v>
      </c>
      <c r="G27" s="118">
        <v>4</v>
      </c>
    </row>
    <row r="28" spans="1:7">
      <c r="A28" s="317" t="s">
        <v>331</v>
      </c>
      <c r="B28" s="118">
        <v>0</v>
      </c>
      <c r="C28" s="118">
        <v>0</v>
      </c>
      <c r="D28" s="118" t="s">
        <v>53</v>
      </c>
      <c r="E28" s="316" t="s">
        <v>53</v>
      </c>
      <c r="F28" s="118">
        <v>0</v>
      </c>
      <c r="G28" s="118">
        <v>0</v>
      </c>
    </row>
    <row r="29" spans="1:7">
      <c r="A29" s="805" t="s">
        <v>237</v>
      </c>
      <c r="B29" s="804">
        <v>4409</v>
      </c>
      <c r="C29" s="804">
        <v>353</v>
      </c>
      <c r="D29" s="804"/>
      <c r="E29" s="804"/>
      <c r="F29" s="804">
        <v>4409</v>
      </c>
      <c r="G29" s="804">
        <v>353</v>
      </c>
    </row>
    <row r="30" spans="1:7">
      <c r="A30" s="75" t="s">
        <v>616</v>
      </c>
      <c r="B30" s="71"/>
      <c r="C30" s="71"/>
      <c r="D30" s="71"/>
      <c r="E30" s="71"/>
      <c r="F30" s="71"/>
      <c r="G30" s="71"/>
    </row>
    <row r="31" spans="1:7">
      <c r="A31" s="108"/>
      <c r="B31" s="108"/>
      <c r="C31" s="108"/>
      <c r="D31" s="108"/>
      <c r="E31" s="108"/>
      <c r="F31" s="108"/>
      <c r="G31" s="108"/>
    </row>
    <row r="32" spans="1:7">
      <c r="A32" s="908"/>
      <c r="B32" s="908"/>
      <c r="C32" s="908"/>
      <c r="D32" s="908"/>
      <c r="E32" s="908"/>
      <c r="F32" s="908"/>
      <c r="G32" s="908"/>
    </row>
  </sheetData>
  <mergeCells count="9">
    <mergeCell ref="B3:C4"/>
    <mergeCell ref="D3:E4"/>
    <mergeCell ref="F3:G4"/>
    <mergeCell ref="B5:B6"/>
    <mergeCell ref="C5:C6"/>
    <mergeCell ref="D5:D6"/>
    <mergeCell ref="E5:E6"/>
    <mergeCell ref="F5:F6"/>
    <mergeCell ref="G5:G6"/>
  </mergeCell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D549A-C452-4F21-842F-2FE88372239F}">
  <dimension ref="A1:U71"/>
  <sheetViews>
    <sheetView showGridLines="0" showZeros="0" view="pageLayout" topLeftCell="A40" zoomScaleNormal="100" zoomScaleSheetLayoutView="100" workbookViewId="0">
      <selection sqref="A1:D1"/>
    </sheetView>
  </sheetViews>
  <sheetFormatPr defaultColWidth="8.88671875" defaultRowHeight="14.4"/>
  <cols>
    <col min="1" max="1" width="42.33203125" style="1670" customWidth="1"/>
    <col min="2" max="2" width="9.33203125" style="1670" customWidth="1"/>
    <col min="3" max="3" width="9.6640625" style="1670" customWidth="1"/>
    <col min="4" max="10" width="8.6640625" style="1670" customWidth="1"/>
    <col min="11" max="11" width="11" style="1670" customWidth="1"/>
    <col min="12" max="12" width="8.88671875" style="1670"/>
    <col min="13" max="13" width="8.88671875" style="1670" customWidth="1"/>
    <col min="14" max="14" width="11" style="1670" customWidth="1"/>
    <col min="15" max="16384" width="8.88671875" style="1670"/>
  </cols>
  <sheetData>
    <row r="1" spans="1:21" ht="14.4" customHeight="1">
      <c r="A1" s="2187" t="s">
        <v>1623</v>
      </c>
      <c r="B1" s="2187"/>
      <c r="C1" s="2187"/>
      <c r="D1" s="2187"/>
      <c r="E1" s="868"/>
      <c r="F1" s="868"/>
      <c r="G1" s="868"/>
      <c r="H1" s="868"/>
      <c r="I1" s="868"/>
      <c r="J1" s="868"/>
      <c r="K1" s="1668"/>
    </row>
    <row r="2" spans="1:21" ht="21" thickBot="1">
      <c r="A2" s="281" t="s">
        <v>579</v>
      </c>
      <c r="B2" s="1707"/>
      <c r="C2" s="869"/>
      <c r="D2" s="868"/>
      <c r="E2" s="868"/>
      <c r="F2" s="868"/>
      <c r="G2" s="868"/>
      <c r="H2" s="868"/>
      <c r="I2" s="868"/>
      <c r="J2" s="868"/>
    </row>
    <row r="3" spans="1:21" ht="15" customHeight="1" thickBot="1">
      <c r="A3" s="126" t="s">
        <v>112</v>
      </c>
      <c r="B3" s="111" t="s">
        <v>1339</v>
      </c>
      <c r="C3" s="111" t="s">
        <v>1190</v>
      </c>
      <c r="D3" s="111" t="s">
        <v>1102</v>
      </c>
      <c r="E3" s="111" t="s">
        <v>1043</v>
      </c>
      <c r="F3" s="110" t="s">
        <v>955</v>
      </c>
      <c r="G3" s="110" t="s">
        <v>878</v>
      </c>
      <c r="H3" s="110" t="s">
        <v>831</v>
      </c>
      <c r="I3" s="110" t="s">
        <v>788</v>
      </c>
      <c r="J3" s="110" t="s">
        <v>634</v>
      </c>
      <c r="L3" s="1756"/>
    </row>
    <row r="4" spans="1:21">
      <c r="A4" s="125" t="s">
        <v>360</v>
      </c>
      <c r="B4" s="1755"/>
      <c r="C4" s="1755"/>
      <c r="D4" s="978"/>
      <c r="E4" s="978"/>
      <c r="F4" s="978"/>
      <c r="G4" s="978"/>
      <c r="H4" s="978"/>
      <c r="I4" s="978"/>
      <c r="J4" s="978"/>
    </row>
    <row r="5" spans="1:21">
      <c r="A5" s="124" t="s">
        <v>359</v>
      </c>
      <c r="B5" s="1753">
        <v>30049</v>
      </c>
      <c r="C5" s="1753">
        <v>30033</v>
      </c>
      <c r="D5" s="1752">
        <v>29100</v>
      </c>
      <c r="E5" s="1754">
        <v>28046</v>
      </c>
      <c r="F5" s="1752">
        <v>28064</v>
      </c>
      <c r="G5" s="1752">
        <v>28080</v>
      </c>
      <c r="H5" s="1752">
        <v>28398</v>
      </c>
      <c r="I5" s="1752">
        <v>28198</v>
      </c>
      <c r="J5" s="1752">
        <v>28378</v>
      </c>
      <c r="K5" s="1745"/>
      <c r="L5" s="1745"/>
      <c r="M5" s="1745"/>
      <c r="N5" s="1745"/>
      <c r="O5" s="1745"/>
      <c r="P5" s="1745"/>
      <c r="Q5" s="1745"/>
      <c r="R5" s="1745"/>
      <c r="S5" s="1745"/>
    </row>
    <row r="6" spans="1:21">
      <c r="A6" s="124" t="s">
        <v>1026</v>
      </c>
      <c r="B6" s="1753">
        <v>1814</v>
      </c>
      <c r="C6" s="1753">
        <v>789</v>
      </c>
      <c r="D6" s="1752">
        <v>2288</v>
      </c>
      <c r="E6" s="1752">
        <v>1665</v>
      </c>
      <c r="F6" s="1752">
        <v>891</v>
      </c>
      <c r="G6" s="1752">
        <v>698</v>
      </c>
      <c r="H6" s="1752">
        <v>1658</v>
      </c>
      <c r="I6" s="1752">
        <v>988</v>
      </c>
      <c r="J6" s="1752">
        <v>1381</v>
      </c>
      <c r="K6" s="1749"/>
      <c r="L6" s="1745"/>
      <c r="M6" s="1745"/>
      <c r="N6" s="1745"/>
      <c r="O6" s="1745"/>
      <c r="P6" s="1745"/>
      <c r="Q6" s="1745"/>
      <c r="R6" s="1745"/>
      <c r="S6" s="1745"/>
    </row>
    <row r="7" spans="1:21">
      <c r="A7" s="123" t="s">
        <v>358</v>
      </c>
      <c r="B7" s="1751">
        <v>-1269</v>
      </c>
      <c r="C7" s="1751">
        <v>-552</v>
      </c>
      <c r="D7" s="1750">
        <v>-1585</v>
      </c>
      <c r="E7" s="1750">
        <v>-1078</v>
      </c>
      <c r="F7" s="1750">
        <v>-492</v>
      </c>
      <c r="G7" s="1750">
        <v>-322</v>
      </c>
      <c r="H7" s="1750">
        <v>-1616</v>
      </c>
      <c r="I7" s="1750">
        <v>-1212</v>
      </c>
      <c r="J7" s="1750">
        <v>-1414</v>
      </c>
      <c r="K7" s="1745"/>
      <c r="L7" s="1745"/>
      <c r="M7" s="1745"/>
      <c r="N7" s="1745"/>
      <c r="O7" s="1745"/>
      <c r="P7" s="1745"/>
      <c r="Q7" s="1745"/>
      <c r="R7" s="1745"/>
      <c r="S7" s="1745"/>
    </row>
    <row r="8" spans="1:21">
      <c r="A8" s="124" t="s">
        <v>357</v>
      </c>
      <c r="B8" s="862">
        <v>30594</v>
      </c>
      <c r="C8" s="862">
        <v>30270</v>
      </c>
      <c r="D8" s="859">
        <v>29802</v>
      </c>
      <c r="E8" s="859">
        <v>28634</v>
      </c>
      <c r="F8" s="859">
        <v>28463</v>
      </c>
      <c r="G8" s="859">
        <v>28456</v>
      </c>
      <c r="H8" s="859">
        <v>28441</v>
      </c>
      <c r="I8" s="859">
        <v>27974</v>
      </c>
      <c r="J8" s="859">
        <v>28345</v>
      </c>
      <c r="K8" s="1745"/>
      <c r="L8" s="1745"/>
      <c r="M8" s="1745"/>
      <c r="N8" s="1745"/>
      <c r="O8" s="1745"/>
      <c r="P8" s="1745"/>
      <c r="Q8" s="1745"/>
      <c r="R8" s="1745"/>
      <c r="S8" s="1745"/>
    </row>
    <row r="9" spans="1:21">
      <c r="A9" s="124" t="s">
        <v>356</v>
      </c>
      <c r="B9" s="862">
        <v>-3</v>
      </c>
      <c r="C9" s="862">
        <v>-173</v>
      </c>
      <c r="D9" s="1746">
        <f>ROUNDUP(-252.360359927728,0)</f>
        <v>-253</v>
      </c>
      <c r="E9" s="859">
        <v>-173</v>
      </c>
      <c r="F9" s="859">
        <v>-240</v>
      </c>
      <c r="G9" s="859">
        <v>-143</v>
      </c>
      <c r="H9" s="859">
        <v>-136</v>
      </c>
      <c r="I9" s="859">
        <v>0</v>
      </c>
      <c r="J9" s="859">
        <v>0</v>
      </c>
      <c r="K9" s="1749"/>
      <c r="L9" s="1745"/>
      <c r="M9" s="1745"/>
      <c r="N9" s="1745"/>
      <c r="O9" s="1745"/>
      <c r="P9" s="1745"/>
      <c r="Q9" s="1745"/>
      <c r="R9" s="1745"/>
      <c r="S9" s="1745"/>
      <c r="U9" s="1747"/>
    </row>
    <row r="10" spans="1:21">
      <c r="A10" s="124" t="s">
        <v>355</v>
      </c>
      <c r="B10" s="862">
        <v>-2685</v>
      </c>
      <c r="C10" s="862">
        <v>-2666</v>
      </c>
      <c r="D10" s="859">
        <v>-2636</v>
      </c>
      <c r="E10" s="859">
        <v>-3377</v>
      </c>
      <c r="F10" s="859">
        <v>-3401</v>
      </c>
      <c r="G10" s="859">
        <v>-3286</v>
      </c>
      <c r="H10" s="859">
        <v>-3451</v>
      </c>
      <c r="I10" s="859">
        <v>-3366</v>
      </c>
      <c r="J10" s="859">
        <v>-4170</v>
      </c>
      <c r="K10" s="1745"/>
      <c r="L10" s="1745"/>
      <c r="M10" s="1745"/>
      <c r="N10" s="1745"/>
      <c r="O10" s="1745"/>
      <c r="P10" s="1745"/>
      <c r="Q10" s="1745"/>
      <c r="R10" s="1745"/>
      <c r="S10" s="1745"/>
      <c r="U10" s="1747"/>
    </row>
    <row r="11" spans="1:21">
      <c r="A11" s="124" t="s">
        <v>354</v>
      </c>
      <c r="B11" s="862">
        <v>0</v>
      </c>
      <c r="C11" s="862">
        <v>0</v>
      </c>
      <c r="D11" s="859">
        <v>0</v>
      </c>
      <c r="E11" s="859">
        <v>0</v>
      </c>
      <c r="F11" s="859">
        <v>0</v>
      </c>
      <c r="G11" s="859">
        <v>-96</v>
      </c>
      <c r="H11" s="859">
        <v>0</v>
      </c>
      <c r="I11" s="859">
        <v>0</v>
      </c>
      <c r="J11" s="859">
        <v>-90</v>
      </c>
      <c r="K11" s="1745"/>
      <c r="L11" s="1745"/>
      <c r="M11" s="1745"/>
      <c r="N11" s="1745"/>
      <c r="O11" s="1745"/>
      <c r="P11" s="1745"/>
      <c r="Q11" s="1745"/>
      <c r="R11" s="1745"/>
      <c r="S11" s="1745"/>
    </row>
    <row r="12" spans="1:21">
      <c r="A12" s="124" t="s">
        <v>345</v>
      </c>
      <c r="B12" s="862">
        <v>-170</v>
      </c>
      <c r="C12" s="862">
        <v>-160</v>
      </c>
      <c r="D12" s="859">
        <v>-108</v>
      </c>
      <c r="E12" s="859">
        <v>-56</v>
      </c>
      <c r="F12" s="859">
        <v>-71</v>
      </c>
      <c r="G12" s="859">
        <v>-131</v>
      </c>
      <c r="H12" s="859">
        <v>-130</v>
      </c>
      <c r="I12" s="859">
        <v>-117</v>
      </c>
      <c r="J12" s="859">
        <v>-137</v>
      </c>
      <c r="K12" s="1745"/>
      <c r="L12" s="1745"/>
      <c r="M12" s="1745"/>
      <c r="N12" s="1745"/>
      <c r="O12" s="1745"/>
      <c r="P12" s="1745"/>
      <c r="Q12" s="1745"/>
      <c r="R12" s="1745"/>
      <c r="S12" s="1745"/>
    </row>
    <row r="13" spans="1:21">
      <c r="A13" s="124" t="s">
        <v>1025</v>
      </c>
      <c r="B13" s="862">
        <v>-296</v>
      </c>
      <c r="C13" s="862">
        <v>-307</v>
      </c>
      <c r="D13" s="1746">
        <f>ROUNDUP(-252.360359927728,0)</f>
        <v>-253</v>
      </c>
      <c r="E13" s="859">
        <v>-272</v>
      </c>
      <c r="F13" s="859">
        <v>-290</v>
      </c>
      <c r="G13" s="859">
        <v>-475</v>
      </c>
      <c r="H13" s="859">
        <v>-303</v>
      </c>
      <c r="I13" s="859">
        <v>-384</v>
      </c>
      <c r="J13" s="859">
        <v>-307</v>
      </c>
      <c r="K13" s="1749"/>
      <c r="L13" s="1745"/>
      <c r="M13" s="1745"/>
      <c r="N13" s="1745"/>
      <c r="O13" s="1745"/>
      <c r="P13" s="1745"/>
      <c r="Q13" s="1745"/>
      <c r="R13" s="1745"/>
      <c r="S13" s="1745"/>
    </row>
    <row r="14" spans="1:21">
      <c r="A14" s="123" t="s">
        <v>353</v>
      </c>
      <c r="B14" s="898">
        <v>-3154</v>
      </c>
      <c r="C14" s="898">
        <v>-3306</v>
      </c>
      <c r="D14" s="897">
        <v>-3249</v>
      </c>
      <c r="E14" s="897">
        <v>-3878</v>
      </c>
      <c r="F14" s="897">
        <v>-4002</v>
      </c>
      <c r="G14" s="897">
        <v>-4131</v>
      </c>
      <c r="H14" s="897">
        <v>-4020</v>
      </c>
      <c r="I14" s="897">
        <v>-3867</v>
      </c>
      <c r="J14" s="897">
        <v>-4703</v>
      </c>
      <c r="K14" s="1745"/>
      <c r="L14" s="1745"/>
      <c r="M14" s="1745"/>
      <c r="N14" s="1745"/>
      <c r="O14" s="1745"/>
      <c r="P14" s="1745"/>
      <c r="Q14" s="1745"/>
      <c r="R14" s="1745"/>
      <c r="S14" s="1745"/>
    </row>
    <row r="15" spans="1:21">
      <c r="A15" s="895" t="s">
        <v>352</v>
      </c>
      <c r="B15" s="894">
        <v>27440</v>
      </c>
      <c r="C15" s="894">
        <v>26964</v>
      </c>
      <c r="D15" s="893">
        <v>26553</v>
      </c>
      <c r="E15" s="893">
        <v>24756</v>
      </c>
      <c r="F15" s="893">
        <v>24461</v>
      </c>
      <c r="G15" s="893">
        <v>24325</v>
      </c>
      <c r="H15" s="893">
        <v>24421</v>
      </c>
      <c r="I15" s="893">
        <v>24107</v>
      </c>
      <c r="J15" s="893">
        <v>23641</v>
      </c>
      <c r="K15" s="1745"/>
      <c r="L15" s="1745"/>
      <c r="M15" s="1745"/>
      <c r="N15" s="1745"/>
      <c r="O15" s="1745"/>
      <c r="P15" s="1745"/>
      <c r="Q15" s="1745"/>
      <c r="R15" s="1745"/>
      <c r="S15" s="1745"/>
    </row>
    <row r="16" spans="1:21">
      <c r="A16" s="814" t="s">
        <v>351</v>
      </c>
      <c r="B16" s="901">
        <v>2677</v>
      </c>
      <c r="C16" s="901">
        <v>2699</v>
      </c>
      <c r="D16" s="901">
        <v>2609</v>
      </c>
      <c r="E16" s="901">
        <v>2704</v>
      </c>
      <c r="F16" s="901">
        <v>2787</v>
      </c>
      <c r="G16" s="901">
        <v>2833</v>
      </c>
      <c r="H16" s="901">
        <v>3117</v>
      </c>
      <c r="I16" s="901">
        <v>3181</v>
      </c>
      <c r="J16" s="901">
        <v>3957</v>
      </c>
      <c r="K16" s="1745"/>
      <c r="L16" s="1745"/>
      <c r="M16" s="1745"/>
      <c r="N16" s="1745"/>
      <c r="O16" s="1745"/>
      <c r="P16" s="1745"/>
      <c r="Q16" s="1745"/>
      <c r="R16" s="1745"/>
      <c r="S16" s="1745"/>
    </row>
    <row r="17" spans="1:21">
      <c r="A17" s="900" t="s">
        <v>350</v>
      </c>
      <c r="B17" s="862">
        <v>-489</v>
      </c>
      <c r="C17" s="862">
        <v>-27</v>
      </c>
      <c r="D17" s="859">
        <v>-21</v>
      </c>
      <c r="E17" s="859">
        <v>-26</v>
      </c>
      <c r="F17" s="859">
        <v>-24</v>
      </c>
      <c r="G17" s="859">
        <v>-23</v>
      </c>
      <c r="H17" s="859">
        <v>-20</v>
      </c>
      <c r="I17" s="859">
        <v>-27</v>
      </c>
      <c r="J17" s="859">
        <v>-8</v>
      </c>
      <c r="K17" s="1745"/>
      <c r="L17" s="1745"/>
      <c r="M17" s="1745"/>
      <c r="N17" s="1745"/>
      <c r="O17" s="1745"/>
      <c r="P17" s="1745"/>
      <c r="Q17" s="1745"/>
      <c r="R17" s="1745"/>
      <c r="S17" s="1745"/>
    </row>
    <row r="18" spans="1:21">
      <c r="A18" s="899" t="s">
        <v>349</v>
      </c>
      <c r="B18" s="898">
        <v>2188</v>
      </c>
      <c r="C18" s="898">
        <v>2672</v>
      </c>
      <c r="D18" s="897">
        <v>2588</v>
      </c>
      <c r="E18" s="897">
        <v>2678</v>
      </c>
      <c r="F18" s="897">
        <v>2763</v>
      </c>
      <c r="G18" s="897">
        <v>2810</v>
      </c>
      <c r="H18" s="897">
        <v>3097</v>
      </c>
      <c r="I18" s="897">
        <v>3154</v>
      </c>
      <c r="J18" s="897">
        <v>3948</v>
      </c>
      <c r="K18" s="1745"/>
      <c r="L18" s="1745"/>
      <c r="M18" s="1745"/>
      <c r="N18" s="1745"/>
      <c r="O18" s="1745"/>
      <c r="P18" s="1745"/>
      <c r="Q18" s="1745"/>
      <c r="R18" s="1745"/>
      <c r="S18" s="1745"/>
    </row>
    <row r="19" spans="1:21">
      <c r="A19" s="895" t="s">
        <v>348</v>
      </c>
      <c r="B19" s="894">
        <v>29628</v>
      </c>
      <c r="C19" s="894">
        <v>29636</v>
      </c>
      <c r="D19" s="893">
        <v>29141</v>
      </c>
      <c r="E19" s="893">
        <v>27434</v>
      </c>
      <c r="F19" s="893">
        <v>27224</v>
      </c>
      <c r="G19" s="893">
        <v>27135</v>
      </c>
      <c r="H19" s="893">
        <v>27518</v>
      </c>
      <c r="I19" s="893">
        <v>27261</v>
      </c>
      <c r="J19" s="893">
        <v>27590</v>
      </c>
      <c r="K19" s="1745"/>
      <c r="L19" s="1745"/>
      <c r="M19" s="1745"/>
      <c r="N19" s="1745"/>
      <c r="O19" s="1745"/>
      <c r="P19" s="1745"/>
      <c r="Q19" s="1745"/>
      <c r="R19" s="1745"/>
      <c r="S19" s="1745"/>
    </row>
    <row r="20" spans="1:21">
      <c r="A20" s="896" t="s">
        <v>347</v>
      </c>
      <c r="B20" s="894">
        <v>3938</v>
      </c>
      <c r="C20" s="894">
        <v>2631</v>
      </c>
      <c r="D20" s="893">
        <v>2745</v>
      </c>
      <c r="E20" s="893">
        <v>3669</v>
      </c>
      <c r="F20" s="893">
        <v>4240</v>
      </c>
      <c r="G20" s="893">
        <v>4382</v>
      </c>
      <c r="H20" s="893">
        <v>4559</v>
      </c>
      <c r="I20" s="893">
        <v>4789</v>
      </c>
      <c r="J20" s="893">
        <v>4906</v>
      </c>
      <c r="K20" s="1745"/>
      <c r="L20" s="1745"/>
      <c r="M20" s="1745"/>
      <c r="N20" s="1745"/>
      <c r="O20" s="1745"/>
      <c r="P20" s="1745"/>
      <c r="Q20" s="1745"/>
      <c r="R20" s="1745"/>
      <c r="S20" s="1745"/>
      <c r="U20" s="1748"/>
    </row>
    <row r="21" spans="1:21">
      <c r="A21" s="124" t="s">
        <v>346</v>
      </c>
      <c r="B21" s="862">
        <v>520</v>
      </c>
      <c r="C21" s="862">
        <v>604</v>
      </c>
      <c r="D21" s="859">
        <v>628</v>
      </c>
      <c r="E21" s="859">
        <v>615</v>
      </c>
      <c r="F21" s="859">
        <v>626</v>
      </c>
      <c r="G21" s="859">
        <v>294</v>
      </c>
      <c r="H21" s="859">
        <v>220</v>
      </c>
      <c r="I21" s="859">
        <v>216</v>
      </c>
      <c r="J21" s="859">
        <v>180</v>
      </c>
      <c r="K21" s="1745"/>
      <c r="L21" s="1745"/>
      <c r="M21" s="1745"/>
      <c r="N21" s="1745"/>
      <c r="O21" s="1745"/>
      <c r="P21" s="1745"/>
      <c r="Q21" s="1745"/>
      <c r="R21" s="1745"/>
      <c r="S21" s="1745"/>
    </row>
    <row r="22" spans="1:21">
      <c r="A22" s="124" t="s">
        <v>287</v>
      </c>
      <c r="B22" s="862">
        <v>-650</v>
      </c>
      <c r="C22" s="862">
        <v>-650</v>
      </c>
      <c r="D22" s="859">
        <v>-650</v>
      </c>
      <c r="E22" s="859">
        <v>-1000</v>
      </c>
      <c r="F22" s="859">
        <v>-1000</v>
      </c>
      <c r="G22" s="859">
        <v>-1000</v>
      </c>
      <c r="H22" s="859">
        <v>-1000</v>
      </c>
      <c r="I22" s="859">
        <v>-1000</v>
      </c>
      <c r="J22" s="859">
        <v>-1000</v>
      </c>
      <c r="K22" s="1745"/>
      <c r="L22" s="1745"/>
      <c r="M22" s="1745"/>
      <c r="N22" s="1745"/>
      <c r="O22" s="1745"/>
      <c r="P22" s="1745"/>
      <c r="Q22" s="1745"/>
      <c r="R22" s="1745"/>
      <c r="S22" s="1745"/>
    </row>
    <row r="23" spans="1:21">
      <c r="A23" s="124" t="s">
        <v>344</v>
      </c>
      <c r="B23" s="862">
        <v>-1064</v>
      </c>
      <c r="C23" s="862">
        <v>-63</v>
      </c>
      <c r="D23" s="859">
        <v>-63</v>
      </c>
      <c r="E23" s="859">
        <v>-812</v>
      </c>
      <c r="F23" s="859">
        <v>-62</v>
      </c>
      <c r="G23" s="859">
        <v>-62</v>
      </c>
      <c r="H23" s="859">
        <v>-61</v>
      </c>
      <c r="I23" s="859">
        <v>-61</v>
      </c>
      <c r="J23" s="859">
        <v>-63</v>
      </c>
      <c r="K23" s="1745"/>
      <c r="L23" s="1745"/>
      <c r="M23" s="1745"/>
      <c r="N23" s="1745"/>
      <c r="O23" s="1745"/>
      <c r="P23" s="1745"/>
      <c r="Q23" s="1745"/>
      <c r="R23" s="1745"/>
      <c r="S23" s="1745"/>
      <c r="U23" s="1747"/>
    </row>
    <row r="24" spans="1:21">
      <c r="A24" s="895" t="s">
        <v>343</v>
      </c>
      <c r="B24" s="894">
        <v>-1194</v>
      </c>
      <c r="C24" s="894">
        <v>-109</v>
      </c>
      <c r="D24" s="893">
        <v>-85</v>
      </c>
      <c r="E24" s="893">
        <v>-1197</v>
      </c>
      <c r="F24" s="893">
        <v>-436</v>
      </c>
      <c r="G24" s="893">
        <v>-768</v>
      </c>
      <c r="H24" s="893">
        <v>-841</v>
      </c>
      <c r="I24" s="893">
        <v>-845</v>
      </c>
      <c r="J24" s="893">
        <v>-883</v>
      </c>
      <c r="K24" s="1745"/>
      <c r="L24" s="1745"/>
      <c r="M24" s="1745"/>
      <c r="N24" s="1745"/>
      <c r="O24" s="1745"/>
      <c r="P24" s="1745"/>
      <c r="Q24" s="1745"/>
      <c r="R24" s="1745"/>
      <c r="S24" s="1745"/>
      <c r="U24" s="1747"/>
    </row>
    <row r="25" spans="1:21">
      <c r="A25" s="895" t="s">
        <v>288</v>
      </c>
      <c r="B25" s="894">
        <v>2744</v>
      </c>
      <c r="C25" s="894">
        <v>2522</v>
      </c>
      <c r="D25" s="893">
        <v>2660</v>
      </c>
      <c r="E25" s="893">
        <v>2472</v>
      </c>
      <c r="F25" s="893">
        <v>3804</v>
      </c>
      <c r="G25" s="893">
        <v>3614</v>
      </c>
      <c r="H25" s="893">
        <v>3718</v>
      </c>
      <c r="I25" s="893">
        <v>3944</v>
      </c>
      <c r="J25" s="893">
        <v>4023</v>
      </c>
      <c r="K25" s="1745"/>
      <c r="L25" s="1745"/>
      <c r="M25" s="1745"/>
      <c r="N25" s="1745"/>
      <c r="O25" s="1745"/>
      <c r="P25" s="1745"/>
      <c r="Q25" s="1745"/>
      <c r="R25" s="1745"/>
      <c r="S25" s="1745"/>
    </row>
    <row r="26" spans="1:21">
      <c r="A26" s="895" t="s">
        <v>629</v>
      </c>
      <c r="B26" s="894">
        <v>32372</v>
      </c>
      <c r="C26" s="894">
        <v>32158</v>
      </c>
      <c r="D26" s="893">
        <v>31801</v>
      </c>
      <c r="E26" s="893">
        <v>29906</v>
      </c>
      <c r="F26" s="893">
        <v>31028</v>
      </c>
      <c r="G26" s="893">
        <v>30749</v>
      </c>
      <c r="H26" s="893">
        <v>31236</v>
      </c>
      <c r="I26" s="893">
        <v>31205</v>
      </c>
      <c r="J26" s="893">
        <v>31613</v>
      </c>
      <c r="K26" s="1745"/>
      <c r="L26" s="1745"/>
      <c r="M26" s="1745"/>
      <c r="N26" s="1745"/>
      <c r="O26" s="1745"/>
      <c r="P26" s="1745"/>
      <c r="Q26" s="1745"/>
      <c r="R26" s="1745"/>
      <c r="S26" s="1745"/>
    </row>
    <row r="27" spans="1:21">
      <c r="A27" s="1740" t="s">
        <v>1502</v>
      </c>
      <c r="B27" s="891">
        <v>-296</v>
      </c>
      <c r="C27" s="892">
        <v>-307</v>
      </c>
      <c r="D27" s="1746">
        <f>ROUNDUP(-252.360359927728,0)</f>
        <v>-253</v>
      </c>
      <c r="E27" s="888">
        <v>-272</v>
      </c>
      <c r="F27" s="888">
        <v>-290</v>
      </c>
      <c r="G27" s="888">
        <v>-475</v>
      </c>
      <c r="H27" s="888">
        <v>-303</v>
      </c>
      <c r="I27" s="888">
        <v>-405</v>
      </c>
      <c r="J27" s="888">
        <v>-328</v>
      </c>
      <c r="K27" s="1745"/>
      <c r="L27" s="1745"/>
      <c r="M27" s="1745"/>
      <c r="N27" s="1745"/>
      <c r="O27" s="1745"/>
      <c r="P27" s="1745"/>
      <c r="Q27" s="1745"/>
      <c r="R27" s="1745"/>
      <c r="S27" s="1745"/>
    </row>
    <row r="28" spans="1:21">
      <c r="A28" s="1744"/>
      <c r="B28" s="891"/>
      <c r="C28" s="891"/>
      <c r="D28" s="888"/>
      <c r="E28" s="888"/>
      <c r="F28" s="888"/>
      <c r="G28" s="888"/>
      <c r="H28" s="888"/>
      <c r="I28" s="888"/>
      <c r="J28" s="888"/>
    </row>
    <row r="29" spans="1:21" ht="15" thickBot="1">
      <c r="A29" s="1675" t="s">
        <v>1024</v>
      </c>
      <c r="B29" s="315"/>
      <c r="C29" s="315"/>
      <c r="D29" s="1743"/>
      <c r="E29" s="315"/>
      <c r="F29" s="315"/>
      <c r="G29" s="315"/>
      <c r="H29" s="315"/>
      <c r="I29" s="1742"/>
      <c r="J29" s="315"/>
    </row>
    <row r="30" spans="1:21" ht="15" thickBot="1">
      <c r="A30" s="126" t="s">
        <v>112</v>
      </c>
      <c r="B30" s="111" t="s">
        <v>1501</v>
      </c>
      <c r="C30" s="111" t="s">
        <v>1190</v>
      </c>
      <c r="D30" s="111" t="s">
        <v>1102</v>
      </c>
      <c r="E30" s="111" t="s">
        <v>1043</v>
      </c>
      <c r="F30" s="110" t="s">
        <v>955</v>
      </c>
      <c r="G30" s="110" t="s">
        <v>878</v>
      </c>
      <c r="H30" s="110" t="s">
        <v>831</v>
      </c>
      <c r="I30" s="110" t="s">
        <v>788</v>
      </c>
      <c r="J30" s="110" t="s">
        <v>634</v>
      </c>
    </row>
    <row r="31" spans="1:21">
      <c r="A31" s="124" t="s">
        <v>334</v>
      </c>
      <c r="B31" s="1905">
        <v>27132</v>
      </c>
      <c r="C31" s="867">
        <v>26728</v>
      </c>
      <c r="D31" s="867">
        <v>26431</v>
      </c>
      <c r="E31" s="866">
        <v>24558</v>
      </c>
      <c r="F31" s="866">
        <v>24385</v>
      </c>
      <c r="G31" s="866">
        <v>24007</v>
      </c>
      <c r="H31" s="866">
        <v>24346</v>
      </c>
      <c r="I31" s="866">
        <v>24311</v>
      </c>
      <c r="J31" s="866">
        <v>23653</v>
      </c>
    </row>
    <row r="32" spans="1:21">
      <c r="A32" s="124" t="s">
        <v>348</v>
      </c>
      <c r="B32" s="1905">
        <v>29320</v>
      </c>
      <c r="C32" s="867">
        <v>29401</v>
      </c>
      <c r="D32" s="867">
        <v>29019</v>
      </c>
      <c r="E32" s="866">
        <v>27236</v>
      </c>
      <c r="F32" s="866">
        <v>27148</v>
      </c>
      <c r="G32" s="866">
        <v>26817</v>
      </c>
      <c r="H32" s="866">
        <v>27444</v>
      </c>
      <c r="I32" s="866">
        <v>27466</v>
      </c>
      <c r="J32" s="866">
        <v>27602</v>
      </c>
    </row>
    <row r="33" spans="1:11">
      <c r="A33" s="123" t="s">
        <v>1023</v>
      </c>
      <c r="B33" s="1906">
        <v>32064</v>
      </c>
      <c r="C33" s="865">
        <v>31923</v>
      </c>
      <c r="D33" s="865">
        <v>31679</v>
      </c>
      <c r="E33" s="864">
        <v>29708</v>
      </c>
      <c r="F33" s="864">
        <v>30952</v>
      </c>
      <c r="G33" s="864">
        <v>30431</v>
      </c>
      <c r="H33" s="864">
        <v>31161</v>
      </c>
      <c r="I33" s="864">
        <v>31409</v>
      </c>
      <c r="J33" s="864">
        <v>31625</v>
      </c>
    </row>
    <row r="34" spans="1:11">
      <c r="A34" s="813" t="s">
        <v>1500</v>
      </c>
      <c r="B34" s="891"/>
      <c r="C34" s="891"/>
      <c r="D34" s="888"/>
      <c r="E34" s="888"/>
      <c r="F34" s="888"/>
      <c r="G34" s="888"/>
      <c r="H34" s="888"/>
      <c r="I34" s="888"/>
      <c r="J34" s="888"/>
    </row>
    <row r="35" spans="1:11">
      <c r="A35" s="813"/>
      <c r="B35" s="891"/>
      <c r="C35" s="891"/>
      <c r="D35" s="888"/>
      <c r="E35" s="888"/>
      <c r="F35" s="888"/>
      <c r="G35" s="888"/>
      <c r="H35" s="888"/>
      <c r="I35" s="888"/>
      <c r="J35" s="888"/>
    </row>
    <row r="36" spans="1:11" ht="16.2" thickBot="1">
      <c r="A36" s="1675" t="s">
        <v>1499</v>
      </c>
    </row>
    <row r="37" spans="1:11" ht="15" thickBot="1">
      <c r="A37" s="126"/>
      <c r="B37" s="111" t="s">
        <v>1339</v>
      </c>
      <c r="C37" s="111" t="s">
        <v>1190</v>
      </c>
      <c r="D37" s="111" t="s">
        <v>1102</v>
      </c>
      <c r="E37" s="111" t="s">
        <v>1043</v>
      </c>
      <c r="F37" s="110" t="s">
        <v>955</v>
      </c>
      <c r="G37" s="110" t="s">
        <v>878</v>
      </c>
      <c r="H37" s="110" t="s">
        <v>831</v>
      </c>
      <c r="I37" s="110" t="s">
        <v>788</v>
      </c>
      <c r="J37" s="110" t="s">
        <v>634</v>
      </c>
    </row>
    <row r="38" spans="1:11" ht="36.75" customHeight="1">
      <c r="A38" s="124" t="s">
        <v>1037</v>
      </c>
      <c r="B38" s="1741" t="s">
        <v>1498</v>
      </c>
      <c r="C38" s="1741" t="s">
        <v>1038</v>
      </c>
      <c r="D38" s="1741" t="s">
        <v>1038</v>
      </c>
      <c r="E38" s="1741" t="s">
        <v>1038</v>
      </c>
      <c r="F38" s="1741" t="s">
        <v>1038</v>
      </c>
      <c r="G38" s="1741" t="s">
        <v>1038</v>
      </c>
      <c r="H38" s="1741" t="s">
        <v>1038</v>
      </c>
      <c r="I38" s="1741" t="s">
        <v>1039</v>
      </c>
      <c r="J38" s="1741" t="s">
        <v>1039</v>
      </c>
    </row>
    <row r="39" spans="1:11">
      <c r="A39" s="1740" t="s">
        <v>1497</v>
      </c>
      <c r="B39" s="124"/>
      <c r="C39" s="124"/>
      <c r="D39" s="124"/>
      <c r="E39" s="1710"/>
      <c r="F39" s="1710"/>
      <c r="G39" s="1710"/>
      <c r="H39" s="1710"/>
      <c r="I39" s="1710"/>
      <c r="J39" s="1710"/>
    </row>
    <row r="40" spans="1:11" s="907" customFormat="1" ht="26.4" customHeight="1">
      <c r="A40" s="1722" t="s">
        <v>837</v>
      </c>
      <c r="B40" s="863"/>
      <c r="C40" s="71"/>
      <c r="D40" s="71"/>
      <c r="E40" s="568"/>
      <c r="F40" s="568"/>
      <c r="G40" s="71"/>
      <c r="H40" s="71"/>
      <c r="I40" s="1739"/>
      <c r="J40" s="1738"/>
    </row>
    <row r="41" spans="1:11" ht="14.4" customHeight="1">
      <c r="A41" s="71"/>
      <c r="B41" s="1737"/>
      <c r="C41" s="1736"/>
      <c r="D41" s="2188" t="s">
        <v>342</v>
      </c>
      <c r="E41" s="2188"/>
      <c r="F41" s="2188"/>
      <c r="G41" s="2188"/>
      <c r="H41" s="1735"/>
      <c r="I41" s="886"/>
      <c r="J41" s="567"/>
    </row>
    <row r="42" spans="1:11" ht="35.4" customHeight="1" thickBot="1">
      <c r="A42" s="1734" t="s">
        <v>245</v>
      </c>
      <c r="B42" s="1669" t="s">
        <v>330</v>
      </c>
      <c r="C42" s="1669" t="s">
        <v>1022</v>
      </c>
      <c r="D42" s="1732" t="s">
        <v>341</v>
      </c>
      <c r="E42" s="1733" t="s">
        <v>340</v>
      </c>
      <c r="F42" s="1733" t="s">
        <v>627</v>
      </c>
      <c r="G42" s="1732" t="s">
        <v>338</v>
      </c>
      <c r="H42" s="1669" t="s">
        <v>802</v>
      </c>
      <c r="I42" s="136" t="s">
        <v>237</v>
      </c>
      <c r="J42" s="886"/>
      <c r="K42" s="567"/>
    </row>
    <row r="43" spans="1:11">
      <c r="A43" s="124" t="s">
        <v>334</v>
      </c>
      <c r="B43" s="1731">
        <v>4.5</v>
      </c>
      <c r="C43" s="1731">
        <v>1</v>
      </c>
      <c r="D43" s="1731">
        <v>2.5</v>
      </c>
      <c r="E43" s="1731">
        <v>0.2</v>
      </c>
      <c r="F43" s="1731">
        <v>2</v>
      </c>
      <c r="G43" s="1731">
        <v>0</v>
      </c>
      <c r="H43" s="1731">
        <v>4.7</v>
      </c>
      <c r="I43" s="1731">
        <v>10.199999999999999</v>
      </c>
      <c r="J43" s="886"/>
      <c r="K43" s="567"/>
    </row>
    <row r="44" spans="1:11">
      <c r="A44" s="124" t="s">
        <v>289</v>
      </c>
      <c r="B44" s="1731">
        <v>6</v>
      </c>
      <c r="C44" s="1731">
        <v>1.3</v>
      </c>
      <c r="D44" s="1731">
        <v>2.5</v>
      </c>
      <c r="E44" s="1731">
        <v>0.2</v>
      </c>
      <c r="F44" s="1731">
        <v>2</v>
      </c>
      <c r="G44" s="1731">
        <v>0</v>
      </c>
      <c r="H44" s="1731">
        <v>4.7</v>
      </c>
      <c r="I44" s="1731">
        <v>12</v>
      </c>
      <c r="J44" s="886"/>
      <c r="K44" s="567"/>
    </row>
    <row r="45" spans="1:11">
      <c r="A45" s="124" t="s">
        <v>337</v>
      </c>
      <c r="B45" s="1731">
        <v>8</v>
      </c>
      <c r="C45" s="1731">
        <v>1.8</v>
      </c>
      <c r="D45" s="1731">
        <v>2.5</v>
      </c>
      <c r="E45" s="1731">
        <v>0.2</v>
      </c>
      <c r="F45" s="1731">
        <v>2</v>
      </c>
      <c r="G45" s="1731">
        <v>0</v>
      </c>
      <c r="H45" s="1731">
        <v>4.7</v>
      </c>
      <c r="I45" s="1731">
        <v>14.5</v>
      </c>
      <c r="J45" s="886"/>
      <c r="K45" s="567"/>
    </row>
    <row r="46" spans="1:11">
      <c r="A46" s="806" t="s">
        <v>112</v>
      </c>
      <c r="B46" s="1730"/>
      <c r="C46" s="1730"/>
      <c r="D46" s="895"/>
      <c r="E46" s="895"/>
      <c r="F46" s="895"/>
      <c r="G46" s="895"/>
      <c r="H46" s="895"/>
      <c r="I46" s="895"/>
      <c r="J46" s="886"/>
      <c r="K46" s="567"/>
    </row>
    <row r="47" spans="1:11">
      <c r="A47" s="124" t="s">
        <v>334</v>
      </c>
      <c r="B47" s="569">
        <v>6850</v>
      </c>
      <c r="C47" s="569">
        <v>1498</v>
      </c>
      <c r="D47" s="569">
        <v>3806</v>
      </c>
      <c r="E47" s="569">
        <v>345</v>
      </c>
      <c r="F47" s="569">
        <v>3044</v>
      </c>
      <c r="G47" s="569">
        <v>0</v>
      </c>
      <c r="H47" s="569">
        <v>7195</v>
      </c>
      <c r="I47" s="569">
        <v>15544</v>
      </c>
      <c r="J47" s="886"/>
      <c r="K47" s="567"/>
    </row>
    <row r="48" spans="1:11">
      <c r="A48" s="124" t="s">
        <v>289</v>
      </c>
      <c r="B48" s="569">
        <v>9133</v>
      </c>
      <c r="C48" s="569">
        <v>1998</v>
      </c>
      <c r="D48" s="569">
        <v>3806</v>
      </c>
      <c r="E48" s="569">
        <v>345</v>
      </c>
      <c r="F48" s="569">
        <v>3044</v>
      </c>
      <c r="G48" s="569">
        <v>0</v>
      </c>
      <c r="H48" s="569">
        <v>7195</v>
      </c>
      <c r="I48" s="569">
        <v>18326</v>
      </c>
      <c r="J48" s="886"/>
      <c r="K48" s="567"/>
    </row>
    <row r="49" spans="1:11">
      <c r="A49" s="123" t="s">
        <v>337</v>
      </c>
      <c r="B49" s="122">
        <v>12178</v>
      </c>
      <c r="C49" s="122">
        <v>2664</v>
      </c>
      <c r="D49" s="122">
        <v>3806</v>
      </c>
      <c r="E49" s="122">
        <v>345</v>
      </c>
      <c r="F49" s="122">
        <v>3044</v>
      </c>
      <c r="G49" s="122">
        <v>0</v>
      </c>
      <c r="H49" s="122">
        <v>7195</v>
      </c>
      <c r="I49" s="122">
        <v>22037</v>
      </c>
      <c r="J49" s="886"/>
      <c r="K49" s="567"/>
    </row>
    <row r="50" spans="1:11">
      <c r="A50" s="601" t="s">
        <v>690</v>
      </c>
      <c r="B50" s="890"/>
      <c r="C50" s="887"/>
      <c r="D50" s="887"/>
      <c r="E50" s="887"/>
      <c r="F50" s="887"/>
      <c r="G50" s="887"/>
      <c r="H50" s="887"/>
      <c r="I50" s="886"/>
      <c r="J50" s="567"/>
    </row>
    <row r="51" spans="1:11">
      <c r="A51" s="601"/>
      <c r="B51" s="890"/>
      <c r="C51" s="887"/>
      <c r="D51" s="887"/>
      <c r="E51" s="887"/>
      <c r="F51" s="887"/>
      <c r="G51" s="887"/>
      <c r="H51" s="887"/>
      <c r="I51" s="886"/>
      <c r="J51" s="567"/>
    </row>
    <row r="52" spans="1:11" ht="17.399999999999999" customHeight="1">
      <c r="A52" s="1675" t="s">
        <v>336</v>
      </c>
      <c r="B52" s="1729"/>
      <c r="C52" s="1728"/>
      <c r="D52" s="1728"/>
      <c r="E52" s="1727"/>
      <c r="F52" s="1727"/>
      <c r="G52" s="115"/>
      <c r="H52" s="115"/>
      <c r="I52" s="115"/>
      <c r="J52" s="115"/>
    </row>
    <row r="53" spans="1:11" ht="16.2" customHeight="1" thickBot="1">
      <c r="A53" s="126" t="s">
        <v>335</v>
      </c>
      <c r="B53" s="861" t="str">
        <f>B3</f>
        <v>Q2/21</v>
      </c>
      <c r="C53" s="861" t="s">
        <v>1190</v>
      </c>
      <c r="D53" s="861" t="s">
        <v>1102</v>
      </c>
      <c r="E53" s="861" t="s">
        <v>1043</v>
      </c>
      <c r="F53" s="861" t="s">
        <v>955</v>
      </c>
      <c r="G53" s="861" t="s">
        <v>878</v>
      </c>
      <c r="H53" s="861" t="s">
        <v>831</v>
      </c>
      <c r="I53" s="861" t="s">
        <v>788</v>
      </c>
      <c r="J53" s="861" t="s">
        <v>634</v>
      </c>
    </row>
    <row r="54" spans="1:11">
      <c r="A54" s="124" t="s">
        <v>503</v>
      </c>
      <c r="B54" s="889">
        <v>11.5</v>
      </c>
      <c r="C54" s="889">
        <v>11.1</v>
      </c>
      <c r="D54" s="889">
        <v>10.7</v>
      </c>
      <c r="E54" s="889">
        <v>10.1</v>
      </c>
      <c r="F54" s="889">
        <v>10.3</v>
      </c>
      <c r="G54" s="889">
        <v>10.5</v>
      </c>
      <c r="H54" s="889">
        <v>11.8</v>
      </c>
      <c r="I54" s="889">
        <v>10.9</v>
      </c>
      <c r="J54" s="889">
        <v>10.3</v>
      </c>
    </row>
    <row r="55" spans="1:11">
      <c r="A55" s="123" t="s">
        <v>1021</v>
      </c>
      <c r="B55" s="1907">
        <v>11.3</v>
      </c>
      <c r="C55" s="860">
        <v>11</v>
      </c>
      <c r="D55" s="860">
        <v>10.6</v>
      </c>
      <c r="E55" s="860">
        <v>10</v>
      </c>
      <c r="F55" s="860">
        <v>10.3</v>
      </c>
      <c r="G55" s="860">
        <v>10.3</v>
      </c>
      <c r="H55" s="860">
        <v>11.7</v>
      </c>
      <c r="I55" s="860">
        <v>11</v>
      </c>
      <c r="J55" s="860">
        <v>10.3</v>
      </c>
    </row>
    <row r="56" spans="1:11">
      <c r="A56" s="601"/>
      <c r="B56" s="887"/>
      <c r="C56" s="887"/>
      <c r="D56" s="887"/>
      <c r="E56" s="887"/>
      <c r="F56" s="887"/>
      <c r="G56" s="887"/>
      <c r="H56" s="887"/>
      <c r="I56" s="886"/>
      <c r="J56" s="567"/>
    </row>
    <row r="57" spans="1:11">
      <c r="A57" s="900"/>
      <c r="B57" s="887"/>
      <c r="C57" s="887"/>
      <c r="D57" s="887"/>
      <c r="E57" s="887"/>
      <c r="F57" s="887"/>
      <c r="G57" s="887"/>
      <c r="H57" s="887"/>
      <c r="I57" s="886"/>
      <c r="J57" s="567"/>
    </row>
    <row r="58" spans="1:11">
      <c r="A58" s="125"/>
      <c r="B58" s="888"/>
      <c r="C58" s="888"/>
      <c r="D58" s="888"/>
      <c r="E58" s="888"/>
      <c r="F58" s="888"/>
      <c r="G58" s="888"/>
      <c r="H58" s="888"/>
      <c r="I58" s="886"/>
      <c r="J58" s="567"/>
    </row>
    <row r="59" spans="1:11">
      <c r="A59" s="1726"/>
      <c r="B59" s="888"/>
      <c r="C59" s="888"/>
      <c r="D59" s="888"/>
      <c r="E59" s="888"/>
      <c r="F59" s="888"/>
      <c r="G59" s="888"/>
      <c r="H59" s="888"/>
      <c r="I59" s="886"/>
      <c r="J59" s="567"/>
    </row>
    <row r="60" spans="1:11">
      <c r="A60" s="124"/>
      <c r="B60" s="887"/>
      <c r="C60" s="887"/>
      <c r="D60" s="887"/>
      <c r="E60" s="887"/>
      <c r="F60" s="887"/>
      <c r="G60" s="887"/>
      <c r="H60" s="887"/>
      <c r="I60" s="886"/>
      <c r="J60" s="567"/>
    </row>
    <row r="61" spans="1:11">
      <c r="A61" s="124"/>
      <c r="B61" s="887"/>
      <c r="C61" s="887"/>
      <c r="D61" s="887"/>
      <c r="E61" s="887"/>
      <c r="F61" s="887"/>
      <c r="G61" s="887"/>
      <c r="H61" s="887"/>
      <c r="I61" s="886"/>
      <c r="J61" s="567"/>
    </row>
    <row r="62" spans="1:11">
      <c r="A62" s="124"/>
      <c r="B62" s="887"/>
      <c r="C62" s="887"/>
      <c r="D62" s="887"/>
      <c r="E62" s="887"/>
      <c r="F62" s="887"/>
      <c r="G62" s="887"/>
      <c r="H62" s="887"/>
      <c r="I62" s="886"/>
      <c r="J62" s="567"/>
    </row>
    <row r="63" spans="1:11">
      <c r="A63" s="124"/>
      <c r="B63" s="887"/>
      <c r="C63" s="887"/>
      <c r="D63" s="887"/>
      <c r="E63" s="887"/>
      <c r="F63" s="887"/>
      <c r="G63" s="887"/>
      <c r="H63" s="887"/>
      <c r="I63" s="886"/>
      <c r="J63" s="567"/>
    </row>
    <row r="64" spans="1:11">
      <c r="A64" s="1725"/>
      <c r="B64" s="885"/>
      <c r="C64" s="885"/>
      <c r="D64" s="885"/>
      <c r="E64" s="885"/>
      <c r="F64" s="885"/>
      <c r="G64" s="885"/>
      <c r="H64" s="885"/>
      <c r="I64" s="883"/>
      <c r="J64" s="858"/>
    </row>
    <row r="65" spans="1:10">
      <c r="A65" s="1724"/>
      <c r="B65" s="884"/>
      <c r="C65" s="884"/>
      <c r="D65" s="884"/>
      <c r="E65" s="884"/>
      <c r="F65" s="884"/>
      <c r="G65" s="884"/>
      <c r="H65" s="884"/>
      <c r="I65" s="883"/>
      <c r="J65" s="858"/>
    </row>
    <row r="66" spans="1:10">
      <c r="A66" s="1724"/>
      <c r="B66" s="884"/>
      <c r="C66" s="884"/>
      <c r="D66" s="884"/>
      <c r="E66" s="884"/>
      <c r="F66" s="884"/>
      <c r="G66" s="884"/>
      <c r="H66" s="884"/>
      <c r="I66" s="883"/>
      <c r="J66" s="858"/>
    </row>
    <row r="67" spans="1:10">
      <c r="A67" s="1724"/>
      <c r="B67" s="884"/>
      <c r="C67" s="884"/>
      <c r="D67" s="884"/>
      <c r="E67" s="884"/>
      <c r="F67" s="884"/>
      <c r="G67" s="884"/>
      <c r="H67" s="884"/>
      <c r="I67" s="883"/>
      <c r="J67" s="858"/>
    </row>
    <row r="68" spans="1:10">
      <c r="A68" s="858"/>
      <c r="B68" s="1723"/>
      <c r="C68" s="1723"/>
      <c r="D68" s="1723"/>
      <c r="E68" s="1723"/>
      <c r="F68" s="1723"/>
      <c r="G68" s="1723"/>
      <c r="H68" s="1723"/>
      <c r="I68" s="1723"/>
      <c r="J68" s="1723"/>
    </row>
    <row r="69" spans="1:10">
      <c r="A69" s="858"/>
      <c r="B69" s="858"/>
      <c r="C69" s="858"/>
      <c r="D69" s="858"/>
      <c r="E69" s="858"/>
      <c r="F69" s="858"/>
      <c r="G69" s="1723"/>
      <c r="H69" s="1723"/>
      <c r="I69" s="1723"/>
      <c r="J69" s="1723"/>
    </row>
    <row r="70" spans="1:10">
      <c r="A70" s="858"/>
      <c r="B70" s="1723"/>
      <c r="C70" s="1723"/>
      <c r="D70" s="1723"/>
      <c r="E70" s="1723"/>
      <c r="F70" s="1723"/>
      <c r="G70" s="1723"/>
      <c r="H70" s="1723"/>
      <c r="I70" s="1723"/>
      <c r="J70" s="1723"/>
    </row>
    <row r="71" spans="1:10">
      <c r="A71" s="288"/>
      <c r="B71" s="288"/>
      <c r="C71" s="288"/>
      <c r="D71" s="288"/>
      <c r="E71" s="288"/>
      <c r="F71" s="288"/>
      <c r="G71" s="288"/>
      <c r="H71" s="288"/>
      <c r="I71" s="288"/>
      <c r="J71" s="288"/>
    </row>
  </sheetData>
  <mergeCells count="2">
    <mergeCell ref="A1:D1"/>
    <mergeCell ref="D41:G41"/>
  </mergeCells>
  <pageMargins left="0.7" right="0.7" top="0.75" bottom="0.75" header="0.3" footer="0.3"/>
  <pageSetup paperSize="9" scale="7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F2F35-C9C0-401A-AE7F-81A75531DBBD}">
  <dimension ref="A1:F53"/>
  <sheetViews>
    <sheetView showGridLines="0" showZeros="0" view="pageLayout" topLeftCell="A61" zoomScaleNormal="100" zoomScaleSheetLayoutView="100" workbookViewId="0">
      <selection activeCell="B66" sqref="B65:B66"/>
    </sheetView>
  </sheetViews>
  <sheetFormatPr defaultRowHeight="14.4"/>
  <cols>
    <col min="1" max="1" width="36.109375" style="907" customWidth="1"/>
    <col min="2" max="6" width="15.33203125" style="907" customWidth="1"/>
    <col min="7" max="9" width="11.6640625" style="907" customWidth="1"/>
    <col min="10" max="16384" width="8.88671875" style="907"/>
  </cols>
  <sheetData>
    <row r="1" spans="1:6" ht="15" customHeight="1">
      <c r="A1" s="2189" t="s">
        <v>838</v>
      </c>
      <c r="B1" s="2189"/>
      <c r="C1" s="2189"/>
      <c r="D1" s="2189"/>
      <c r="E1" s="2189"/>
      <c r="F1" s="128"/>
    </row>
    <row r="2" spans="1:6" ht="28.95" customHeight="1" thickBot="1">
      <c r="A2" s="1786"/>
      <c r="B2" s="1786" t="s">
        <v>387</v>
      </c>
      <c r="C2" s="1786" t="s">
        <v>386</v>
      </c>
      <c r="D2" s="1786" t="s">
        <v>803</v>
      </c>
      <c r="E2" s="1789" t="s">
        <v>385</v>
      </c>
      <c r="F2" s="131" t="s">
        <v>384</v>
      </c>
    </row>
    <row r="3" spans="1:6">
      <c r="A3" s="576" t="s">
        <v>383</v>
      </c>
      <c r="B3" s="565">
        <v>9357</v>
      </c>
      <c r="C3" s="565">
        <v>3915</v>
      </c>
      <c r="D3" s="565">
        <v>16541</v>
      </c>
      <c r="E3" s="565">
        <v>469</v>
      </c>
      <c r="F3" s="573">
        <v>56.3</v>
      </c>
    </row>
    <row r="4" spans="1:6">
      <c r="A4" s="575" t="s">
        <v>371</v>
      </c>
      <c r="B4" s="565"/>
      <c r="C4" s="565"/>
      <c r="D4" s="565"/>
      <c r="E4" s="565"/>
      <c r="F4" s="573"/>
    </row>
    <row r="5" spans="1:6">
      <c r="A5" s="574" t="s">
        <v>380</v>
      </c>
      <c r="B5" s="565">
        <v>1047</v>
      </c>
      <c r="C5" s="565">
        <v>303</v>
      </c>
      <c r="D5" s="565">
        <v>3357</v>
      </c>
      <c r="E5" s="565">
        <v>56</v>
      </c>
      <c r="F5" s="573">
        <v>29.3</v>
      </c>
    </row>
    <row r="6" spans="1:6">
      <c r="A6" s="574" t="s">
        <v>379</v>
      </c>
      <c r="B6" s="565">
        <v>2375</v>
      </c>
      <c r="C6" s="565">
        <v>925</v>
      </c>
      <c r="D6" s="565">
        <v>6105</v>
      </c>
      <c r="E6" s="565">
        <v>92</v>
      </c>
      <c r="F6" s="573">
        <v>42.9</v>
      </c>
    </row>
    <row r="7" spans="1:6">
      <c r="A7" s="574" t="s">
        <v>378</v>
      </c>
      <c r="B7" s="565">
        <v>3014</v>
      </c>
      <c r="C7" s="565">
        <v>1251</v>
      </c>
      <c r="D7" s="565">
        <v>4671</v>
      </c>
      <c r="E7" s="565">
        <v>229</v>
      </c>
      <c r="F7" s="573">
        <v>69.099999999999994</v>
      </c>
    </row>
    <row r="8" spans="1:6">
      <c r="A8" s="574" t="s">
        <v>377</v>
      </c>
      <c r="B8" s="565">
        <v>1253</v>
      </c>
      <c r="C8" s="565">
        <v>715</v>
      </c>
      <c r="D8" s="565">
        <v>1706</v>
      </c>
      <c r="E8" s="565">
        <v>72</v>
      </c>
      <c r="F8" s="573">
        <v>93.3</v>
      </c>
    </row>
    <row r="9" spans="1:6">
      <c r="A9" s="574" t="s">
        <v>376</v>
      </c>
      <c r="B9" s="565">
        <v>310</v>
      </c>
      <c r="C9" s="565">
        <v>127</v>
      </c>
      <c r="D9" s="565">
        <v>310</v>
      </c>
      <c r="E9" s="565">
        <v>13</v>
      </c>
      <c r="F9" s="573">
        <v>148.5</v>
      </c>
    </row>
    <row r="10" spans="1:6">
      <c r="A10" s="574" t="s">
        <v>375</v>
      </c>
      <c r="B10" s="565">
        <v>734</v>
      </c>
      <c r="C10" s="565">
        <v>343</v>
      </c>
      <c r="D10" s="565">
        <v>140</v>
      </c>
      <c r="E10" s="565">
        <v>4</v>
      </c>
      <c r="F10" s="573">
        <v>180.7</v>
      </c>
    </row>
    <row r="11" spans="1:6">
      <c r="A11" s="574" t="s">
        <v>374</v>
      </c>
      <c r="B11" s="565">
        <v>482</v>
      </c>
      <c r="C11" s="565">
        <v>214</v>
      </c>
      <c r="D11" s="565">
        <v>86</v>
      </c>
      <c r="E11" s="565">
        <v>3</v>
      </c>
      <c r="F11" s="573">
        <v>205.5</v>
      </c>
    </row>
    <row r="12" spans="1:6">
      <c r="A12" s="574" t="s">
        <v>363</v>
      </c>
      <c r="B12" s="565">
        <v>142</v>
      </c>
      <c r="C12" s="565">
        <v>37</v>
      </c>
      <c r="D12" s="565">
        <v>166</v>
      </c>
      <c r="E12" s="565">
        <v>0</v>
      </c>
      <c r="F12" s="573">
        <v>0.5</v>
      </c>
    </row>
    <row r="13" spans="1:6">
      <c r="A13" s="576"/>
      <c r="B13" s="565"/>
      <c r="C13" s="565"/>
      <c r="D13" s="565"/>
      <c r="E13" s="565"/>
      <c r="F13" s="573"/>
    </row>
    <row r="14" spans="1:6">
      <c r="A14" s="576" t="s">
        <v>382</v>
      </c>
      <c r="B14" s="565">
        <v>109654</v>
      </c>
      <c r="C14" s="565">
        <v>60705</v>
      </c>
      <c r="D14" s="565">
        <v>135798</v>
      </c>
      <c r="E14" s="565">
        <v>28698</v>
      </c>
      <c r="F14" s="573">
        <v>42.3</v>
      </c>
    </row>
    <row r="15" spans="1:6">
      <c r="A15" s="575" t="s">
        <v>371</v>
      </c>
      <c r="F15" s="130"/>
    </row>
    <row r="16" spans="1:6">
      <c r="A16" s="574" t="s">
        <v>380</v>
      </c>
      <c r="B16" s="565">
        <v>17560</v>
      </c>
      <c r="C16" s="565">
        <v>6048</v>
      </c>
      <c r="D16" s="565">
        <v>20005</v>
      </c>
      <c r="E16" s="565">
        <v>2920</v>
      </c>
      <c r="F16" s="573">
        <v>12.4</v>
      </c>
    </row>
    <row r="17" spans="1:6">
      <c r="A17" s="574" t="s">
        <v>379</v>
      </c>
      <c r="B17" s="565">
        <v>29018</v>
      </c>
      <c r="C17" s="565">
        <v>26292</v>
      </c>
      <c r="D17" s="565">
        <v>41914</v>
      </c>
      <c r="E17" s="565">
        <v>12764</v>
      </c>
      <c r="F17" s="573">
        <v>33.700000000000003</v>
      </c>
    </row>
    <row r="18" spans="1:6">
      <c r="A18" s="574" t="s">
        <v>378</v>
      </c>
      <c r="B18" s="565">
        <v>46398</v>
      </c>
      <c r="C18" s="565">
        <v>21771</v>
      </c>
      <c r="D18" s="565">
        <v>55594</v>
      </c>
      <c r="E18" s="565">
        <v>10148</v>
      </c>
      <c r="F18" s="573">
        <v>49.2</v>
      </c>
    </row>
    <row r="19" spans="1:6">
      <c r="A19" s="574" t="s">
        <v>377</v>
      </c>
      <c r="B19" s="565">
        <v>9785</v>
      </c>
      <c r="C19" s="565">
        <v>5007</v>
      </c>
      <c r="D19" s="565">
        <v>11275</v>
      </c>
      <c r="E19" s="565">
        <v>2304</v>
      </c>
      <c r="F19" s="573">
        <v>64.8</v>
      </c>
    </row>
    <row r="20" spans="1:6">
      <c r="A20" s="574" t="s">
        <v>376</v>
      </c>
      <c r="B20" s="565">
        <v>2988</v>
      </c>
      <c r="C20" s="565">
        <v>575</v>
      </c>
      <c r="D20" s="565">
        <v>3145</v>
      </c>
      <c r="E20" s="565">
        <v>272</v>
      </c>
      <c r="F20" s="573">
        <v>78.599999999999994</v>
      </c>
    </row>
    <row r="21" spans="1:6">
      <c r="A21" s="574" t="s">
        <v>375</v>
      </c>
      <c r="B21" s="565">
        <v>922</v>
      </c>
      <c r="C21" s="565">
        <v>301</v>
      </c>
      <c r="D21" s="565">
        <v>1019</v>
      </c>
      <c r="E21" s="565">
        <v>147</v>
      </c>
      <c r="F21" s="573">
        <v>93.6</v>
      </c>
    </row>
    <row r="22" spans="1:6">
      <c r="A22" s="574" t="s">
        <v>374</v>
      </c>
      <c r="B22" s="565">
        <v>443</v>
      </c>
      <c r="C22" s="565">
        <v>324</v>
      </c>
      <c r="D22" s="565">
        <v>530</v>
      </c>
      <c r="E22" s="565">
        <v>143</v>
      </c>
      <c r="F22" s="573">
        <v>119.9</v>
      </c>
    </row>
    <row r="23" spans="1:6">
      <c r="A23" s="574" t="s">
        <v>363</v>
      </c>
      <c r="B23" s="565">
        <v>2540</v>
      </c>
      <c r="C23" s="565">
        <v>387</v>
      </c>
      <c r="D23" s="565">
        <v>2316</v>
      </c>
      <c r="E23" s="565">
        <v>0</v>
      </c>
      <c r="F23" s="573">
        <v>91.8</v>
      </c>
    </row>
    <row r="24" spans="1:6">
      <c r="A24" s="576"/>
      <c r="B24" s="565"/>
      <c r="C24" s="565"/>
      <c r="D24" s="565"/>
      <c r="E24" s="565"/>
      <c r="F24" s="573"/>
    </row>
    <row r="25" spans="1:6">
      <c r="A25" s="576" t="s">
        <v>381</v>
      </c>
      <c r="B25" s="565">
        <v>24816</v>
      </c>
      <c r="C25" s="565">
        <v>3185</v>
      </c>
      <c r="D25" s="565">
        <v>28847</v>
      </c>
      <c r="E25" s="565">
        <v>1438</v>
      </c>
      <c r="F25" s="573">
        <v>14.2</v>
      </c>
    </row>
    <row r="26" spans="1:6">
      <c r="A26" s="575" t="s">
        <v>371</v>
      </c>
      <c r="F26" s="130"/>
    </row>
    <row r="27" spans="1:6">
      <c r="A27" s="574" t="s">
        <v>380</v>
      </c>
      <c r="B27" s="565">
        <v>11575</v>
      </c>
      <c r="C27" s="565">
        <v>583</v>
      </c>
      <c r="D27" s="565">
        <v>12657</v>
      </c>
      <c r="E27" s="565">
        <v>214</v>
      </c>
      <c r="F27" s="573">
        <v>8.1999999999999993</v>
      </c>
    </row>
    <row r="28" spans="1:6">
      <c r="A28" s="574" t="s">
        <v>379</v>
      </c>
      <c r="B28" s="565">
        <v>12977</v>
      </c>
      <c r="C28" s="565">
        <v>2040</v>
      </c>
      <c r="D28" s="565">
        <v>15607</v>
      </c>
      <c r="E28" s="565">
        <v>1079</v>
      </c>
      <c r="F28" s="573">
        <v>16.5</v>
      </c>
    </row>
    <row r="29" spans="1:6">
      <c r="A29" s="574" t="s">
        <v>378</v>
      </c>
      <c r="B29" s="565">
        <v>197</v>
      </c>
      <c r="C29" s="565">
        <v>361</v>
      </c>
      <c r="D29" s="565">
        <v>486</v>
      </c>
      <c r="E29" s="565">
        <v>121</v>
      </c>
      <c r="F29" s="573">
        <v>65.099999999999994</v>
      </c>
    </row>
    <row r="30" spans="1:6">
      <c r="A30" s="574" t="s">
        <v>377</v>
      </c>
      <c r="B30" s="565">
        <v>35</v>
      </c>
      <c r="C30" s="565">
        <v>60</v>
      </c>
      <c r="D30" s="565">
        <v>55</v>
      </c>
      <c r="E30" s="565">
        <v>13</v>
      </c>
      <c r="F30" s="573">
        <v>88.7</v>
      </c>
    </row>
    <row r="31" spans="1:6">
      <c r="A31" s="574" t="s">
        <v>376</v>
      </c>
      <c r="B31" s="565">
        <v>1</v>
      </c>
      <c r="C31" s="565">
        <v>141</v>
      </c>
      <c r="D31" s="565">
        <v>12</v>
      </c>
      <c r="E31" s="565">
        <v>11</v>
      </c>
      <c r="F31" s="573">
        <v>200.4</v>
      </c>
    </row>
    <row r="32" spans="1:6">
      <c r="A32" s="574" t="s">
        <v>375</v>
      </c>
      <c r="B32" s="565">
        <v>0</v>
      </c>
      <c r="C32" s="565">
        <v>0</v>
      </c>
      <c r="D32" s="565">
        <v>0</v>
      </c>
      <c r="E32" s="565">
        <v>0</v>
      </c>
      <c r="F32" s="573">
        <v>263.89999999999998</v>
      </c>
    </row>
    <row r="33" spans="1:6">
      <c r="A33" s="574" t="s">
        <v>374</v>
      </c>
      <c r="B33" s="565">
        <v>31</v>
      </c>
      <c r="C33" s="565">
        <v>0</v>
      </c>
      <c r="D33" s="565">
        <v>30</v>
      </c>
      <c r="E33" s="565">
        <v>0</v>
      </c>
      <c r="F33" s="573">
        <v>293.10000000000002</v>
      </c>
    </row>
    <row r="34" spans="1:6">
      <c r="A34" s="574" t="s">
        <v>363</v>
      </c>
      <c r="B34" s="565">
        <v>0</v>
      </c>
      <c r="C34" s="565">
        <v>0</v>
      </c>
      <c r="D34" s="565">
        <v>0</v>
      </c>
      <c r="E34" s="565">
        <v>0</v>
      </c>
      <c r="F34" s="573">
        <v>0</v>
      </c>
    </row>
    <row r="35" spans="1:6">
      <c r="A35" s="576"/>
      <c r="B35" s="565"/>
      <c r="C35" s="565"/>
      <c r="D35" s="565"/>
      <c r="E35" s="565"/>
      <c r="F35" s="573"/>
    </row>
    <row r="36" spans="1:6">
      <c r="A36" s="576" t="s">
        <v>373</v>
      </c>
      <c r="B36" s="565">
        <v>154436</v>
      </c>
      <c r="C36" s="565">
        <v>16029</v>
      </c>
      <c r="D36" s="565">
        <v>166550</v>
      </c>
      <c r="E36" s="565">
        <v>12114</v>
      </c>
      <c r="F36" s="573">
        <v>11.4</v>
      </c>
    </row>
    <row r="37" spans="1:6">
      <c r="A37" s="575" t="s">
        <v>371</v>
      </c>
      <c r="F37" s="130"/>
    </row>
    <row r="38" spans="1:6">
      <c r="A38" s="574" t="s">
        <v>370</v>
      </c>
      <c r="B38" s="565">
        <v>113227</v>
      </c>
      <c r="C38" s="565">
        <v>13089</v>
      </c>
      <c r="D38" s="565">
        <v>123202</v>
      </c>
      <c r="E38" s="565">
        <v>9975</v>
      </c>
      <c r="F38" s="573">
        <v>8.5</v>
      </c>
    </row>
    <row r="39" spans="1:6">
      <c r="A39" s="574" t="s">
        <v>369</v>
      </c>
      <c r="B39" s="565">
        <v>26202</v>
      </c>
      <c r="C39" s="565">
        <v>1857</v>
      </c>
      <c r="D39" s="565">
        <v>27544</v>
      </c>
      <c r="E39" s="565">
        <v>1342</v>
      </c>
      <c r="F39" s="573">
        <v>11</v>
      </c>
    </row>
    <row r="40" spans="1:6">
      <c r="A40" s="574" t="s">
        <v>368</v>
      </c>
      <c r="B40" s="565">
        <v>10074</v>
      </c>
      <c r="C40" s="565">
        <v>801</v>
      </c>
      <c r="D40" s="565">
        <v>10677</v>
      </c>
      <c r="E40" s="565">
        <v>603</v>
      </c>
      <c r="F40" s="573">
        <v>17.100000000000001</v>
      </c>
    </row>
    <row r="41" spans="1:6">
      <c r="A41" s="574" t="s">
        <v>367</v>
      </c>
      <c r="B41" s="565">
        <v>2657</v>
      </c>
      <c r="C41" s="565">
        <v>216</v>
      </c>
      <c r="D41" s="565">
        <v>2793</v>
      </c>
      <c r="E41" s="565">
        <v>136</v>
      </c>
      <c r="F41" s="573">
        <v>32.299999999999997</v>
      </c>
    </row>
    <row r="42" spans="1:6">
      <c r="A42" s="574" t="s">
        <v>366</v>
      </c>
      <c r="B42" s="565">
        <v>642</v>
      </c>
      <c r="C42" s="565">
        <v>27</v>
      </c>
      <c r="D42" s="565">
        <v>668</v>
      </c>
      <c r="E42" s="565">
        <v>26</v>
      </c>
      <c r="F42" s="573">
        <v>58.2</v>
      </c>
    </row>
    <row r="43" spans="1:6">
      <c r="A43" s="574" t="s">
        <v>365</v>
      </c>
      <c r="B43" s="565">
        <v>697</v>
      </c>
      <c r="C43" s="565">
        <v>34</v>
      </c>
      <c r="D43" s="565">
        <v>726</v>
      </c>
      <c r="E43" s="565">
        <v>29</v>
      </c>
      <c r="F43" s="573">
        <v>92.3</v>
      </c>
    </row>
    <row r="44" spans="1:6">
      <c r="A44" s="574" t="s">
        <v>364</v>
      </c>
      <c r="B44" s="565">
        <v>25</v>
      </c>
      <c r="C44" s="565">
        <v>0</v>
      </c>
      <c r="D44" s="565">
        <v>25</v>
      </c>
      <c r="E44" s="565">
        <v>0</v>
      </c>
      <c r="F44" s="573">
        <v>71.099999999999994</v>
      </c>
    </row>
    <row r="45" spans="1:6">
      <c r="A45" s="574" t="s">
        <v>363</v>
      </c>
      <c r="B45" s="565">
        <v>912</v>
      </c>
      <c r="C45" s="565">
        <v>5</v>
      </c>
      <c r="D45" s="565">
        <v>915</v>
      </c>
      <c r="E45" s="565">
        <v>3</v>
      </c>
      <c r="F45" s="573">
        <v>175.2</v>
      </c>
    </row>
    <row r="46" spans="1:6">
      <c r="A46" s="77"/>
      <c r="B46" s="565"/>
      <c r="C46" s="565"/>
      <c r="D46" s="565"/>
      <c r="E46" s="565"/>
      <c r="F46" s="565"/>
    </row>
    <row r="47" spans="1:6" ht="15" customHeight="1">
      <c r="A47" s="572" t="s">
        <v>628</v>
      </c>
      <c r="B47" s="162"/>
      <c r="C47" s="162"/>
      <c r="D47" s="162"/>
      <c r="E47" s="162"/>
      <c r="F47" s="162"/>
    </row>
    <row r="48" spans="1:6">
      <c r="A48" s="571" t="s">
        <v>361</v>
      </c>
      <c r="B48" s="570"/>
      <c r="C48" s="570"/>
      <c r="D48" s="570"/>
      <c r="E48" s="570"/>
      <c r="F48" s="570"/>
    </row>
    <row r="49" spans="1:6">
      <c r="A49" s="129"/>
      <c r="B49" s="205"/>
      <c r="C49" s="205"/>
      <c r="D49" s="205"/>
      <c r="E49" s="205"/>
      <c r="F49" s="204"/>
    </row>
    <row r="50" spans="1:6">
      <c r="A50" s="104"/>
      <c r="B50" s="104"/>
      <c r="C50" s="104"/>
      <c r="D50" s="104"/>
      <c r="E50" s="104"/>
      <c r="F50" s="128"/>
    </row>
    <row r="51" spans="1:6">
      <c r="A51" s="104"/>
      <c r="B51" s="104"/>
      <c r="C51" s="104"/>
      <c r="D51" s="104"/>
      <c r="E51" s="104"/>
      <c r="F51" s="128"/>
    </row>
    <row r="52" spans="1:6">
      <c r="A52" s="103"/>
      <c r="B52" s="103"/>
      <c r="C52" s="103"/>
      <c r="D52" s="103"/>
      <c r="E52" s="103"/>
      <c r="F52" s="127"/>
    </row>
    <row r="53" spans="1:6">
      <c r="A53" s="103"/>
      <c r="B53" s="103"/>
      <c r="C53" s="103"/>
      <c r="D53" s="103"/>
      <c r="E53" s="103"/>
      <c r="F53" s="127"/>
    </row>
  </sheetData>
  <mergeCells count="1">
    <mergeCell ref="A1:E1"/>
  </mergeCell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2465C-0FFD-4A71-BD62-FA8305F4947D}">
  <dimension ref="A1:P66"/>
  <sheetViews>
    <sheetView showGridLines="0" view="pageLayout" topLeftCell="A43" zoomScaleNormal="100" zoomScaleSheetLayoutView="100" workbookViewId="0">
      <selection activeCell="C67" sqref="C67"/>
    </sheetView>
  </sheetViews>
  <sheetFormatPr defaultRowHeight="14.25" customHeight="1"/>
  <cols>
    <col min="1" max="1" width="43.88671875" style="907" bestFit="1" customWidth="1"/>
    <col min="2" max="2" width="9.88671875" style="907" customWidth="1"/>
    <col min="3" max="10" width="8.33203125" style="907" customWidth="1"/>
    <col min="11" max="16384" width="8.88671875" style="907"/>
  </cols>
  <sheetData>
    <row r="1" spans="1:12" ht="50.25" customHeight="1" thickBot="1">
      <c r="A1" s="1786"/>
      <c r="B1" s="1786" t="s">
        <v>387</v>
      </c>
      <c r="C1" s="2180" t="s">
        <v>386</v>
      </c>
      <c r="D1" s="2180"/>
      <c r="E1" s="2180" t="s">
        <v>803</v>
      </c>
      <c r="F1" s="2180"/>
      <c r="G1" s="2180" t="s">
        <v>385</v>
      </c>
      <c r="H1" s="2180"/>
      <c r="I1" s="2180" t="s">
        <v>384</v>
      </c>
      <c r="J1" s="2180"/>
    </row>
    <row r="2" spans="1:12" ht="14.25" customHeight="1">
      <c r="A2" s="576" t="s">
        <v>372</v>
      </c>
      <c r="B2" s="565">
        <v>23887</v>
      </c>
      <c r="D2" s="565">
        <v>21214</v>
      </c>
      <c r="F2" s="565">
        <v>33267</v>
      </c>
      <c r="G2" s="565"/>
      <c r="H2" s="565">
        <v>11300</v>
      </c>
      <c r="I2" s="565"/>
      <c r="J2" s="573">
        <v>26.7</v>
      </c>
    </row>
    <row r="3" spans="1:12" ht="14.25" customHeight="1">
      <c r="A3" s="575" t="s">
        <v>371</v>
      </c>
      <c r="B3" s="565"/>
      <c r="F3" s="565"/>
      <c r="J3" s="573"/>
    </row>
    <row r="4" spans="1:12" ht="14.25" customHeight="1">
      <c r="A4" s="574" t="s">
        <v>370</v>
      </c>
      <c r="B4" s="565">
        <v>7850</v>
      </c>
      <c r="D4" s="565">
        <v>12635</v>
      </c>
      <c r="F4" s="565">
        <v>14136</v>
      </c>
      <c r="G4" s="565"/>
      <c r="H4" s="565">
        <v>6579</v>
      </c>
      <c r="I4" s="565"/>
      <c r="J4" s="573">
        <v>7.8</v>
      </c>
    </row>
    <row r="5" spans="1:12" ht="14.25" customHeight="1">
      <c r="A5" s="574" t="s">
        <v>369</v>
      </c>
      <c r="B5" s="565">
        <v>5074</v>
      </c>
      <c r="D5" s="565">
        <v>4302</v>
      </c>
      <c r="F5" s="565">
        <v>6941</v>
      </c>
      <c r="G5" s="565"/>
      <c r="H5" s="565">
        <v>2415</v>
      </c>
      <c r="I5" s="565"/>
      <c r="J5" s="573">
        <v>16.899999999999999</v>
      </c>
      <c r="L5" s="140"/>
    </row>
    <row r="6" spans="1:12" ht="14.25" customHeight="1">
      <c r="A6" s="574" t="s">
        <v>368</v>
      </c>
      <c r="B6" s="565">
        <v>3843</v>
      </c>
      <c r="D6" s="565">
        <v>1970</v>
      </c>
      <c r="F6" s="565">
        <v>4517</v>
      </c>
      <c r="G6" s="565"/>
      <c r="H6" s="565">
        <v>1190</v>
      </c>
      <c r="I6" s="565"/>
      <c r="J6" s="573">
        <v>28.7</v>
      </c>
    </row>
    <row r="7" spans="1:12" ht="14.25" customHeight="1">
      <c r="A7" s="574" t="s">
        <v>367</v>
      </c>
      <c r="B7" s="565">
        <v>3356</v>
      </c>
      <c r="D7" s="565">
        <v>1415</v>
      </c>
      <c r="F7" s="565">
        <v>3860</v>
      </c>
      <c r="G7" s="565"/>
      <c r="H7" s="565">
        <v>837</v>
      </c>
      <c r="I7" s="565"/>
      <c r="J7" s="573">
        <v>39</v>
      </c>
    </row>
    <row r="8" spans="1:12" ht="14.25" customHeight="1">
      <c r="A8" s="574" t="s">
        <v>366</v>
      </c>
      <c r="B8" s="565">
        <v>1777</v>
      </c>
      <c r="D8" s="565">
        <v>220</v>
      </c>
      <c r="F8" s="565">
        <v>1800</v>
      </c>
      <c r="G8" s="565"/>
      <c r="H8" s="565">
        <v>119</v>
      </c>
      <c r="I8" s="565"/>
      <c r="J8" s="573">
        <v>41.1</v>
      </c>
    </row>
    <row r="9" spans="1:12" ht="14.25" customHeight="1">
      <c r="A9" s="574" t="s">
        <v>365</v>
      </c>
      <c r="B9" s="565">
        <v>1188</v>
      </c>
      <c r="D9" s="565">
        <v>113</v>
      </c>
      <c r="F9" s="565">
        <v>1139</v>
      </c>
      <c r="G9" s="565"/>
      <c r="H9" s="565">
        <v>60</v>
      </c>
      <c r="I9" s="565"/>
      <c r="J9" s="573">
        <v>61.7</v>
      </c>
    </row>
    <row r="10" spans="1:12" ht="14.25" customHeight="1">
      <c r="A10" s="574" t="s">
        <v>364</v>
      </c>
      <c r="B10" s="565">
        <v>158</v>
      </c>
      <c r="D10" s="565">
        <v>469</v>
      </c>
      <c r="F10" s="565">
        <v>211</v>
      </c>
      <c r="G10" s="565"/>
      <c r="H10" s="565">
        <v>53</v>
      </c>
      <c r="I10" s="565"/>
      <c r="J10" s="573">
        <v>75.5</v>
      </c>
    </row>
    <row r="11" spans="1:12" ht="14.25" customHeight="1">
      <c r="A11" s="574" t="s">
        <v>363</v>
      </c>
      <c r="B11" s="565">
        <v>641</v>
      </c>
      <c r="D11" s="565">
        <v>90</v>
      </c>
      <c r="F11" s="565">
        <v>663</v>
      </c>
      <c r="G11" s="565"/>
      <c r="H11" s="565">
        <v>47</v>
      </c>
      <c r="I11" s="565"/>
      <c r="J11" s="573">
        <v>331.1</v>
      </c>
    </row>
    <row r="12" spans="1:12" ht="14.25" customHeight="1">
      <c r="A12" s="574"/>
      <c r="B12" s="565"/>
      <c r="D12" s="565"/>
      <c r="F12" s="565"/>
      <c r="H12" s="565"/>
      <c r="J12" s="573"/>
    </row>
    <row r="13" spans="1:12" ht="14.25" customHeight="1">
      <c r="A13" s="77" t="s">
        <v>362</v>
      </c>
      <c r="B13" s="565">
        <v>4407</v>
      </c>
      <c r="D13" s="565" t="s">
        <v>53</v>
      </c>
      <c r="F13" s="565">
        <v>4388</v>
      </c>
      <c r="G13" s="565"/>
      <c r="H13" s="565" t="s">
        <v>53</v>
      </c>
      <c r="I13" s="565"/>
      <c r="J13" s="573">
        <v>90.9</v>
      </c>
    </row>
    <row r="14" spans="1:12" ht="14.4" customHeight="1">
      <c r="A14" s="2190" t="s">
        <v>628</v>
      </c>
      <c r="B14" s="2190"/>
      <c r="C14" s="2190"/>
      <c r="D14" s="2190"/>
      <c r="E14" s="2190"/>
      <c r="F14" s="2190"/>
      <c r="G14" s="163"/>
      <c r="H14" s="163"/>
      <c r="I14" s="163"/>
      <c r="J14" s="163"/>
    </row>
    <row r="15" spans="1:12" ht="14.25" customHeight="1">
      <c r="A15" s="571" t="s">
        <v>361</v>
      </c>
      <c r="B15" s="570"/>
      <c r="C15" s="570"/>
      <c r="D15" s="570"/>
      <c r="E15" s="570"/>
      <c r="F15" s="570"/>
    </row>
    <row r="16" spans="1:12" ht="14.25" customHeight="1">
      <c r="A16" s="571"/>
      <c r="B16" s="570"/>
      <c r="C16" s="570"/>
      <c r="D16" s="570"/>
      <c r="E16" s="570"/>
      <c r="F16" s="570"/>
    </row>
    <row r="18" spans="1:16" ht="14.25" customHeight="1">
      <c r="A18" s="2189" t="s">
        <v>839</v>
      </c>
      <c r="B18" s="2189"/>
      <c r="C18" s="2189"/>
      <c r="D18" s="2189"/>
      <c r="E18" s="104"/>
      <c r="F18" s="104"/>
      <c r="G18" s="104"/>
      <c r="H18" s="104"/>
      <c r="I18" s="104"/>
      <c r="J18" s="908"/>
    </row>
    <row r="19" spans="1:16" ht="14.25" customHeight="1" thickBot="1">
      <c r="A19" s="909"/>
      <c r="B19" s="909"/>
      <c r="C19" s="909"/>
      <c r="D19" s="909"/>
      <c r="E19" s="104"/>
      <c r="F19" s="104"/>
      <c r="G19" s="104"/>
      <c r="H19" s="104"/>
      <c r="I19" s="104"/>
      <c r="J19" s="908"/>
    </row>
    <row r="20" spans="1:16" ht="14.25" customHeight="1" thickBot="1">
      <c r="A20" s="133" t="s">
        <v>112</v>
      </c>
      <c r="B20" s="110" t="s">
        <v>1339</v>
      </c>
      <c r="C20" s="110" t="s">
        <v>1190</v>
      </c>
      <c r="D20" s="110" t="s">
        <v>1102</v>
      </c>
      <c r="E20" s="110" t="s">
        <v>1043</v>
      </c>
      <c r="F20" s="110" t="s">
        <v>955</v>
      </c>
      <c r="G20" s="110" t="s">
        <v>878</v>
      </c>
      <c r="H20" s="110" t="s">
        <v>831</v>
      </c>
      <c r="I20" s="109" t="s">
        <v>788</v>
      </c>
      <c r="J20" s="109" t="s">
        <v>634</v>
      </c>
    </row>
    <row r="21" spans="1:16" ht="14.25" customHeight="1">
      <c r="A21" s="577" t="s">
        <v>307</v>
      </c>
      <c r="B21" s="563">
        <v>120285</v>
      </c>
      <c r="C21" s="563">
        <v>122321</v>
      </c>
      <c r="D21" s="563">
        <v>120479</v>
      </c>
      <c r="E21" s="563">
        <v>115586</v>
      </c>
      <c r="F21" s="563">
        <v>117764</v>
      </c>
      <c r="G21" s="563">
        <v>117242</v>
      </c>
      <c r="H21" s="563">
        <v>117367</v>
      </c>
      <c r="I21" s="563">
        <v>124469</v>
      </c>
      <c r="J21" s="560">
        <v>127145</v>
      </c>
      <c r="K21" s="139"/>
    </row>
    <row r="22" spans="1:16" ht="14.25" customHeight="1">
      <c r="A22" s="583" t="s">
        <v>241</v>
      </c>
      <c r="B22" s="327">
        <v>24174</v>
      </c>
      <c r="C22" s="327">
        <v>23242</v>
      </c>
      <c r="D22" s="327">
        <v>23529</v>
      </c>
      <c r="E22" s="327">
        <v>22889</v>
      </c>
      <c r="F22" s="327">
        <v>23250</v>
      </c>
      <c r="G22" s="327">
        <v>22540</v>
      </c>
      <c r="H22" s="327">
        <v>22043</v>
      </c>
      <c r="I22" s="327">
        <v>24439</v>
      </c>
      <c r="J22" s="314">
        <v>24620</v>
      </c>
      <c r="K22" s="139"/>
    </row>
    <row r="23" spans="1:16" ht="14.25" customHeight="1">
      <c r="A23" s="584" t="s">
        <v>391</v>
      </c>
      <c r="B23" s="327">
        <v>3954</v>
      </c>
      <c r="C23" s="327">
        <v>3697</v>
      </c>
      <c r="D23" s="327">
        <v>3589</v>
      </c>
      <c r="E23" s="327">
        <v>3397</v>
      </c>
      <c r="F23" s="327">
        <v>3561</v>
      </c>
      <c r="G23" s="327">
        <v>3251</v>
      </c>
      <c r="H23" s="327">
        <v>3379</v>
      </c>
      <c r="I23" s="327">
        <v>3717</v>
      </c>
      <c r="J23" s="327">
        <v>3761</v>
      </c>
      <c r="K23" s="139"/>
    </row>
    <row r="24" spans="1:16" ht="14.25" customHeight="1">
      <c r="A24" s="583" t="s">
        <v>243</v>
      </c>
      <c r="B24" s="327">
        <v>30846</v>
      </c>
      <c r="C24" s="327">
        <v>32800</v>
      </c>
      <c r="D24" s="327">
        <v>32678</v>
      </c>
      <c r="E24" s="327">
        <v>32370</v>
      </c>
      <c r="F24" s="327">
        <v>32797</v>
      </c>
      <c r="G24" s="327">
        <v>32566</v>
      </c>
      <c r="H24" s="327">
        <v>30598</v>
      </c>
      <c r="I24" s="327">
        <v>32856</v>
      </c>
      <c r="J24" s="327">
        <v>34841</v>
      </c>
      <c r="K24" s="139"/>
    </row>
    <row r="25" spans="1:16" ht="14.25" customHeight="1">
      <c r="A25" s="584" t="s">
        <v>390</v>
      </c>
      <c r="B25" s="314">
        <v>3724</v>
      </c>
      <c r="C25" s="314">
        <v>3921</v>
      </c>
      <c r="D25" s="314">
        <v>3915</v>
      </c>
      <c r="E25" s="314">
        <v>3917</v>
      </c>
      <c r="F25" s="314">
        <v>3945</v>
      </c>
      <c r="G25" s="314">
        <v>3574</v>
      </c>
      <c r="H25" s="314">
        <v>3486</v>
      </c>
      <c r="I25" s="314">
        <v>3434</v>
      </c>
      <c r="J25" s="314">
        <v>3425</v>
      </c>
      <c r="K25" s="139"/>
    </row>
    <row r="26" spans="1:16" ht="14.25" customHeight="1">
      <c r="A26" s="583" t="s">
        <v>244</v>
      </c>
      <c r="B26" s="314">
        <v>28434</v>
      </c>
      <c r="C26" s="314">
        <v>28811</v>
      </c>
      <c r="D26" s="314">
        <v>28743</v>
      </c>
      <c r="E26" s="314">
        <v>27925</v>
      </c>
      <c r="F26" s="314">
        <v>28395</v>
      </c>
      <c r="G26" s="314">
        <v>28725</v>
      </c>
      <c r="H26" s="314">
        <v>28522</v>
      </c>
      <c r="I26" s="314">
        <v>29435</v>
      </c>
      <c r="J26" s="314">
        <v>29066</v>
      </c>
      <c r="K26" s="139"/>
    </row>
    <row r="27" spans="1:16" ht="14.25" customHeight="1">
      <c r="A27" s="584" t="s">
        <v>20</v>
      </c>
      <c r="B27" s="314">
        <v>11387</v>
      </c>
      <c r="C27" s="314">
        <v>11677</v>
      </c>
      <c r="D27" s="314">
        <v>11586</v>
      </c>
      <c r="E27" s="314">
        <v>11682</v>
      </c>
      <c r="F27" s="314">
        <v>11846</v>
      </c>
      <c r="G27" s="314">
        <v>12012</v>
      </c>
      <c r="H27" s="314">
        <v>12070</v>
      </c>
      <c r="I27" s="314">
        <v>12195</v>
      </c>
      <c r="J27" s="314">
        <v>12152</v>
      </c>
      <c r="K27" s="139"/>
    </row>
    <row r="28" spans="1:16" ht="14.25" customHeight="1">
      <c r="A28" s="583" t="s">
        <v>242</v>
      </c>
      <c r="B28" s="314">
        <v>33700</v>
      </c>
      <c r="C28" s="314">
        <v>34194</v>
      </c>
      <c r="D28" s="314">
        <v>31965</v>
      </c>
      <c r="E28" s="314">
        <v>28128</v>
      </c>
      <c r="F28" s="314">
        <v>28601</v>
      </c>
      <c r="G28" s="314">
        <v>28171</v>
      </c>
      <c r="H28" s="314">
        <v>30707</v>
      </c>
      <c r="I28" s="314">
        <v>32758</v>
      </c>
      <c r="J28" s="314">
        <v>33300</v>
      </c>
      <c r="K28" s="139"/>
      <c r="L28" s="140"/>
      <c r="O28" s="870"/>
      <c r="P28" s="870"/>
    </row>
    <row r="29" spans="1:16" ht="14.25" customHeight="1">
      <c r="A29" s="584" t="s">
        <v>389</v>
      </c>
      <c r="B29" s="314">
        <v>6136</v>
      </c>
      <c r="C29" s="314">
        <v>6018</v>
      </c>
      <c r="D29" s="314">
        <v>5698</v>
      </c>
      <c r="E29" s="314">
        <v>5378</v>
      </c>
      <c r="F29" s="314">
        <v>5453</v>
      </c>
      <c r="G29" s="314">
        <v>4951</v>
      </c>
      <c r="H29" s="314">
        <v>5650</v>
      </c>
      <c r="I29" s="314">
        <v>5563</v>
      </c>
      <c r="J29" s="314">
        <v>5510</v>
      </c>
      <c r="K29" s="139"/>
    </row>
    <row r="30" spans="1:16" ht="14.25" customHeight="1">
      <c r="A30" s="583" t="s">
        <v>240</v>
      </c>
      <c r="B30" s="314">
        <v>121</v>
      </c>
      <c r="C30" s="314">
        <v>70</v>
      </c>
      <c r="D30" s="314">
        <v>105</v>
      </c>
      <c r="E30" s="314">
        <v>238</v>
      </c>
      <c r="F30" s="314">
        <v>301</v>
      </c>
      <c r="G30" s="314">
        <v>311</v>
      </c>
      <c r="H30" s="314">
        <v>403</v>
      </c>
      <c r="I30" s="314">
        <v>491</v>
      </c>
      <c r="J30" s="314">
        <v>520</v>
      </c>
      <c r="K30" s="139"/>
    </row>
    <row r="31" spans="1:16" ht="14.25" customHeight="1">
      <c r="A31" s="583" t="s">
        <v>388</v>
      </c>
      <c r="B31" s="314">
        <v>846</v>
      </c>
      <c r="C31" s="314">
        <v>843</v>
      </c>
      <c r="D31" s="314">
        <v>840</v>
      </c>
      <c r="E31" s="314">
        <v>818</v>
      </c>
      <c r="F31" s="314">
        <v>803</v>
      </c>
      <c r="G31" s="314">
        <v>814</v>
      </c>
      <c r="H31" s="314">
        <v>817</v>
      </c>
      <c r="I31" s="314">
        <v>0</v>
      </c>
      <c r="J31" s="314">
        <v>0</v>
      </c>
      <c r="K31" s="139"/>
    </row>
    <row r="32" spans="1:16" ht="14.25" customHeight="1">
      <c r="A32" s="583" t="s">
        <v>268</v>
      </c>
      <c r="B32" s="314">
        <v>2164</v>
      </c>
      <c r="C32" s="314">
        <v>2360</v>
      </c>
      <c r="D32" s="314">
        <v>2618</v>
      </c>
      <c r="E32" s="314">
        <v>3219</v>
      </c>
      <c r="F32" s="314">
        <v>3618</v>
      </c>
      <c r="G32" s="314">
        <v>4115</v>
      </c>
      <c r="H32" s="314">
        <v>4276</v>
      </c>
      <c r="I32" s="314">
        <v>4490</v>
      </c>
      <c r="J32" s="314">
        <v>4798</v>
      </c>
      <c r="K32" s="139"/>
    </row>
    <row r="33" spans="1:10" ht="14.25" customHeight="1">
      <c r="A33" s="582"/>
      <c r="B33" s="314"/>
      <c r="C33" s="314"/>
      <c r="D33" s="314"/>
      <c r="E33" s="314"/>
      <c r="F33" s="314"/>
      <c r="G33" s="314"/>
      <c r="H33" s="314"/>
      <c r="I33" s="314"/>
      <c r="J33" s="581"/>
    </row>
    <row r="34" spans="1:10" ht="14.25" customHeight="1">
      <c r="A34" s="577" t="s">
        <v>1337</v>
      </c>
      <c r="B34" s="560">
        <f>'REA &amp; Risk weights '!B19</f>
        <v>645</v>
      </c>
      <c r="C34" s="560">
        <v>696</v>
      </c>
      <c r="D34" s="560">
        <v>648</v>
      </c>
      <c r="E34" s="560">
        <v>633</v>
      </c>
      <c r="F34" s="560">
        <v>934</v>
      </c>
      <c r="G34" s="560">
        <v>674</v>
      </c>
      <c r="H34" s="560">
        <v>795</v>
      </c>
      <c r="I34" s="560">
        <v>844</v>
      </c>
      <c r="J34" s="560">
        <v>728</v>
      </c>
    </row>
    <row r="35" spans="1:10" ht="14.25" customHeight="1">
      <c r="A35" s="322"/>
      <c r="B35" s="314"/>
      <c r="C35" s="314"/>
      <c r="D35" s="314"/>
      <c r="E35" s="314"/>
      <c r="F35" s="314"/>
      <c r="G35" s="314"/>
      <c r="H35" s="314"/>
      <c r="I35" s="314"/>
      <c r="J35" s="314"/>
    </row>
    <row r="36" spans="1:10" ht="14.25" customHeight="1">
      <c r="A36" s="577" t="s">
        <v>298</v>
      </c>
      <c r="B36" s="560">
        <f>'REA &amp; Risk weights '!B21</f>
        <v>4409</v>
      </c>
      <c r="C36" s="560">
        <v>4720</v>
      </c>
      <c r="D36" s="560">
        <v>6616</v>
      </c>
      <c r="E36" s="560">
        <v>7537</v>
      </c>
      <c r="F36" s="560">
        <v>9597</v>
      </c>
      <c r="G36" s="560">
        <v>8594</v>
      </c>
      <c r="H36" s="560">
        <v>4934</v>
      </c>
      <c r="I36" s="560">
        <v>4257</v>
      </c>
      <c r="J36" s="560">
        <v>5165</v>
      </c>
    </row>
    <row r="37" spans="1:10" ht="14.25" customHeight="1">
      <c r="A37" s="132"/>
      <c r="B37" s="119"/>
      <c r="C37" s="119"/>
      <c r="D37" s="119"/>
      <c r="E37" s="119"/>
      <c r="F37" s="119"/>
      <c r="G37" s="119"/>
      <c r="H37" s="119"/>
      <c r="I37" s="119"/>
      <c r="J37" s="119"/>
    </row>
    <row r="38" spans="1:10" ht="14.25" customHeight="1">
      <c r="A38" s="577" t="s">
        <v>614</v>
      </c>
      <c r="B38" s="560" t="str">
        <f>'REA &amp; Risk weights '!B26</f>
        <v>0</v>
      </c>
      <c r="C38" s="560">
        <v>1</v>
      </c>
      <c r="D38" s="560">
        <v>265</v>
      </c>
      <c r="E38" s="560">
        <v>106</v>
      </c>
      <c r="F38" s="560">
        <v>1</v>
      </c>
      <c r="G38" s="560">
        <v>0</v>
      </c>
      <c r="H38" s="560">
        <v>4</v>
      </c>
      <c r="I38" s="560">
        <v>2</v>
      </c>
      <c r="J38" s="560">
        <v>0</v>
      </c>
    </row>
    <row r="39" spans="1:10" ht="14.25" customHeight="1">
      <c r="A39" s="132"/>
      <c r="B39" s="119"/>
      <c r="C39" s="119"/>
      <c r="D39" s="119"/>
      <c r="E39" s="119"/>
      <c r="F39" s="119"/>
      <c r="G39" s="119"/>
      <c r="H39" s="119"/>
      <c r="I39" s="119"/>
      <c r="J39" s="119"/>
    </row>
    <row r="40" spans="1:10" ht="14.25" customHeight="1">
      <c r="A40" s="577" t="s">
        <v>294</v>
      </c>
      <c r="B40" s="560">
        <f>'REA &amp; Risk weights '!B28</f>
        <v>14306</v>
      </c>
      <c r="C40" s="560">
        <v>14306</v>
      </c>
      <c r="D40" s="560">
        <v>14701</v>
      </c>
      <c r="E40" s="560">
        <v>14701</v>
      </c>
      <c r="F40" s="560">
        <v>14701</v>
      </c>
      <c r="G40" s="560">
        <v>14701</v>
      </c>
      <c r="H40" s="560">
        <v>15698</v>
      </c>
      <c r="I40" s="560">
        <v>15698</v>
      </c>
      <c r="J40" s="560">
        <v>15698</v>
      </c>
    </row>
    <row r="41" spans="1:10" ht="14.25" customHeight="1">
      <c r="A41" s="579"/>
      <c r="B41" s="578"/>
      <c r="C41" s="578"/>
      <c r="D41" s="578"/>
      <c r="E41" s="578"/>
      <c r="F41" s="578"/>
      <c r="G41" s="578"/>
      <c r="H41" s="578"/>
      <c r="I41" s="578"/>
      <c r="J41" s="578"/>
    </row>
    <row r="42" spans="1:10" ht="20.399999999999999">
      <c r="A42" s="580" t="s">
        <v>501</v>
      </c>
      <c r="B42" s="560"/>
      <c r="C42" s="560"/>
      <c r="D42" s="560">
        <v>630</v>
      </c>
      <c r="E42" s="560">
        <v>546</v>
      </c>
      <c r="F42" s="560">
        <v>452</v>
      </c>
      <c r="G42" s="560">
        <v>735</v>
      </c>
      <c r="H42" s="560">
        <v>750</v>
      </c>
      <c r="I42" s="560">
        <v>711</v>
      </c>
      <c r="J42" s="560">
        <v>663</v>
      </c>
    </row>
    <row r="43" spans="1:10" ht="20.399999999999999">
      <c r="A43" s="580" t="s">
        <v>578</v>
      </c>
      <c r="B43" s="560">
        <f>'REA &amp; Risk weights '!B31</f>
        <v>12577</v>
      </c>
      <c r="C43" s="560">
        <v>11993</v>
      </c>
      <c r="D43" s="560">
        <v>12101</v>
      </c>
      <c r="E43" s="560">
        <v>11450</v>
      </c>
      <c r="F43" s="560">
        <v>11151</v>
      </c>
      <c r="G43" s="560">
        <v>10162</v>
      </c>
      <c r="H43" s="560">
        <v>10667</v>
      </c>
      <c r="I43" s="560">
        <v>10367</v>
      </c>
      <c r="J43" s="560">
        <v>10330</v>
      </c>
    </row>
    <row r="44" spans="1:10" ht="14.25" customHeight="1">
      <c r="A44" s="579"/>
      <c r="B44" s="578"/>
      <c r="C44" s="578"/>
      <c r="D44" s="578"/>
      <c r="E44" s="578"/>
      <c r="F44" s="578"/>
      <c r="G44" s="578"/>
      <c r="H44" s="578"/>
      <c r="I44" s="578"/>
      <c r="J44" s="578"/>
    </row>
    <row r="45" spans="1:10" ht="14.25" customHeight="1">
      <c r="A45" s="577" t="s">
        <v>293</v>
      </c>
      <c r="B45" s="560"/>
      <c r="C45" s="560"/>
      <c r="D45" s="560"/>
      <c r="E45" s="560"/>
      <c r="F45" s="560"/>
      <c r="G45" s="560"/>
      <c r="H45" s="560"/>
      <c r="I45" s="560"/>
      <c r="J45" s="560"/>
    </row>
    <row r="46" spans="1:10" ht="14.25" customHeight="1">
      <c r="A46" s="132"/>
      <c r="B46" s="119"/>
      <c r="C46" s="119"/>
      <c r="D46" s="119"/>
      <c r="E46" s="119"/>
      <c r="F46" s="119"/>
      <c r="G46" s="119"/>
      <c r="H46" s="119"/>
      <c r="I46" s="119"/>
      <c r="J46" s="119"/>
    </row>
    <row r="47" spans="1:10" ht="14.25" customHeight="1">
      <c r="A47" s="577" t="s">
        <v>237</v>
      </c>
      <c r="B47" s="560">
        <f>'REA &amp; Risk weights '!B34</f>
        <v>152222</v>
      </c>
      <c r="C47" s="560">
        <v>154037</v>
      </c>
      <c r="D47" s="560">
        <v>155440</v>
      </c>
      <c r="E47" s="560">
        <v>150559</v>
      </c>
      <c r="F47" s="560">
        <v>154600</v>
      </c>
      <c r="G47" s="560">
        <v>152108</v>
      </c>
      <c r="H47" s="560">
        <v>150215</v>
      </c>
      <c r="I47" s="560">
        <v>156349</v>
      </c>
      <c r="J47" s="560">
        <v>159729</v>
      </c>
    </row>
    <row r="48" spans="1:10" ht="14.25" customHeight="1">
      <c r="A48" s="104"/>
      <c r="B48" s="104"/>
      <c r="C48" s="104"/>
      <c r="D48" s="104"/>
      <c r="E48" s="104"/>
      <c r="F48" s="104"/>
      <c r="G48" s="104"/>
      <c r="H48" s="104"/>
      <c r="I48" s="104"/>
      <c r="J48" s="908"/>
    </row>
    <row r="49" spans="1:10" ht="14.25" customHeight="1">
      <c r="A49" s="104"/>
      <c r="B49" s="104"/>
      <c r="C49" s="104"/>
      <c r="D49" s="104"/>
      <c r="E49" s="104"/>
      <c r="F49" s="104"/>
      <c r="G49" s="104"/>
      <c r="H49" s="104"/>
      <c r="I49" s="104"/>
      <c r="J49" s="908"/>
    </row>
    <row r="50" spans="1:10" ht="14.25" customHeight="1">
      <c r="A50" s="104"/>
      <c r="B50" s="104"/>
      <c r="C50" s="104"/>
      <c r="D50" s="104"/>
      <c r="E50" s="104"/>
      <c r="F50" s="104"/>
      <c r="G50" s="104"/>
      <c r="H50" s="104"/>
      <c r="I50" s="104"/>
      <c r="J50" s="908"/>
    </row>
    <row r="51" spans="1:10" ht="14.25" customHeight="1">
      <c r="A51" s="104"/>
      <c r="B51" s="104"/>
      <c r="C51" s="104"/>
      <c r="D51" s="104"/>
      <c r="E51" s="104"/>
      <c r="F51" s="104"/>
      <c r="G51" s="104"/>
      <c r="H51" s="104"/>
      <c r="I51" s="104"/>
      <c r="J51" s="908"/>
    </row>
    <row r="52" spans="1:10" ht="14.25" customHeight="1">
      <c r="A52" s="104"/>
      <c r="B52" s="104"/>
      <c r="C52" s="104"/>
      <c r="D52" s="104"/>
      <c r="E52" s="104"/>
      <c r="F52" s="104"/>
      <c r="G52" s="104"/>
      <c r="H52" s="104"/>
      <c r="I52" s="104"/>
      <c r="J52" s="908"/>
    </row>
    <row r="53" spans="1:10" ht="14.25" customHeight="1">
      <c r="A53" s="104"/>
      <c r="B53" s="104"/>
      <c r="C53" s="104"/>
      <c r="D53" s="104"/>
      <c r="E53" s="104"/>
      <c r="F53" s="104"/>
      <c r="G53" s="104"/>
      <c r="H53" s="104"/>
      <c r="I53" s="104"/>
      <c r="J53" s="908"/>
    </row>
    <row r="54" spans="1:10" ht="14.25" customHeight="1">
      <c r="A54" s="104"/>
      <c r="B54" s="104"/>
      <c r="C54" s="104"/>
      <c r="D54" s="104"/>
      <c r="E54" s="104"/>
      <c r="F54" s="104"/>
      <c r="G54" s="104"/>
      <c r="H54" s="104"/>
      <c r="I54" s="104"/>
      <c r="J54" s="908"/>
    </row>
    <row r="55" spans="1:10" ht="14.25" customHeight="1">
      <c r="A55" s="908"/>
      <c r="B55" s="908"/>
      <c r="C55" s="908"/>
      <c r="D55" s="908"/>
      <c r="E55" s="908"/>
      <c r="F55" s="908"/>
      <c r="G55" s="908"/>
      <c r="H55" s="908"/>
      <c r="I55" s="908"/>
      <c r="J55" s="908"/>
    </row>
    <row r="56" spans="1:10" ht="14.25" customHeight="1">
      <c r="A56" s="908"/>
      <c r="B56" s="908"/>
      <c r="C56" s="908"/>
      <c r="D56" s="908"/>
      <c r="E56" s="908"/>
      <c r="F56" s="908"/>
      <c r="G56" s="908"/>
      <c r="H56" s="908"/>
      <c r="I56" s="908"/>
      <c r="J56" s="908"/>
    </row>
    <row r="57" spans="1:10" ht="14.25" customHeight="1">
      <c r="A57" s="908"/>
      <c r="B57" s="908"/>
      <c r="C57" s="908"/>
      <c r="D57" s="908"/>
      <c r="E57" s="908"/>
      <c r="F57" s="908"/>
      <c r="G57" s="908"/>
      <c r="H57" s="908"/>
      <c r="I57" s="908"/>
      <c r="J57" s="908"/>
    </row>
    <row r="58" spans="1:10" ht="14.25" customHeight="1">
      <c r="A58" s="908"/>
      <c r="B58" s="908"/>
      <c r="C58" s="908"/>
      <c r="D58" s="908"/>
      <c r="E58" s="908"/>
      <c r="F58" s="908"/>
      <c r="G58" s="908"/>
      <c r="H58" s="908"/>
      <c r="I58" s="908"/>
      <c r="J58" s="908"/>
    </row>
    <row r="59" spans="1:10" ht="14.25" customHeight="1">
      <c r="A59" s="908"/>
      <c r="B59" s="908"/>
      <c r="C59" s="908"/>
      <c r="D59" s="908"/>
      <c r="E59" s="908"/>
      <c r="F59" s="908"/>
      <c r="G59" s="908"/>
      <c r="H59" s="908"/>
      <c r="I59" s="908"/>
      <c r="J59" s="908"/>
    </row>
    <row r="60" spans="1:10" ht="14.25" customHeight="1">
      <c r="A60" s="908"/>
      <c r="B60" s="908"/>
      <c r="C60" s="908"/>
      <c r="D60" s="908"/>
      <c r="E60" s="908"/>
      <c r="F60" s="908"/>
      <c r="G60" s="908"/>
      <c r="H60" s="908"/>
      <c r="I60" s="908"/>
      <c r="J60" s="908"/>
    </row>
    <row r="61" spans="1:10" ht="14.25" customHeight="1">
      <c r="A61" s="908"/>
      <c r="B61" s="908"/>
      <c r="C61" s="908"/>
      <c r="D61" s="908"/>
      <c r="E61" s="908"/>
      <c r="F61" s="908"/>
      <c r="G61" s="908"/>
      <c r="H61" s="908"/>
      <c r="I61" s="908"/>
      <c r="J61" s="908"/>
    </row>
    <row r="62" spans="1:10" ht="14.25" customHeight="1">
      <c r="A62" s="908"/>
      <c r="B62" s="908"/>
      <c r="C62" s="908"/>
      <c r="D62" s="908"/>
      <c r="E62" s="908"/>
      <c r="F62" s="908"/>
      <c r="G62" s="908"/>
      <c r="H62" s="908"/>
      <c r="I62" s="908"/>
      <c r="J62" s="908"/>
    </row>
    <row r="63" spans="1:10" ht="14.25" customHeight="1">
      <c r="A63" s="908"/>
      <c r="B63" s="908"/>
      <c r="C63" s="908"/>
      <c r="D63" s="908"/>
      <c r="E63" s="908"/>
      <c r="F63" s="908"/>
      <c r="G63" s="908"/>
      <c r="H63" s="908"/>
      <c r="I63" s="908"/>
      <c r="J63" s="908"/>
    </row>
    <row r="64" spans="1:10" ht="14.25" customHeight="1">
      <c r="A64" s="908"/>
      <c r="B64" s="908"/>
      <c r="C64" s="908"/>
      <c r="D64" s="908"/>
      <c r="E64" s="908"/>
      <c r="F64" s="908"/>
      <c r="G64" s="908"/>
      <c r="H64" s="908"/>
      <c r="I64" s="908"/>
      <c r="J64" s="908"/>
    </row>
    <row r="65" spans="1:10" ht="14.25" customHeight="1">
      <c r="A65" s="908"/>
      <c r="B65" s="908"/>
      <c r="C65" s="908"/>
      <c r="D65" s="908"/>
      <c r="E65" s="908"/>
      <c r="F65" s="908"/>
      <c r="G65" s="908"/>
      <c r="H65" s="908"/>
      <c r="I65" s="908"/>
      <c r="J65" s="908"/>
    </row>
    <row r="66" spans="1:10" ht="14.25" customHeight="1">
      <c r="A66" s="908"/>
      <c r="B66" s="908"/>
      <c r="C66" s="908"/>
      <c r="D66" s="908"/>
      <c r="E66" s="908"/>
      <c r="F66" s="908"/>
      <c r="G66" s="908"/>
      <c r="H66" s="908"/>
      <c r="I66" s="908"/>
      <c r="J66" s="908"/>
    </row>
  </sheetData>
  <mergeCells count="6">
    <mergeCell ref="A18:D18"/>
    <mergeCell ref="C1:D1"/>
    <mergeCell ref="E1:F1"/>
    <mergeCell ref="G1:H1"/>
    <mergeCell ref="I1:J1"/>
    <mergeCell ref="A14:F14"/>
  </mergeCell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4A9CD-89E6-4CCC-8E64-E6D361D1D7E0}">
  <dimension ref="A1:M53"/>
  <sheetViews>
    <sheetView showZeros="0" view="pageLayout" topLeftCell="A46" zoomScaleNormal="100" zoomScaleSheetLayoutView="100" workbookViewId="0">
      <selection activeCell="B48" sqref="B48"/>
    </sheetView>
  </sheetViews>
  <sheetFormatPr defaultColWidth="9.109375" defaultRowHeight="14.4"/>
  <cols>
    <col min="1" max="1" width="55.33203125" style="1710" customWidth="1"/>
    <col min="2" max="10" width="8.109375" style="1710" customWidth="1"/>
    <col min="11" max="16384" width="9.109375" style="1710"/>
  </cols>
  <sheetData>
    <row r="1" spans="1:12">
      <c r="A1" s="1675" t="s">
        <v>582</v>
      </c>
      <c r="B1" s="1707"/>
      <c r="C1" s="115"/>
      <c r="D1" s="115"/>
      <c r="E1" s="115"/>
      <c r="F1" s="115"/>
      <c r="G1" s="115"/>
    </row>
    <row r="2" spans="1:12">
      <c r="A2" s="76" t="s">
        <v>581</v>
      </c>
      <c r="B2" s="1707"/>
      <c r="C2" s="115"/>
      <c r="D2" s="115"/>
      <c r="E2" s="115"/>
      <c r="F2" s="115"/>
      <c r="G2" s="115"/>
      <c r="H2" s="1772"/>
    </row>
    <row r="3" spans="1:12" ht="15" thickBot="1">
      <c r="A3" s="315"/>
      <c r="B3" s="1684"/>
      <c r="C3" s="1742"/>
      <c r="D3" s="1742"/>
      <c r="E3" s="1742"/>
      <c r="F3" s="1742"/>
      <c r="G3" s="115"/>
    </row>
    <row r="4" spans="1:12" ht="15" thickBot="1">
      <c r="A4" s="1674" t="s">
        <v>112</v>
      </c>
      <c r="B4" s="111" t="s">
        <v>1501</v>
      </c>
      <c r="C4" s="111" t="s">
        <v>1247</v>
      </c>
      <c r="D4" s="111" t="s">
        <v>1107</v>
      </c>
      <c r="E4" s="110" t="s">
        <v>1056</v>
      </c>
      <c r="F4" s="110" t="s">
        <v>1027</v>
      </c>
      <c r="G4" s="110" t="s">
        <v>884</v>
      </c>
      <c r="H4" s="110" t="s">
        <v>836</v>
      </c>
      <c r="I4" s="110" t="s">
        <v>805</v>
      </c>
      <c r="J4" s="110" t="s">
        <v>840</v>
      </c>
    </row>
    <row r="5" spans="1:12">
      <c r="A5" s="76" t="s">
        <v>360</v>
      </c>
      <c r="B5" s="1755"/>
      <c r="C5" s="978"/>
      <c r="D5" s="978"/>
      <c r="E5" s="978"/>
      <c r="F5" s="978"/>
      <c r="G5" s="978"/>
      <c r="H5" s="978"/>
      <c r="I5" s="978"/>
      <c r="J5" s="978"/>
    </row>
    <row r="6" spans="1:12">
      <c r="A6" s="76" t="s">
        <v>359</v>
      </c>
      <c r="B6" s="1771">
        <v>26176</v>
      </c>
      <c r="C6" s="314">
        <v>26127</v>
      </c>
      <c r="D6" s="314">
        <v>25657</v>
      </c>
      <c r="E6" s="314">
        <v>25436</v>
      </c>
      <c r="F6" s="314">
        <v>25417</v>
      </c>
      <c r="G6" s="314">
        <v>25513</v>
      </c>
      <c r="H6" s="314">
        <v>25841</v>
      </c>
      <c r="I6" s="314">
        <v>25664</v>
      </c>
      <c r="J6" s="975">
        <v>25765</v>
      </c>
    </row>
    <row r="7" spans="1:12">
      <c r="A7" s="1678" t="s">
        <v>358</v>
      </c>
      <c r="B7" s="1770">
        <v>0</v>
      </c>
      <c r="C7" s="1769">
        <v>0</v>
      </c>
      <c r="D7" s="1769">
        <v>0</v>
      </c>
      <c r="E7" s="1769">
        <v>0</v>
      </c>
      <c r="F7" s="1769">
        <v>0</v>
      </c>
      <c r="G7" s="1769">
        <v>0</v>
      </c>
      <c r="H7" s="1769">
        <v>0</v>
      </c>
      <c r="I7" s="1769">
        <v>0</v>
      </c>
      <c r="J7" s="976">
        <v>0</v>
      </c>
    </row>
    <row r="8" spans="1:12">
      <c r="A8" s="76" t="s">
        <v>357</v>
      </c>
      <c r="B8" s="324">
        <v>26176</v>
      </c>
      <c r="C8" s="323">
        <v>26127</v>
      </c>
      <c r="D8" s="323">
        <v>25657</v>
      </c>
      <c r="E8" s="323">
        <v>25436</v>
      </c>
      <c r="F8" s="323">
        <v>25417</v>
      </c>
      <c r="G8" s="323">
        <v>25513</v>
      </c>
      <c r="H8" s="323">
        <v>25841</v>
      </c>
      <c r="I8" s="323">
        <v>25664</v>
      </c>
      <c r="J8" s="975">
        <v>25765</v>
      </c>
      <c r="L8" s="1715"/>
    </row>
    <row r="9" spans="1:12">
      <c r="A9" s="76" t="s">
        <v>356</v>
      </c>
      <c r="B9" s="1903" t="s">
        <v>1504</v>
      </c>
      <c r="C9" s="323">
        <v>-170</v>
      </c>
      <c r="D9" s="323">
        <v>-249</v>
      </c>
      <c r="E9" s="323">
        <v>-170</v>
      </c>
      <c r="F9" s="323">
        <v>-237</v>
      </c>
      <c r="G9" s="323">
        <v>-143</v>
      </c>
      <c r="H9" s="323">
        <v>-136</v>
      </c>
      <c r="I9" s="323">
        <v>0</v>
      </c>
      <c r="J9" s="975">
        <v>0</v>
      </c>
    </row>
    <row r="10" spans="1:12">
      <c r="A10" s="76" t="s">
        <v>355</v>
      </c>
      <c r="B10" s="324">
        <v>-945</v>
      </c>
      <c r="C10" s="323">
        <v>-909</v>
      </c>
      <c r="D10" s="323">
        <v>-916</v>
      </c>
      <c r="E10" s="323">
        <v>-1756</v>
      </c>
      <c r="F10" s="323">
        <v>-1779</v>
      </c>
      <c r="G10" s="323">
        <v>-1725</v>
      </c>
      <c r="H10" s="323">
        <v>-1749</v>
      </c>
      <c r="I10" s="323">
        <v>-1676</v>
      </c>
      <c r="J10" s="975">
        <v>-2382</v>
      </c>
    </row>
    <row r="11" spans="1:12">
      <c r="A11" s="76" t="s">
        <v>354</v>
      </c>
      <c r="B11" s="324">
        <v>0</v>
      </c>
      <c r="C11" s="323">
        <v>0</v>
      </c>
      <c r="D11" s="323">
        <v>0</v>
      </c>
      <c r="E11" s="323">
        <v>0</v>
      </c>
      <c r="F11" s="323">
        <v>0</v>
      </c>
      <c r="G11" s="323">
        <v>0</v>
      </c>
      <c r="H11" s="323">
        <v>0</v>
      </c>
      <c r="I11" s="323">
        <v>0</v>
      </c>
      <c r="J11" s="975">
        <v>0</v>
      </c>
    </row>
    <row r="12" spans="1:12">
      <c r="A12" s="76" t="s">
        <v>345</v>
      </c>
      <c r="B12" s="324">
        <v>-172</v>
      </c>
      <c r="C12" s="323">
        <v>-162</v>
      </c>
      <c r="D12" s="323">
        <v>-113</v>
      </c>
      <c r="E12" s="323">
        <v>-59</v>
      </c>
      <c r="F12" s="323">
        <v>-73</v>
      </c>
      <c r="G12" s="323">
        <v>-131</v>
      </c>
      <c r="H12" s="323">
        <v>-134</v>
      </c>
      <c r="I12" s="323">
        <v>-122</v>
      </c>
      <c r="J12" s="975">
        <v>-140</v>
      </c>
    </row>
    <row r="13" spans="1:12">
      <c r="A13" s="76" t="s">
        <v>344</v>
      </c>
      <c r="B13" s="324">
        <v>-266</v>
      </c>
      <c r="C13" s="323">
        <v>-259</v>
      </c>
      <c r="D13" s="323">
        <v>-223</v>
      </c>
      <c r="E13" s="323">
        <v>-236</v>
      </c>
      <c r="F13" s="323">
        <v>-250</v>
      </c>
      <c r="G13" s="323">
        <v>-363</v>
      </c>
      <c r="H13" s="323">
        <v>-266</v>
      </c>
      <c r="I13" s="323">
        <v>-324</v>
      </c>
      <c r="J13" s="975">
        <v>-256</v>
      </c>
    </row>
    <row r="14" spans="1:12">
      <c r="A14" s="1678" t="s">
        <v>353</v>
      </c>
      <c r="B14" s="326">
        <v>-1383</v>
      </c>
      <c r="C14" s="325">
        <v>-1500</v>
      </c>
      <c r="D14" s="325">
        <v>-1501</v>
      </c>
      <c r="E14" s="325">
        <v>-2221</v>
      </c>
      <c r="F14" s="325">
        <v>-2339</v>
      </c>
      <c r="G14" s="325">
        <v>-2362</v>
      </c>
      <c r="H14" s="325">
        <v>-2285</v>
      </c>
      <c r="I14" s="325">
        <v>-2121</v>
      </c>
      <c r="J14" s="976">
        <v>-2778</v>
      </c>
    </row>
    <row r="15" spans="1:12">
      <c r="A15" s="1711" t="s">
        <v>352</v>
      </c>
      <c r="B15" s="808">
        <v>24793</v>
      </c>
      <c r="C15" s="807">
        <v>24627</v>
      </c>
      <c r="D15" s="807">
        <v>24156</v>
      </c>
      <c r="E15" s="807">
        <v>23215</v>
      </c>
      <c r="F15" s="807">
        <v>23078</v>
      </c>
      <c r="G15" s="807">
        <v>23151</v>
      </c>
      <c r="H15" s="807">
        <v>23556</v>
      </c>
      <c r="I15" s="807">
        <v>23542</v>
      </c>
      <c r="J15" s="974">
        <v>22987</v>
      </c>
    </row>
    <row r="16" spans="1:12">
      <c r="A16" s="1768" t="s">
        <v>351</v>
      </c>
      <c r="B16" s="809">
        <v>2677</v>
      </c>
      <c r="C16" s="809">
        <v>2699</v>
      </c>
      <c r="D16" s="809">
        <v>2609</v>
      </c>
      <c r="E16" s="809">
        <v>2704</v>
      </c>
      <c r="F16" s="809">
        <v>2787</v>
      </c>
      <c r="G16" s="809">
        <v>2833</v>
      </c>
      <c r="H16" s="809">
        <v>3118</v>
      </c>
      <c r="I16" s="809">
        <v>3182</v>
      </c>
      <c r="J16" s="977">
        <v>3957</v>
      </c>
    </row>
    <row r="17" spans="1:13">
      <c r="A17" s="1714" t="s">
        <v>350</v>
      </c>
      <c r="B17" s="324">
        <v>-489</v>
      </c>
      <c r="C17" s="323">
        <v>-27</v>
      </c>
      <c r="D17" s="323">
        <v>-22</v>
      </c>
      <c r="E17" s="323">
        <v>-26</v>
      </c>
      <c r="F17" s="323">
        <v>-25</v>
      </c>
      <c r="G17" s="323">
        <v>-23</v>
      </c>
      <c r="H17" s="323">
        <v>-20</v>
      </c>
      <c r="I17" s="323">
        <v>-27</v>
      </c>
      <c r="J17" s="975">
        <v>-8</v>
      </c>
    </row>
    <row r="18" spans="1:13">
      <c r="A18" s="1767" t="s">
        <v>349</v>
      </c>
      <c r="B18" s="326">
        <v>2188</v>
      </c>
      <c r="C18" s="325">
        <v>2672</v>
      </c>
      <c r="D18" s="325">
        <v>2587</v>
      </c>
      <c r="E18" s="325">
        <v>2678</v>
      </c>
      <c r="F18" s="325">
        <v>2762</v>
      </c>
      <c r="G18" s="325">
        <v>2810</v>
      </c>
      <c r="H18" s="325">
        <v>3098</v>
      </c>
      <c r="I18" s="325">
        <v>3155</v>
      </c>
      <c r="J18" s="976">
        <v>3949</v>
      </c>
    </row>
    <row r="19" spans="1:13">
      <c r="A19" s="1711" t="s">
        <v>348</v>
      </c>
      <c r="B19" s="808">
        <v>26981</v>
      </c>
      <c r="C19" s="807">
        <v>27299</v>
      </c>
      <c r="D19" s="807">
        <v>26743</v>
      </c>
      <c r="E19" s="807">
        <v>25893</v>
      </c>
      <c r="F19" s="807">
        <v>25840</v>
      </c>
      <c r="G19" s="807">
        <v>25961</v>
      </c>
      <c r="H19" s="807">
        <v>26654</v>
      </c>
      <c r="I19" s="807">
        <v>26697</v>
      </c>
      <c r="J19" s="974">
        <v>26936</v>
      </c>
    </row>
    <row r="20" spans="1:13">
      <c r="A20" s="1766" t="s">
        <v>347</v>
      </c>
      <c r="B20" s="808">
        <v>3937</v>
      </c>
      <c r="C20" s="807">
        <v>2631</v>
      </c>
      <c r="D20" s="807">
        <v>2746</v>
      </c>
      <c r="E20" s="807">
        <v>3669</v>
      </c>
      <c r="F20" s="807">
        <v>4241</v>
      </c>
      <c r="G20" s="807">
        <v>4383</v>
      </c>
      <c r="H20" s="807">
        <v>4559</v>
      </c>
      <c r="I20" s="807">
        <v>4789</v>
      </c>
      <c r="J20" s="974">
        <v>4906</v>
      </c>
      <c r="M20" s="1765" t="s">
        <v>0</v>
      </c>
    </row>
    <row r="21" spans="1:13">
      <c r="A21" s="76" t="s">
        <v>346</v>
      </c>
      <c r="B21" s="324">
        <v>460</v>
      </c>
      <c r="C21" s="323">
        <v>477</v>
      </c>
      <c r="D21" s="323">
        <v>474</v>
      </c>
      <c r="E21" s="323">
        <v>472</v>
      </c>
      <c r="F21" s="323">
        <v>481</v>
      </c>
      <c r="G21" s="323">
        <v>282</v>
      </c>
      <c r="H21" s="323">
        <v>275</v>
      </c>
      <c r="I21" s="323">
        <v>288</v>
      </c>
      <c r="J21" s="975">
        <v>122</v>
      </c>
    </row>
    <row r="22" spans="1:13">
      <c r="A22" s="76" t="s">
        <v>287</v>
      </c>
      <c r="B22" s="324">
        <v>-650</v>
      </c>
      <c r="C22" s="323">
        <v>-650</v>
      </c>
      <c r="D22" s="323">
        <v>-650</v>
      </c>
      <c r="E22" s="323">
        <v>-1000</v>
      </c>
      <c r="F22" s="323">
        <v>-1000</v>
      </c>
      <c r="G22" s="323">
        <v>-1000</v>
      </c>
      <c r="H22" s="323">
        <v>-1000</v>
      </c>
      <c r="I22" s="323">
        <v>-1000</v>
      </c>
      <c r="J22" s="975">
        <v>-1000</v>
      </c>
    </row>
    <row r="23" spans="1:13">
      <c r="A23" s="76" t="s">
        <v>344</v>
      </c>
      <c r="B23" s="324">
        <v>-1064</v>
      </c>
      <c r="C23" s="323">
        <v>-63</v>
      </c>
      <c r="D23" s="323">
        <v>-63</v>
      </c>
      <c r="E23" s="323">
        <v>-812</v>
      </c>
      <c r="F23" s="323">
        <v>-63</v>
      </c>
      <c r="G23" s="323">
        <v>-63</v>
      </c>
      <c r="H23" s="323">
        <v>-62</v>
      </c>
      <c r="I23" s="323">
        <v>-62</v>
      </c>
      <c r="J23" s="975">
        <v>-63</v>
      </c>
    </row>
    <row r="24" spans="1:13">
      <c r="A24" s="1711" t="s">
        <v>343</v>
      </c>
      <c r="B24" s="808">
        <v>-1254</v>
      </c>
      <c r="C24" s="807">
        <v>-236</v>
      </c>
      <c r="D24" s="807">
        <v>-239</v>
      </c>
      <c r="E24" s="807">
        <v>-1340</v>
      </c>
      <c r="F24" s="807">
        <v>-582</v>
      </c>
      <c r="G24" s="807">
        <v>-781</v>
      </c>
      <c r="H24" s="807">
        <v>-787</v>
      </c>
      <c r="I24" s="807">
        <v>-774</v>
      </c>
      <c r="J24" s="974">
        <v>-941</v>
      </c>
    </row>
    <row r="25" spans="1:13">
      <c r="A25" s="1711" t="s">
        <v>288</v>
      </c>
      <c r="B25" s="808">
        <v>2684</v>
      </c>
      <c r="C25" s="807">
        <v>2395</v>
      </c>
      <c r="D25" s="807">
        <v>2507</v>
      </c>
      <c r="E25" s="807">
        <v>2329</v>
      </c>
      <c r="F25" s="807">
        <v>3659</v>
      </c>
      <c r="G25" s="807">
        <v>3602</v>
      </c>
      <c r="H25" s="807">
        <v>3772</v>
      </c>
      <c r="I25" s="807">
        <v>4015</v>
      </c>
      <c r="J25" s="974">
        <v>3965</v>
      </c>
    </row>
    <row r="26" spans="1:13">
      <c r="A26" s="1711" t="s">
        <v>629</v>
      </c>
      <c r="B26" s="808">
        <v>29665</v>
      </c>
      <c r="C26" s="807">
        <v>29694</v>
      </c>
      <c r="D26" s="807">
        <v>29250</v>
      </c>
      <c r="E26" s="807">
        <v>28222</v>
      </c>
      <c r="F26" s="807">
        <v>29499</v>
      </c>
      <c r="G26" s="807">
        <v>29563</v>
      </c>
      <c r="H26" s="807">
        <v>30426</v>
      </c>
      <c r="I26" s="807">
        <v>30712</v>
      </c>
      <c r="J26" s="974">
        <v>30901</v>
      </c>
    </row>
    <row r="27" spans="1:13">
      <c r="A27" s="601" t="s">
        <v>804</v>
      </c>
      <c r="B27" s="1671"/>
      <c r="C27" s="315"/>
      <c r="D27" s="315"/>
      <c r="E27" s="315"/>
      <c r="F27" s="315"/>
      <c r="G27" s="115"/>
    </row>
    <row r="28" spans="1:13">
      <c r="A28" s="601"/>
      <c r="B28" s="1671"/>
      <c r="C28" s="315"/>
      <c r="D28" s="315"/>
      <c r="E28" s="315"/>
      <c r="F28" s="315"/>
      <c r="G28" s="115"/>
    </row>
    <row r="29" spans="1:13">
      <c r="B29" s="1671"/>
      <c r="C29" s="315"/>
      <c r="D29" s="315"/>
      <c r="E29" s="315"/>
      <c r="F29" s="315"/>
      <c r="G29" s="115"/>
    </row>
    <row r="30" spans="1:13" ht="15" thickBot="1">
      <c r="A30" s="1675" t="s">
        <v>580</v>
      </c>
      <c r="B30" s="1684"/>
      <c r="C30" s="1742"/>
      <c r="D30" s="1742"/>
      <c r="E30" s="1742"/>
      <c r="F30" s="1742"/>
      <c r="G30" s="115"/>
    </row>
    <row r="31" spans="1:13" ht="15" thickBot="1">
      <c r="A31" s="1674" t="s">
        <v>112</v>
      </c>
      <c r="B31" s="111" t="s">
        <v>1339</v>
      </c>
      <c r="C31" s="106" t="s">
        <v>1190</v>
      </c>
      <c r="D31" s="106" t="s">
        <v>1102</v>
      </c>
      <c r="E31" s="109" t="s">
        <v>1043</v>
      </c>
      <c r="F31" s="109" t="s">
        <v>955</v>
      </c>
      <c r="G31" s="109" t="s">
        <v>878</v>
      </c>
      <c r="H31" s="376" t="s">
        <v>831</v>
      </c>
      <c r="I31" s="109" t="s">
        <v>788</v>
      </c>
      <c r="J31" s="109" t="s">
        <v>634</v>
      </c>
    </row>
    <row r="32" spans="1:13">
      <c r="A32" s="76" t="s">
        <v>503</v>
      </c>
      <c r="B32" s="869">
        <v>24976</v>
      </c>
      <c r="C32" s="868">
        <v>24856</v>
      </c>
      <c r="D32" s="868">
        <v>24528</v>
      </c>
      <c r="E32" s="868">
        <v>23093</v>
      </c>
      <c r="F32" s="868">
        <v>23201</v>
      </c>
      <c r="G32" s="868">
        <v>23104</v>
      </c>
      <c r="H32" s="868">
        <v>23368</v>
      </c>
      <c r="I32" s="868">
        <v>23529</v>
      </c>
      <c r="J32" s="868">
        <v>22977</v>
      </c>
    </row>
    <row r="33" spans="1:10">
      <c r="A33" s="1678" t="s">
        <v>502</v>
      </c>
      <c r="B33" s="1764">
        <v>29848</v>
      </c>
      <c r="C33" s="1763">
        <v>29924</v>
      </c>
      <c r="D33" s="1763">
        <v>29622</v>
      </c>
      <c r="E33" s="1763">
        <v>28101</v>
      </c>
      <c r="F33" s="1763">
        <v>29622</v>
      </c>
      <c r="G33" s="1763">
        <v>29515</v>
      </c>
      <c r="H33" s="1763">
        <v>30238</v>
      </c>
      <c r="I33" s="1763">
        <v>30699</v>
      </c>
      <c r="J33" s="1763">
        <v>30891</v>
      </c>
    </row>
    <row r="34" spans="1:10">
      <c r="B34" s="1757"/>
    </row>
    <row r="35" spans="1:10">
      <c r="A35" s="1675"/>
      <c r="B35" s="114"/>
      <c r="C35" s="1685"/>
      <c r="D35" s="1685"/>
    </row>
    <row r="36" spans="1:10" ht="15" thickBot="1">
      <c r="A36" s="1675" t="s">
        <v>691</v>
      </c>
      <c r="B36" s="1684"/>
      <c r="C36" s="1683"/>
      <c r="D36" s="1683"/>
    </row>
    <row r="37" spans="1:10" ht="15" thickBot="1">
      <c r="A37" s="1674" t="s">
        <v>245</v>
      </c>
      <c r="B37" s="111" t="s">
        <v>1339</v>
      </c>
      <c r="C37" s="106" t="s">
        <v>1190</v>
      </c>
      <c r="D37" s="106" t="s">
        <v>1102</v>
      </c>
      <c r="E37" s="105" t="s">
        <v>1043</v>
      </c>
      <c r="F37" s="105" t="s">
        <v>955</v>
      </c>
      <c r="G37" s="105" t="s">
        <v>878</v>
      </c>
      <c r="H37" s="105" t="s">
        <v>831</v>
      </c>
      <c r="I37" s="105" t="s">
        <v>788</v>
      </c>
      <c r="J37" s="105" t="s">
        <v>634</v>
      </c>
    </row>
    <row r="38" spans="1:10">
      <c r="A38" s="76" t="s">
        <v>592</v>
      </c>
      <c r="B38" s="551">
        <v>19.100000000000001</v>
      </c>
      <c r="C38" s="550">
        <v>18.8</v>
      </c>
      <c r="D38" s="550">
        <v>18.399999999999999</v>
      </c>
      <c r="E38" s="550">
        <v>17.5</v>
      </c>
      <c r="F38" s="550">
        <v>17</v>
      </c>
      <c r="G38" s="550">
        <v>17.2</v>
      </c>
      <c r="H38" s="550">
        <v>17.100000000000001</v>
      </c>
      <c r="I38" s="550">
        <v>15.8</v>
      </c>
      <c r="J38" s="550">
        <v>15.3</v>
      </c>
    </row>
    <row r="39" spans="1:10">
      <c r="A39" s="76" t="s">
        <v>591</v>
      </c>
      <c r="B39" s="551">
        <v>20.8</v>
      </c>
      <c r="C39" s="550">
        <v>20.8</v>
      </c>
      <c r="D39" s="550">
        <v>20.399999999999999</v>
      </c>
      <c r="E39" s="550">
        <v>19.5</v>
      </c>
      <c r="F39" s="550">
        <v>19</v>
      </c>
      <c r="G39" s="550">
        <v>19.2</v>
      </c>
      <c r="H39" s="550">
        <v>19.3</v>
      </c>
      <c r="I39" s="550">
        <v>18</v>
      </c>
      <c r="J39" s="550">
        <v>17.899999999999999</v>
      </c>
    </row>
    <row r="40" spans="1:10">
      <c r="A40" s="76" t="s">
        <v>590</v>
      </c>
      <c r="B40" s="551">
        <v>22.8</v>
      </c>
      <c r="C40" s="550">
        <v>22.6</v>
      </c>
      <c r="D40" s="550">
        <v>22.3</v>
      </c>
      <c r="E40" s="550">
        <v>21.3</v>
      </c>
      <c r="F40" s="550">
        <v>21.7</v>
      </c>
      <c r="G40" s="550">
        <v>21.9</v>
      </c>
      <c r="H40" s="550">
        <v>22.1</v>
      </c>
      <c r="I40" s="550">
        <v>20.7</v>
      </c>
      <c r="J40" s="550">
        <v>20.6</v>
      </c>
    </row>
    <row r="41" spans="1:10">
      <c r="A41" s="76" t="s">
        <v>589</v>
      </c>
      <c r="B41" s="551">
        <v>18.899999999999999</v>
      </c>
      <c r="C41" s="550">
        <v>18.600000000000001</v>
      </c>
      <c r="D41" s="550">
        <v>18.2</v>
      </c>
      <c r="E41" s="550">
        <v>17.600000000000001</v>
      </c>
      <c r="F41" s="550">
        <v>16.899999999999999</v>
      </c>
      <c r="G41" s="550">
        <v>17.2</v>
      </c>
      <c r="H41" s="550">
        <v>17.2</v>
      </c>
      <c r="I41" s="550">
        <v>15.9</v>
      </c>
      <c r="J41" s="550">
        <v>15.3</v>
      </c>
    </row>
    <row r="42" spans="1:10">
      <c r="A42" s="76" t="s">
        <v>588</v>
      </c>
      <c r="B42" s="551">
        <v>20.6</v>
      </c>
      <c r="C42" s="550">
        <v>20.6</v>
      </c>
      <c r="D42" s="550">
        <v>20.100000000000001</v>
      </c>
      <c r="E42" s="550">
        <v>19.600000000000001</v>
      </c>
      <c r="F42" s="550">
        <v>18.899999999999999</v>
      </c>
      <c r="G42" s="550">
        <v>19.3</v>
      </c>
      <c r="H42" s="550">
        <v>19.5</v>
      </c>
      <c r="I42" s="550">
        <v>18</v>
      </c>
      <c r="J42" s="550">
        <v>18</v>
      </c>
    </row>
    <row r="43" spans="1:10">
      <c r="A43" s="76" t="s">
        <v>587</v>
      </c>
      <c r="B43" s="551">
        <v>22.7</v>
      </c>
      <c r="C43" s="550">
        <v>22.5</v>
      </c>
      <c r="D43" s="550">
        <v>22</v>
      </c>
      <c r="E43" s="550">
        <v>21.4</v>
      </c>
      <c r="F43" s="550">
        <v>21.6</v>
      </c>
      <c r="G43" s="550">
        <v>21.9</v>
      </c>
      <c r="H43" s="550">
        <v>22.2</v>
      </c>
      <c r="I43" s="550">
        <v>20.7</v>
      </c>
      <c r="J43" s="550">
        <v>20.6</v>
      </c>
    </row>
    <row r="44" spans="1:10" ht="15" thickBot="1">
      <c r="A44" s="1712"/>
      <c r="B44" s="1684"/>
      <c r="C44" s="1742"/>
      <c r="D44" s="1742"/>
      <c r="E44" s="1742"/>
      <c r="F44" s="1742"/>
    </row>
    <row r="45" spans="1:10" ht="15" thickBot="1">
      <c r="A45" s="1674" t="s">
        <v>286</v>
      </c>
      <c r="B45" s="111" t="s">
        <v>1501</v>
      </c>
      <c r="C45" s="106" t="s">
        <v>1247</v>
      </c>
      <c r="D45" s="106" t="s">
        <v>1107</v>
      </c>
      <c r="E45" s="105" t="s">
        <v>1056</v>
      </c>
      <c r="F45" s="105" t="s">
        <v>1027</v>
      </c>
      <c r="G45" s="105" t="s">
        <v>884</v>
      </c>
      <c r="H45" s="105" t="s">
        <v>836</v>
      </c>
      <c r="I45" s="105" t="s">
        <v>805</v>
      </c>
      <c r="J45" s="105" t="s">
        <v>840</v>
      </c>
    </row>
    <row r="46" spans="1:10">
      <c r="A46" s="1762" t="s">
        <v>1057</v>
      </c>
      <c r="B46" s="547">
        <v>26981</v>
      </c>
      <c r="C46" s="604">
        <v>27299</v>
      </c>
      <c r="D46" s="604">
        <v>26743</v>
      </c>
      <c r="E46" s="604">
        <v>25893</v>
      </c>
      <c r="F46" s="604">
        <v>25840</v>
      </c>
      <c r="G46" s="604">
        <v>25961</v>
      </c>
      <c r="H46" s="604">
        <v>26654</v>
      </c>
      <c r="I46" s="604">
        <v>26697</v>
      </c>
      <c r="J46" s="1761">
        <v>26936</v>
      </c>
    </row>
    <row r="47" spans="1:10">
      <c r="A47" s="76" t="s">
        <v>285</v>
      </c>
      <c r="B47" s="1908">
        <v>480703</v>
      </c>
      <c r="C47" s="604">
        <v>485430</v>
      </c>
      <c r="D47" s="604">
        <v>438868</v>
      </c>
      <c r="E47" s="604">
        <v>466892</v>
      </c>
      <c r="F47" s="604">
        <v>477943</v>
      </c>
      <c r="G47" s="604">
        <v>474867</v>
      </c>
      <c r="H47" s="604">
        <v>444959</v>
      </c>
      <c r="I47" s="604">
        <v>464831</v>
      </c>
      <c r="J47" s="1761">
        <v>472183</v>
      </c>
    </row>
    <row r="48" spans="1:10">
      <c r="A48" s="76" t="s">
        <v>284</v>
      </c>
      <c r="B48" s="842">
        <v>5.6</v>
      </c>
      <c r="C48" s="842">
        <v>5.6</v>
      </c>
      <c r="D48" s="842">
        <v>6.1</v>
      </c>
      <c r="E48" s="842">
        <v>5.5</v>
      </c>
      <c r="F48" s="842">
        <v>5.4</v>
      </c>
      <c r="G48" s="842">
        <v>5.5</v>
      </c>
      <c r="H48" s="842">
        <v>6</v>
      </c>
      <c r="I48" s="842">
        <v>5.7</v>
      </c>
      <c r="J48" s="1758">
        <v>5.7</v>
      </c>
    </row>
    <row r="49" spans="1:10">
      <c r="A49" s="1760" t="s">
        <v>1053</v>
      </c>
      <c r="B49" s="121">
        <v>0</v>
      </c>
      <c r="C49" s="121">
        <v>6</v>
      </c>
      <c r="D49" s="121">
        <v>6.5</v>
      </c>
      <c r="E49" s="121">
        <v>5.9</v>
      </c>
      <c r="F49" s="121"/>
      <c r="G49" s="121"/>
      <c r="H49" s="121"/>
      <c r="I49" s="121"/>
      <c r="J49" s="1759"/>
    </row>
    <row r="50" spans="1:10">
      <c r="A50" s="601" t="s">
        <v>804</v>
      </c>
      <c r="B50" s="1757"/>
      <c r="C50" s="842"/>
      <c r="D50" s="842"/>
      <c r="E50" s="842"/>
      <c r="F50" s="842"/>
      <c r="G50" s="842"/>
      <c r="H50" s="842"/>
      <c r="I50" s="842"/>
      <c r="J50" s="1758"/>
    </row>
    <row r="51" spans="1:10" ht="24" customHeight="1">
      <c r="A51" s="2191" t="s">
        <v>1482</v>
      </c>
      <c r="B51" s="2191"/>
      <c r="C51" s="2191"/>
      <c r="D51" s="2191"/>
      <c r="E51" s="2191"/>
      <c r="F51" s="2191"/>
      <c r="G51" s="2191"/>
      <c r="H51" s="2191"/>
      <c r="I51" s="2191"/>
      <c r="J51" s="2191"/>
    </row>
    <row r="52" spans="1:10">
      <c r="A52" s="1676"/>
      <c r="B52" s="1757"/>
    </row>
    <row r="53" spans="1:10">
      <c r="A53" s="601"/>
      <c r="B53" s="1757"/>
    </row>
  </sheetData>
  <mergeCells count="1">
    <mergeCell ref="A51:J51"/>
  </mergeCells>
  <pageMargins left="0.7" right="0.7" top="0.75" bottom="0.75" header="0.3" footer="0.3"/>
  <pageSetup paperSize="9" scale="70" orientation="portrait" r:id="rId1"/>
  <ignoredErrors>
    <ignoredError sqref="B9" numberStoredAsText="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80586-E2D5-449B-98F5-400CA63B792E}">
  <dimension ref="A1:I61"/>
  <sheetViews>
    <sheetView showGridLines="0" showZeros="0" view="pageLayout" topLeftCell="A57" zoomScaleNormal="100" zoomScaleSheetLayoutView="100" workbookViewId="0">
      <selection activeCell="A60" sqref="A60"/>
    </sheetView>
  </sheetViews>
  <sheetFormatPr defaultColWidth="9.109375" defaultRowHeight="14.4"/>
  <cols>
    <col min="1" max="1" width="47" style="104" customWidth="1"/>
    <col min="2" max="9" width="11.6640625" style="908" customWidth="1"/>
    <col min="10" max="16384" width="9.109375" style="908"/>
  </cols>
  <sheetData>
    <row r="1" spans="1:9">
      <c r="A1" s="1722" t="s">
        <v>585</v>
      </c>
      <c r="B1" s="73"/>
      <c r="C1" s="72"/>
      <c r="D1" s="71"/>
      <c r="E1" s="71"/>
      <c r="F1" s="73"/>
      <c r="G1" s="72"/>
    </row>
    <row r="2" spans="1:9">
      <c r="A2" s="74"/>
      <c r="B2" s="73"/>
      <c r="C2" s="72"/>
      <c r="D2" s="71"/>
      <c r="E2" s="71"/>
      <c r="F2" s="73"/>
      <c r="G2" s="72"/>
    </row>
    <row r="3" spans="1:9">
      <c r="A3" s="117" t="s">
        <v>0</v>
      </c>
      <c r="B3" s="2192" t="s">
        <v>1492</v>
      </c>
      <c r="C3" s="2192"/>
      <c r="D3" s="2192" t="s">
        <v>1491</v>
      </c>
      <c r="E3" s="2192"/>
      <c r="F3" s="2192" t="s">
        <v>1490</v>
      </c>
      <c r="G3" s="2192"/>
    </row>
    <row r="4" spans="1:9" ht="15" customHeight="1">
      <c r="A4" s="315"/>
      <c r="B4" s="2177" t="s">
        <v>330</v>
      </c>
      <c r="C4" s="2177" t="s">
        <v>329</v>
      </c>
      <c r="D4" s="2179" t="s">
        <v>330</v>
      </c>
      <c r="E4" s="2179" t="s">
        <v>329</v>
      </c>
      <c r="F4" s="2177" t="s">
        <v>330</v>
      </c>
      <c r="G4" s="2177" t="s">
        <v>329</v>
      </c>
    </row>
    <row r="5" spans="1:9" ht="15" thickBot="1">
      <c r="A5" s="1773" t="s">
        <v>112</v>
      </c>
      <c r="B5" s="2178"/>
      <c r="C5" s="2178"/>
      <c r="D5" s="2180"/>
      <c r="E5" s="2180"/>
      <c r="F5" s="2178"/>
      <c r="G5" s="2178"/>
    </row>
    <row r="6" spans="1:9">
      <c r="A6" s="1712" t="s">
        <v>328</v>
      </c>
      <c r="B6" s="564">
        <v>9254</v>
      </c>
      <c r="C6" s="564">
        <v>115669</v>
      </c>
      <c r="D6" s="564">
        <v>9224</v>
      </c>
      <c r="E6" s="564">
        <v>115302</v>
      </c>
      <c r="F6" s="564">
        <v>9252</v>
      </c>
      <c r="G6" s="564">
        <v>115648</v>
      </c>
      <c r="H6" s="857"/>
      <c r="I6" s="857"/>
    </row>
    <row r="7" spans="1:9">
      <c r="A7" s="76" t="s">
        <v>327</v>
      </c>
      <c r="B7" s="547">
        <v>378</v>
      </c>
      <c r="C7" s="547">
        <v>4727</v>
      </c>
      <c r="D7" s="547">
        <v>454</v>
      </c>
      <c r="E7" s="547">
        <v>5673</v>
      </c>
      <c r="F7" s="547">
        <v>561</v>
      </c>
      <c r="G7" s="547">
        <v>7017</v>
      </c>
      <c r="H7" s="857"/>
      <c r="I7" s="857"/>
    </row>
    <row r="8" spans="1:9">
      <c r="A8" s="76"/>
      <c r="B8" s="547" t="s">
        <v>53</v>
      </c>
      <c r="C8" s="547" t="s">
        <v>53</v>
      </c>
      <c r="D8" s="547" t="s">
        <v>53</v>
      </c>
      <c r="E8" s="547" t="s">
        <v>53</v>
      </c>
      <c r="F8" s="547" t="s">
        <v>53</v>
      </c>
      <c r="G8" s="547" t="s">
        <v>53</v>
      </c>
    </row>
    <row r="9" spans="1:9">
      <c r="A9" s="76" t="s">
        <v>326</v>
      </c>
      <c r="B9" s="547">
        <v>6139</v>
      </c>
      <c r="C9" s="547">
        <v>76729</v>
      </c>
      <c r="D9" s="547">
        <v>6326</v>
      </c>
      <c r="E9" s="547">
        <v>79071</v>
      </c>
      <c r="F9" s="547">
        <v>6407</v>
      </c>
      <c r="G9" s="547">
        <v>80092</v>
      </c>
    </row>
    <row r="10" spans="1:9">
      <c r="A10" s="76" t="s">
        <v>301</v>
      </c>
      <c r="B10" s="547">
        <v>0</v>
      </c>
      <c r="C10" s="547">
        <v>0</v>
      </c>
      <c r="D10" s="547">
        <v>0</v>
      </c>
      <c r="E10" s="547">
        <v>0</v>
      </c>
      <c r="F10" s="547">
        <v>0</v>
      </c>
      <c r="G10" s="547">
        <v>0</v>
      </c>
      <c r="I10" s="211"/>
    </row>
    <row r="11" spans="1:9">
      <c r="A11" s="76" t="s">
        <v>305</v>
      </c>
      <c r="B11" s="547">
        <v>4713</v>
      </c>
      <c r="C11" s="547">
        <v>58915</v>
      </c>
      <c r="D11" s="547">
        <v>4789</v>
      </c>
      <c r="E11" s="547">
        <v>59856</v>
      </c>
      <c r="F11" s="547">
        <v>4941</v>
      </c>
      <c r="G11" s="547">
        <v>61762</v>
      </c>
    </row>
    <row r="12" spans="1:9">
      <c r="A12" s="1716" t="s">
        <v>325</v>
      </c>
      <c r="B12" s="547">
        <v>4362</v>
      </c>
      <c r="C12" s="547">
        <v>54529</v>
      </c>
      <c r="D12" s="547">
        <v>4384</v>
      </c>
      <c r="E12" s="547">
        <v>54792</v>
      </c>
      <c r="F12" s="547">
        <v>4443</v>
      </c>
      <c r="G12" s="547">
        <v>55542</v>
      </c>
    </row>
    <row r="13" spans="1:9">
      <c r="A13" s="1716" t="s">
        <v>324</v>
      </c>
      <c r="B13" s="547">
        <v>351</v>
      </c>
      <c r="C13" s="547">
        <v>4386</v>
      </c>
      <c r="D13" s="547">
        <v>405</v>
      </c>
      <c r="E13" s="547">
        <v>5064</v>
      </c>
      <c r="F13" s="547">
        <v>498</v>
      </c>
      <c r="G13" s="547">
        <v>6220</v>
      </c>
    </row>
    <row r="14" spans="1:9">
      <c r="A14" s="76" t="s">
        <v>304</v>
      </c>
      <c r="B14" s="547">
        <v>322</v>
      </c>
      <c r="C14" s="547">
        <v>4013</v>
      </c>
      <c r="D14" s="547">
        <v>391</v>
      </c>
      <c r="E14" s="547">
        <v>4887</v>
      </c>
      <c r="F14" s="547">
        <v>449</v>
      </c>
      <c r="G14" s="547">
        <v>5610</v>
      </c>
    </row>
    <row r="15" spans="1:9">
      <c r="A15" s="76" t="s">
        <v>300</v>
      </c>
      <c r="B15" s="547">
        <v>855</v>
      </c>
      <c r="C15" s="547">
        <v>10687</v>
      </c>
      <c r="D15" s="547">
        <v>863</v>
      </c>
      <c r="E15" s="547">
        <v>10782</v>
      </c>
      <c r="F15" s="547">
        <v>856</v>
      </c>
      <c r="G15" s="547">
        <v>10704</v>
      </c>
    </row>
    <row r="16" spans="1:9">
      <c r="A16" s="76" t="s">
        <v>299</v>
      </c>
      <c r="B16" s="547">
        <v>249</v>
      </c>
      <c r="C16" s="547">
        <v>3114</v>
      </c>
      <c r="D16" s="547">
        <v>283</v>
      </c>
      <c r="E16" s="547">
        <v>3546</v>
      </c>
      <c r="F16" s="547">
        <v>161</v>
      </c>
      <c r="G16" s="547">
        <v>2016</v>
      </c>
    </row>
    <row r="17" spans="1:7">
      <c r="A17" s="76"/>
      <c r="B17" s="547"/>
      <c r="C17" s="547" t="s">
        <v>53</v>
      </c>
      <c r="D17" s="547"/>
      <c r="E17" s="585" t="s">
        <v>53</v>
      </c>
      <c r="F17" s="585"/>
      <c r="G17" s="585" t="s">
        <v>53</v>
      </c>
    </row>
    <row r="18" spans="1:7">
      <c r="A18" s="76" t="s">
        <v>302</v>
      </c>
      <c r="B18" s="547">
        <v>3115</v>
      </c>
      <c r="C18" s="547">
        <v>38940</v>
      </c>
      <c r="D18" s="547">
        <v>2898</v>
      </c>
      <c r="E18" s="547">
        <v>36231</v>
      </c>
      <c r="F18" s="547">
        <v>2845</v>
      </c>
      <c r="G18" s="547">
        <v>35556</v>
      </c>
    </row>
    <row r="19" spans="1:7">
      <c r="A19" s="76" t="s">
        <v>323</v>
      </c>
      <c r="B19" s="547">
        <v>17</v>
      </c>
      <c r="C19" s="547">
        <v>215</v>
      </c>
      <c r="D19" s="547">
        <v>31</v>
      </c>
      <c r="E19" s="547">
        <v>384</v>
      </c>
      <c r="F19" s="547">
        <v>52</v>
      </c>
      <c r="G19" s="547">
        <v>648</v>
      </c>
    </row>
    <row r="20" spans="1:7">
      <c r="A20" s="76" t="s">
        <v>322</v>
      </c>
      <c r="B20" s="547">
        <v>5</v>
      </c>
      <c r="C20" s="547">
        <v>67</v>
      </c>
      <c r="D20" s="547">
        <v>5</v>
      </c>
      <c r="E20" s="547">
        <v>66</v>
      </c>
      <c r="F20" s="547">
        <v>6</v>
      </c>
      <c r="G20" s="547">
        <v>81</v>
      </c>
    </row>
    <row r="21" spans="1:7">
      <c r="A21" s="76" t="s">
        <v>321</v>
      </c>
      <c r="B21" s="547">
        <v>0</v>
      </c>
      <c r="C21" s="547">
        <v>0</v>
      </c>
      <c r="D21" s="547">
        <v>0</v>
      </c>
      <c r="E21" s="547">
        <v>0</v>
      </c>
      <c r="F21" s="547">
        <v>0</v>
      </c>
      <c r="G21" s="547">
        <v>0</v>
      </c>
    </row>
    <row r="22" spans="1:7">
      <c r="A22" s="76" t="s">
        <v>320</v>
      </c>
      <c r="B22" s="547">
        <v>0</v>
      </c>
      <c r="C22" s="547">
        <v>0</v>
      </c>
      <c r="D22" s="547">
        <v>0</v>
      </c>
      <c r="E22" s="547">
        <v>0</v>
      </c>
      <c r="F22" s="547">
        <v>0</v>
      </c>
      <c r="G22" s="547">
        <v>0</v>
      </c>
    </row>
    <row r="23" spans="1:7">
      <c r="A23" s="76" t="s">
        <v>319</v>
      </c>
      <c r="B23" s="547">
        <v>0</v>
      </c>
      <c r="C23" s="547">
        <v>0</v>
      </c>
      <c r="D23" s="547">
        <v>0</v>
      </c>
      <c r="E23" s="547">
        <v>0</v>
      </c>
      <c r="F23" s="547">
        <v>0</v>
      </c>
      <c r="G23" s="547">
        <v>0</v>
      </c>
    </row>
    <row r="24" spans="1:7">
      <c r="A24" s="76" t="s">
        <v>318</v>
      </c>
      <c r="B24" s="547">
        <v>1099</v>
      </c>
      <c r="C24" s="547">
        <v>13732</v>
      </c>
      <c r="D24" s="547">
        <v>856</v>
      </c>
      <c r="E24" s="547">
        <v>10699</v>
      </c>
      <c r="F24" s="547">
        <v>787</v>
      </c>
      <c r="G24" s="547">
        <v>9837</v>
      </c>
    </row>
    <row r="25" spans="1:7">
      <c r="A25" s="76" t="s">
        <v>317</v>
      </c>
      <c r="B25" s="547">
        <v>318</v>
      </c>
      <c r="C25" s="547">
        <v>3966</v>
      </c>
      <c r="D25" s="547">
        <v>361</v>
      </c>
      <c r="E25" s="547">
        <v>4509</v>
      </c>
      <c r="F25" s="547">
        <v>438</v>
      </c>
      <c r="G25" s="547">
        <v>5472</v>
      </c>
    </row>
    <row r="26" spans="1:7">
      <c r="A26" s="76" t="s">
        <v>316</v>
      </c>
      <c r="B26" s="547">
        <v>11</v>
      </c>
      <c r="C26" s="547">
        <v>136</v>
      </c>
      <c r="D26" s="547">
        <v>11</v>
      </c>
      <c r="E26" s="547">
        <v>137</v>
      </c>
      <c r="F26" s="547">
        <v>12</v>
      </c>
      <c r="G26" s="547">
        <v>145</v>
      </c>
    </row>
    <row r="27" spans="1:7">
      <c r="A27" s="76" t="s">
        <v>315</v>
      </c>
      <c r="B27" s="1904" t="s">
        <v>1505</v>
      </c>
      <c r="C27" s="547">
        <v>3</v>
      </c>
      <c r="D27" s="1904" t="s">
        <v>1505</v>
      </c>
      <c r="E27" s="547">
        <v>3</v>
      </c>
      <c r="F27" s="1904" t="s">
        <v>1505</v>
      </c>
      <c r="G27" s="547">
        <v>4</v>
      </c>
    </row>
    <row r="28" spans="1:7">
      <c r="A28" s="76" t="s">
        <v>314</v>
      </c>
      <c r="B28" s="547">
        <v>0</v>
      </c>
      <c r="C28" s="547">
        <v>0</v>
      </c>
      <c r="D28" s="547">
        <v>0</v>
      </c>
      <c r="E28" s="547">
        <v>0</v>
      </c>
      <c r="F28" s="547">
        <v>0</v>
      </c>
      <c r="G28" s="547">
        <v>0</v>
      </c>
    </row>
    <row r="29" spans="1:7">
      <c r="A29" s="76" t="s">
        <v>313</v>
      </c>
      <c r="B29" s="547">
        <v>0</v>
      </c>
      <c r="C29" s="547">
        <v>0</v>
      </c>
      <c r="D29" s="547">
        <v>91</v>
      </c>
      <c r="E29" s="547">
        <v>1145</v>
      </c>
      <c r="F29" s="547">
        <v>78</v>
      </c>
      <c r="G29" s="547">
        <v>976</v>
      </c>
    </row>
    <row r="30" spans="1:7">
      <c r="A30" s="76" t="s">
        <v>312</v>
      </c>
      <c r="B30" s="547">
        <v>56</v>
      </c>
      <c r="C30" s="547">
        <v>694</v>
      </c>
      <c r="D30" s="547">
        <v>110</v>
      </c>
      <c r="E30" s="547">
        <v>1371</v>
      </c>
      <c r="F30" s="547">
        <v>79</v>
      </c>
      <c r="G30" s="547">
        <v>992</v>
      </c>
    </row>
    <row r="31" spans="1:7">
      <c r="A31" s="281" t="s">
        <v>311</v>
      </c>
      <c r="B31" s="547">
        <v>0</v>
      </c>
      <c r="C31" s="547">
        <v>0</v>
      </c>
      <c r="D31" s="547">
        <v>0</v>
      </c>
      <c r="E31" s="547">
        <v>0</v>
      </c>
      <c r="F31" s="547">
        <v>0</v>
      </c>
      <c r="G31" s="547">
        <v>0</v>
      </c>
    </row>
    <row r="32" spans="1:7">
      <c r="A32" s="76" t="s">
        <v>310</v>
      </c>
      <c r="B32" s="547">
        <v>172</v>
      </c>
      <c r="C32" s="547">
        <v>2154</v>
      </c>
      <c r="D32" s="547">
        <v>26</v>
      </c>
      <c r="E32" s="547">
        <v>333</v>
      </c>
      <c r="F32" s="547">
        <v>27</v>
      </c>
      <c r="G32" s="547">
        <v>334</v>
      </c>
    </row>
    <row r="33" spans="1:7">
      <c r="A33" s="76" t="s">
        <v>309</v>
      </c>
      <c r="B33" s="547">
        <v>1430</v>
      </c>
      <c r="C33" s="547">
        <v>17880</v>
      </c>
      <c r="D33" s="547">
        <v>1399</v>
      </c>
      <c r="E33" s="547">
        <v>17486</v>
      </c>
      <c r="F33" s="547">
        <v>1358</v>
      </c>
      <c r="G33" s="547">
        <v>16969</v>
      </c>
    </row>
    <row r="34" spans="1:7">
      <c r="A34" s="76" t="s">
        <v>308</v>
      </c>
      <c r="B34" s="547">
        <v>7</v>
      </c>
      <c r="C34" s="547">
        <v>93</v>
      </c>
      <c r="D34" s="547">
        <v>8</v>
      </c>
      <c r="E34" s="547">
        <v>98</v>
      </c>
      <c r="F34" s="547">
        <v>8</v>
      </c>
      <c r="G34" s="547">
        <v>98</v>
      </c>
    </row>
    <row r="35" spans="1:7">
      <c r="A35" s="76"/>
      <c r="B35" s="547" t="s">
        <v>53</v>
      </c>
      <c r="C35" s="547" t="s">
        <v>53</v>
      </c>
      <c r="D35" s="547" t="s">
        <v>53</v>
      </c>
      <c r="E35" s="547" t="s">
        <v>53</v>
      </c>
      <c r="F35" s="547" t="s">
        <v>53</v>
      </c>
      <c r="G35" s="547" t="s">
        <v>53</v>
      </c>
    </row>
    <row r="36" spans="1:7">
      <c r="A36" s="1712" t="s">
        <v>1489</v>
      </c>
      <c r="B36" s="564">
        <v>50</v>
      </c>
      <c r="C36" s="564">
        <v>640</v>
      </c>
      <c r="D36" s="564">
        <v>51</v>
      </c>
      <c r="E36" s="564">
        <v>637</v>
      </c>
      <c r="F36" s="564">
        <v>74</v>
      </c>
      <c r="G36" s="564">
        <v>922</v>
      </c>
    </row>
    <row r="37" spans="1:7">
      <c r="A37" s="76"/>
      <c r="B37" s="564" t="s">
        <v>53</v>
      </c>
      <c r="C37" s="564" t="s">
        <v>53</v>
      </c>
      <c r="D37" s="564" t="s">
        <v>53</v>
      </c>
      <c r="E37" s="564" t="s">
        <v>53</v>
      </c>
      <c r="F37" s="564" t="s">
        <v>53</v>
      </c>
      <c r="G37" s="564" t="s">
        <v>53</v>
      </c>
    </row>
    <row r="38" spans="1:7">
      <c r="A38" s="1712" t="s">
        <v>298</v>
      </c>
      <c r="B38" s="564">
        <v>360</v>
      </c>
      <c r="C38" s="564">
        <v>4500</v>
      </c>
      <c r="D38" s="564">
        <v>503</v>
      </c>
      <c r="E38" s="564">
        <v>6287</v>
      </c>
      <c r="F38" s="564">
        <v>771</v>
      </c>
      <c r="G38" s="564">
        <v>9636</v>
      </c>
    </row>
    <row r="39" spans="1:7">
      <c r="A39" s="76" t="s">
        <v>297</v>
      </c>
      <c r="B39" s="547">
        <v>294</v>
      </c>
      <c r="C39" s="547">
        <v>3674</v>
      </c>
      <c r="D39" s="547">
        <v>294</v>
      </c>
      <c r="E39" s="547">
        <v>3671</v>
      </c>
      <c r="F39" s="547">
        <v>547</v>
      </c>
      <c r="G39" s="547">
        <v>6842</v>
      </c>
    </row>
    <row r="40" spans="1:7">
      <c r="A40" s="76" t="s">
        <v>296</v>
      </c>
      <c r="B40" s="547">
        <v>66</v>
      </c>
      <c r="C40" s="547">
        <v>826</v>
      </c>
      <c r="D40" s="547">
        <v>54</v>
      </c>
      <c r="E40" s="547">
        <v>676</v>
      </c>
      <c r="F40" s="547">
        <v>59</v>
      </c>
      <c r="G40" s="547">
        <v>730</v>
      </c>
    </row>
    <row r="41" spans="1:7">
      <c r="A41" s="76" t="s">
        <v>295</v>
      </c>
      <c r="B41" s="547">
        <v>0</v>
      </c>
      <c r="C41" s="547">
        <v>0</v>
      </c>
      <c r="D41" s="547">
        <v>155</v>
      </c>
      <c r="E41" s="547">
        <v>1940</v>
      </c>
      <c r="F41" s="547">
        <v>165</v>
      </c>
      <c r="G41" s="547">
        <v>2064</v>
      </c>
    </row>
    <row r="42" spans="1:7">
      <c r="A42" s="76"/>
      <c r="B42" s="547"/>
      <c r="C42" s="547"/>
      <c r="D42" s="547"/>
      <c r="E42" s="547"/>
      <c r="F42" s="547"/>
      <c r="G42" s="547"/>
    </row>
    <row r="43" spans="1:7">
      <c r="A43" s="1712" t="s">
        <v>615</v>
      </c>
      <c r="B43" s="564">
        <v>0</v>
      </c>
      <c r="C43" s="564">
        <v>0</v>
      </c>
      <c r="D43" s="564">
        <v>21</v>
      </c>
      <c r="E43" s="564">
        <v>264</v>
      </c>
      <c r="F43" s="564">
        <v>0</v>
      </c>
      <c r="G43" s="564">
        <v>1</v>
      </c>
    </row>
    <row r="44" spans="1:7">
      <c r="A44" s="76"/>
      <c r="B44" s="547" t="s">
        <v>53</v>
      </c>
      <c r="C44" s="547" t="s">
        <v>53</v>
      </c>
      <c r="D44" s="547" t="s">
        <v>53</v>
      </c>
      <c r="E44" s="547" t="s">
        <v>53</v>
      </c>
      <c r="F44" s="547" t="s">
        <v>53</v>
      </c>
      <c r="G44" s="547" t="s">
        <v>53</v>
      </c>
    </row>
    <row r="45" spans="1:7">
      <c r="A45" s="1712" t="s">
        <v>294</v>
      </c>
      <c r="B45" s="564">
        <v>802</v>
      </c>
      <c r="C45" s="564">
        <v>10020</v>
      </c>
      <c r="D45" s="564">
        <v>831</v>
      </c>
      <c r="E45" s="564">
        <v>10386</v>
      </c>
      <c r="F45" s="564">
        <v>831</v>
      </c>
      <c r="G45" s="564">
        <v>10386</v>
      </c>
    </row>
    <row r="46" spans="1:7">
      <c r="A46" s="76" t="s">
        <v>462</v>
      </c>
      <c r="B46" s="547">
        <v>802</v>
      </c>
      <c r="C46" s="547">
        <v>10020</v>
      </c>
      <c r="D46" s="547">
        <v>831</v>
      </c>
      <c r="E46" s="547">
        <v>10386</v>
      </c>
      <c r="F46" s="547">
        <v>831</v>
      </c>
      <c r="G46" s="547">
        <v>10386</v>
      </c>
    </row>
    <row r="47" spans="1:7">
      <c r="A47" s="76"/>
      <c r="B47" s="547" t="s">
        <v>53</v>
      </c>
      <c r="C47" s="547" t="s">
        <v>53</v>
      </c>
      <c r="D47" s="547" t="s">
        <v>53</v>
      </c>
      <c r="E47" s="547" t="s">
        <v>53</v>
      </c>
      <c r="F47" s="547" t="s">
        <v>53</v>
      </c>
      <c r="G47" s="547" t="s">
        <v>53</v>
      </c>
    </row>
    <row r="48" spans="1:7" ht="20.399999999999999">
      <c r="A48" s="1713" t="s">
        <v>501</v>
      </c>
      <c r="B48" s="564">
        <v>0</v>
      </c>
      <c r="C48" s="564">
        <v>0</v>
      </c>
      <c r="D48" s="908">
        <v>0</v>
      </c>
      <c r="E48" s="908">
        <v>0</v>
      </c>
      <c r="F48" s="908">
        <v>0</v>
      </c>
      <c r="G48" s="908">
        <v>0</v>
      </c>
    </row>
    <row r="49" spans="1:7" ht="20.399999999999999">
      <c r="A49" s="1713" t="s">
        <v>578</v>
      </c>
      <c r="B49" s="564">
        <v>5</v>
      </c>
      <c r="C49" s="564">
        <v>64</v>
      </c>
      <c r="D49" s="564">
        <v>6</v>
      </c>
      <c r="E49" s="564">
        <v>74</v>
      </c>
      <c r="F49" s="564">
        <v>6</v>
      </c>
      <c r="G49" s="564">
        <v>79</v>
      </c>
    </row>
    <row r="50" spans="1:7">
      <c r="A50" s="1713"/>
      <c r="B50" s="564"/>
      <c r="C50" s="564"/>
      <c r="D50" s="564"/>
      <c r="E50" s="564"/>
      <c r="F50" s="564"/>
      <c r="G50" s="564"/>
    </row>
    <row r="51" spans="1:7">
      <c r="A51" s="1713" t="s">
        <v>293</v>
      </c>
      <c r="B51" s="564">
        <v>0</v>
      </c>
      <c r="C51" s="564">
        <v>0</v>
      </c>
      <c r="D51" s="564">
        <v>0</v>
      </c>
      <c r="E51" s="564">
        <v>0</v>
      </c>
      <c r="F51" s="564">
        <v>0</v>
      </c>
      <c r="G51" s="564">
        <v>0</v>
      </c>
    </row>
    <row r="52" spans="1:7">
      <c r="A52" s="1711" t="s">
        <v>237</v>
      </c>
      <c r="B52" s="810">
        <v>10471</v>
      </c>
      <c r="C52" s="810">
        <v>130893</v>
      </c>
      <c r="D52" s="810">
        <v>10636</v>
      </c>
      <c r="E52" s="810">
        <v>132950</v>
      </c>
      <c r="F52" s="810">
        <v>10934</v>
      </c>
      <c r="G52" s="810">
        <v>136672</v>
      </c>
    </row>
    <row r="53" spans="1:7">
      <c r="A53" s="108"/>
      <c r="B53" s="1958"/>
      <c r="C53" s="1958"/>
      <c r="D53" s="1958"/>
      <c r="E53" s="1958"/>
      <c r="F53" s="1958"/>
      <c r="G53" s="1958"/>
    </row>
    <row r="54" spans="1:7">
      <c r="A54" s="1959"/>
      <c r="B54" s="1960"/>
      <c r="C54" s="1960"/>
      <c r="D54" s="1961"/>
      <c r="E54" s="1961"/>
      <c r="F54" s="1960"/>
      <c r="G54" s="1960"/>
    </row>
    <row r="55" spans="1:7">
      <c r="B55" s="104"/>
      <c r="C55" s="104"/>
      <c r="D55" s="104"/>
      <c r="E55" s="104"/>
      <c r="F55" s="104"/>
      <c r="G55" s="104"/>
    </row>
    <row r="56" spans="1:7">
      <c r="B56" s="104"/>
      <c r="C56" s="104"/>
      <c r="D56" s="104"/>
      <c r="E56" s="104"/>
      <c r="F56" s="104"/>
      <c r="G56" s="104"/>
    </row>
    <row r="57" spans="1:7">
      <c r="B57" s="104"/>
      <c r="C57" s="104"/>
      <c r="D57" s="104"/>
      <c r="E57" s="104"/>
      <c r="F57" s="104"/>
      <c r="G57" s="104"/>
    </row>
    <row r="58" spans="1:7">
      <c r="B58" s="104"/>
      <c r="C58" s="104"/>
      <c r="D58" s="104"/>
      <c r="E58" s="104"/>
      <c r="F58" s="104"/>
      <c r="G58" s="104"/>
    </row>
    <row r="59" spans="1:7">
      <c r="B59" s="104"/>
      <c r="C59" s="104"/>
      <c r="D59" s="104"/>
      <c r="E59" s="104"/>
      <c r="F59" s="104"/>
      <c r="G59" s="104"/>
    </row>
    <row r="60" spans="1:7">
      <c r="B60" s="104"/>
      <c r="C60" s="104"/>
      <c r="D60" s="104"/>
      <c r="E60" s="104"/>
      <c r="F60" s="104"/>
      <c r="G60" s="104"/>
    </row>
    <row r="61" spans="1:7">
      <c r="B61" s="104"/>
      <c r="C61" s="104"/>
      <c r="D61" s="104"/>
      <c r="E61" s="104"/>
      <c r="F61" s="104"/>
      <c r="G61" s="104"/>
    </row>
  </sheetData>
  <mergeCells count="9">
    <mergeCell ref="B3:C3"/>
    <mergeCell ref="D3:E3"/>
    <mergeCell ref="F3:G3"/>
    <mergeCell ref="B4:B5"/>
    <mergeCell ref="C4:C5"/>
    <mergeCell ref="D4:D5"/>
    <mergeCell ref="E4:E5"/>
    <mergeCell ref="F4:F5"/>
    <mergeCell ref="G4:G5"/>
  </mergeCells>
  <pageMargins left="0.7" right="0.7" top="0.75" bottom="0.75" header="0.3" footer="0.3"/>
  <pageSetup paperSize="9" scale="75" orientation="portrait" r:id="rId1"/>
  <ignoredErrors>
    <ignoredError sqref="B27:G27" numberStoredAsText="1"/>
  </ignoredError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90DEA-E226-4208-881D-E239341B6229}">
  <dimension ref="A1:Y80"/>
  <sheetViews>
    <sheetView showGridLines="0" view="pageLayout" topLeftCell="A31" zoomScaleNormal="100" zoomScaleSheetLayoutView="100" workbookViewId="0">
      <selection activeCell="A47" sqref="A47"/>
    </sheetView>
  </sheetViews>
  <sheetFormatPr defaultRowHeight="14.4"/>
  <cols>
    <col min="1" max="1" width="41.109375" style="103" customWidth="1"/>
    <col min="2" max="2" width="10.44140625" style="103" customWidth="1"/>
    <col min="3" max="3" width="10.6640625" style="103" customWidth="1"/>
    <col min="4" max="4" width="9" style="103" customWidth="1"/>
    <col min="5" max="5" width="9.44140625" style="103" customWidth="1"/>
    <col min="6" max="6" width="8.6640625" style="103" customWidth="1"/>
    <col min="7" max="7" width="9.6640625" style="103" customWidth="1"/>
    <col min="8" max="8" width="11.6640625" style="103" customWidth="1"/>
    <col min="9" max="9" width="8.5546875" style="907" customWidth="1"/>
    <col min="10" max="16384" width="8.88671875" style="907"/>
  </cols>
  <sheetData>
    <row r="1" spans="1:25" ht="16.2">
      <c r="A1" s="1722" t="s">
        <v>1503</v>
      </c>
      <c r="B1" s="104"/>
      <c r="C1" s="104"/>
      <c r="D1" s="104"/>
      <c r="E1" s="104"/>
      <c r="F1" s="104"/>
      <c r="G1" s="104"/>
      <c r="H1" s="71"/>
      <c r="I1" s="908"/>
      <c r="J1" s="908"/>
    </row>
    <row r="2" spans="1:25">
      <c r="A2" s="174" t="s">
        <v>1367</v>
      </c>
      <c r="B2" s="104"/>
      <c r="C2" s="104"/>
      <c r="D2" s="104"/>
      <c r="E2" s="104"/>
      <c r="F2" s="104"/>
      <c r="G2" s="104"/>
      <c r="H2" s="71"/>
      <c r="I2" s="908"/>
      <c r="J2" s="908"/>
    </row>
    <row r="3" spans="1:25">
      <c r="A3" s="104"/>
      <c r="B3" s="2181" t="s">
        <v>626</v>
      </c>
      <c r="C3" s="2181"/>
      <c r="D3" s="2181" t="s">
        <v>545</v>
      </c>
      <c r="E3" s="2183"/>
      <c r="F3" s="2181" t="s">
        <v>237</v>
      </c>
      <c r="G3" s="2183"/>
      <c r="H3" s="71"/>
      <c r="I3" s="908"/>
      <c r="J3" s="908"/>
    </row>
    <row r="4" spans="1:25">
      <c r="A4" s="287"/>
      <c r="B4" s="2182"/>
      <c r="C4" s="2182"/>
      <c r="D4" s="2184"/>
      <c r="E4" s="2184"/>
      <c r="F4" s="2184"/>
      <c r="G4" s="2184"/>
      <c r="H4" s="71"/>
      <c r="I4" s="908"/>
      <c r="J4" s="908"/>
    </row>
    <row r="5" spans="1:25" ht="15" customHeight="1">
      <c r="A5" s="566"/>
      <c r="B5" s="2185" t="s">
        <v>329</v>
      </c>
      <c r="C5" s="2185" t="s">
        <v>333</v>
      </c>
      <c r="D5" s="2185" t="s">
        <v>329</v>
      </c>
      <c r="E5" s="2185" t="s">
        <v>333</v>
      </c>
      <c r="F5" s="2185" t="s">
        <v>329</v>
      </c>
      <c r="G5" s="2185" t="s">
        <v>333</v>
      </c>
      <c r="H5" s="71"/>
      <c r="I5" s="908"/>
      <c r="J5" s="908"/>
    </row>
    <row r="6" spans="1:25" ht="15" thickBot="1">
      <c r="A6" s="1721" t="s">
        <v>112</v>
      </c>
      <c r="B6" s="2186"/>
      <c r="C6" s="2186"/>
      <c r="D6" s="2186"/>
      <c r="E6" s="2186"/>
      <c r="F6" s="2186"/>
      <c r="G6" s="2186"/>
      <c r="H6" s="71"/>
      <c r="I6" s="908"/>
      <c r="J6" s="908"/>
    </row>
    <row r="7" spans="1:25">
      <c r="A7" s="321" t="s">
        <v>625</v>
      </c>
      <c r="B7" s="316">
        <v>919</v>
      </c>
      <c r="C7" s="316">
        <v>74</v>
      </c>
      <c r="D7" s="316" t="s">
        <v>53</v>
      </c>
      <c r="E7" s="316" t="s">
        <v>53</v>
      </c>
      <c r="F7" s="316">
        <v>919</v>
      </c>
      <c r="G7" s="316">
        <v>74</v>
      </c>
      <c r="H7" s="71"/>
      <c r="I7" s="908"/>
      <c r="J7" s="908"/>
      <c r="T7" s="139"/>
      <c r="U7" s="139"/>
      <c r="V7" s="139"/>
      <c r="W7" s="139"/>
      <c r="X7" s="139"/>
      <c r="Y7" s="139"/>
    </row>
    <row r="8" spans="1:25">
      <c r="A8" s="317" t="s">
        <v>618</v>
      </c>
      <c r="B8" s="118">
        <v>1014</v>
      </c>
      <c r="C8" s="118">
        <v>81</v>
      </c>
      <c r="D8" s="118" t="s">
        <v>53</v>
      </c>
      <c r="E8" s="118" t="s">
        <v>53</v>
      </c>
      <c r="F8" s="118">
        <v>1014</v>
      </c>
      <c r="G8" s="118">
        <v>81</v>
      </c>
      <c r="H8" s="71"/>
      <c r="I8" s="908"/>
      <c r="J8" s="908"/>
      <c r="T8" s="139"/>
      <c r="U8" s="139"/>
      <c r="V8" s="139"/>
      <c r="W8" s="139"/>
      <c r="X8" s="139"/>
      <c r="Y8" s="139"/>
    </row>
    <row r="9" spans="1:25">
      <c r="A9" s="317" t="s">
        <v>332</v>
      </c>
      <c r="B9" s="118">
        <v>156</v>
      </c>
      <c r="C9" s="118">
        <v>12</v>
      </c>
      <c r="D9" s="118" t="s">
        <v>53</v>
      </c>
      <c r="E9" s="118" t="s">
        <v>53</v>
      </c>
      <c r="F9" s="118">
        <v>156</v>
      </c>
      <c r="G9" s="118">
        <v>12</v>
      </c>
      <c r="H9" s="71"/>
      <c r="I9" s="908"/>
      <c r="J9" s="908"/>
      <c r="T9" s="139"/>
      <c r="U9" s="139"/>
      <c r="V9" s="139"/>
      <c r="W9" s="139"/>
      <c r="X9" s="139"/>
      <c r="Y9" s="139"/>
    </row>
    <row r="10" spans="1:25">
      <c r="A10" s="317" t="s">
        <v>623</v>
      </c>
      <c r="B10" s="118">
        <v>576</v>
      </c>
      <c r="C10" s="118">
        <v>46</v>
      </c>
      <c r="D10" s="118" t="s">
        <v>53</v>
      </c>
      <c r="E10" s="118" t="s">
        <v>53</v>
      </c>
      <c r="F10" s="118">
        <v>576</v>
      </c>
      <c r="G10" s="118">
        <v>46</v>
      </c>
      <c r="H10" s="71"/>
      <c r="I10" s="908"/>
      <c r="J10" s="908"/>
      <c r="T10" s="139"/>
      <c r="U10" s="139"/>
      <c r="V10" s="139"/>
      <c r="W10" s="139"/>
      <c r="X10" s="139"/>
      <c r="Y10" s="139"/>
    </row>
    <row r="11" spans="1:25">
      <c r="A11" s="317" t="s">
        <v>331</v>
      </c>
      <c r="B11" s="118">
        <v>92</v>
      </c>
      <c r="C11" s="118">
        <v>7</v>
      </c>
      <c r="D11" s="118" t="s">
        <v>53</v>
      </c>
      <c r="E11" s="118" t="s">
        <v>53</v>
      </c>
      <c r="F11" s="118">
        <v>92</v>
      </c>
      <c r="G11" s="118">
        <v>7</v>
      </c>
      <c r="H11" s="71"/>
      <c r="I11" s="908"/>
      <c r="J11" s="908"/>
      <c r="T11" s="139"/>
      <c r="U11" s="139"/>
      <c r="V11" s="139"/>
      <c r="W11" s="139"/>
      <c r="X11" s="139"/>
      <c r="Y11" s="139"/>
    </row>
    <row r="12" spans="1:25">
      <c r="A12" s="317" t="s">
        <v>546</v>
      </c>
      <c r="B12" s="118">
        <v>79</v>
      </c>
      <c r="C12" s="118">
        <v>6</v>
      </c>
      <c r="D12" s="118" t="s">
        <v>53</v>
      </c>
      <c r="E12" s="118" t="s">
        <v>53</v>
      </c>
      <c r="F12" s="118">
        <v>79</v>
      </c>
      <c r="G12" s="118">
        <v>6</v>
      </c>
      <c r="H12" s="71"/>
      <c r="I12" s="908"/>
      <c r="J12" s="908"/>
      <c r="L12" s="211"/>
      <c r="T12" s="139"/>
      <c r="U12" s="139"/>
      <c r="V12" s="139"/>
      <c r="W12" s="139"/>
      <c r="X12" s="139"/>
      <c r="Y12" s="139"/>
    </row>
    <row r="13" spans="1:25">
      <c r="A13" s="317" t="s">
        <v>273</v>
      </c>
      <c r="B13" s="118">
        <v>-997</v>
      </c>
      <c r="C13" s="118">
        <v>-80</v>
      </c>
      <c r="D13" s="118" t="s">
        <v>53</v>
      </c>
      <c r="E13" s="118" t="s">
        <v>53</v>
      </c>
      <c r="F13" s="118">
        <v>-997</v>
      </c>
      <c r="G13" s="118">
        <v>-80</v>
      </c>
      <c r="H13" s="71"/>
      <c r="I13" s="908"/>
      <c r="J13" s="908"/>
      <c r="T13" s="139"/>
      <c r="U13" s="139"/>
      <c r="V13" s="139"/>
      <c r="W13" s="139"/>
      <c r="X13" s="139"/>
      <c r="Y13" s="139"/>
    </row>
    <row r="14" spans="1:25">
      <c r="A14" s="320" t="s">
        <v>624</v>
      </c>
      <c r="B14" s="316">
        <v>1751</v>
      </c>
      <c r="C14" s="316">
        <v>140</v>
      </c>
      <c r="D14" s="316" t="s">
        <v>53</v>
      </c>
      <c r="E14" s="316" t="s">
        <v>53</v>
      </c>
      <c r="F14" s="316">
        <v>1751</v>
      </c>
      <c r="G14" s="316">
        <v>140</v>
      </c>
      <c r="H14" s="71"/>
      <c r="I14" s="908"/>
      <c r="J14" s="908"/>
      <c r="T14" s="139"/>
      <c r="U14" s="139"/>
      <c r="V14" s="139"/>
      <c r="W14" s="139"/>
      <c r="X14" s="139"/>
      <c r="Y14" s="139"/>
    </row>
    <row r="15" spans="1:25">
      <c r="A15" s="317" t="s">
        <v>618</v>
      </c>
      <c r="B15" s="118">
        <v>1812</v>
      </c>
      <c r="C15" s="118">
        <v>145</v>
      </c>
      <c r="D15" s="118" t="s">
        <v>53</v>
      </c>
      <c r="E15" s="118" t="s">
        <v>53</v>
      </c>
      <c r="F15" s="118">
        <v>1812</v>
      </c>
      <c r="G15" s="118">
        <v>145</v>
      </c>
      <c r="H15" s="71"/>
      <c r="I15" s="908"/>
      <c r="J15" s="908"/>
      <c r="T15" s="139"/>
      <c r="U15" s="139"/>
      <c r="V15" s="139"/>
      <c r="W15" s="139"/>
      <c r="X15" s="139"/>
      <c r="Y15" s="139"/>
    </row>
    <row r="16" spans="1:25">
      <c r="A16" s="317" t="s">
        <v>332</v>
      </c>
      <c r="B16" s="118">
        <v>377</v>
      </c>
      <c r="C16" s="118">
        <v>30</v>
      </c>
      <c r="D16" s="118" t="s">
        <v>53</v>
      </c>
      <c r="E16" s="118" t="s">
        <v>53</v>
      </c>
      <c r="F16" s="118">
        <v>377</v>
      </c>
      <c r="G16" s="118">
        <v>30</v>
      </c>
      <c r="H16" s="71"/>
      <c r="I16" s="908"/>
      <c r="J16" s="908"/>
      <c r="T16" s="139"/>
      <c r="U16" s="139"/>
      <c r="V16" s="139"/>
      <c r="W16" s="139"/>
      <c r="X16" s="139"/>
      <c r="Y16" s="139"/>
    </row>
    <row r="17" spans="1:25">
      <c r="A17" s="317" t="s">
        <v>623</v>
      </c>
      <c r="B17" s="118">
        <v>1381</v>
      </c>
      <c r="C17" s="118">
        <v>111</v>
      </c>
      <c r="D17" s="118" t="s">
        <v>53</v>
      </c>
      <c r="E17" s="118" t="s">
        <v>53</v>
      </c>
      <c r="F17" s="118">
        <v>1381</v>
      </c>
      <c r="G17" s="118">
        <v>111</v>
      </c>
      <c r="H17" s="71"/>
      <c r="I17" s="908"/>
      <c r="J17" s="908"/>
      <c r="T17" s="139"/>
      <c r="U17" s="139"/>
      <c r="V17" s="139"/>
      <c r="W17" s="139"/>
      <c r="X17" s="139"/>
      <c r="Y17" s="139"/>
    </row>
    <row r="18" spans="1:25">
      <c r="A18" s="317" t="s">
        <v>331</v>
      </c>
      <c r="B18" s="118">
        <v>168</v>
      </c>
      <c r="C18" s="118">
        <v>13</v>
      </c>
      <c r="D18" s="118" t="s">
        <v>53</v>
      </c>
      <c r="E18" s="118" t="s">
        <v>53</v>
      </c>
      <c r="F18" s="118">
        <v>168</v>
      </c>
      <c r="G18" s="118">
        <v>13</v>
      </c>
      <c r="H18" s="71"/>
      <c r="I18" s="908"/>
      <c r="J18" s="908"/>
      <c r="T18" s="139"/>
      <c r="U18" s="139"/>
      <c r="V18" s="139"/>
      <c r="W18" s="139"/>
      <c r="X18" s="139"/>
      <c r="Y18" s="139"/>
    </row>
    <row r="19" spans="1:25">
      <c r="A19" s="317" t="s">
        <v>546</v>
      </c>
      <c r="B19" s="118">
        <v>190</v>
      </c>
      <c r="C19" s="118">
        <v>15</v>
      </c>
      <c r="D19" s="118" t="s">
        <v>53</v>
      </c>
      <c r="E19" s="118" t="s">
        <v>53</v>
      </c>
      <c r="F19" s="118">
        <v>190</v>
      </c>
      <c r="G19" s="118">
        <v>15</v>
      </c>
      <c r="H19" s="71"/>
      <c r="I19" s="908"/>
      <c r="J19" s="908"/>
      <c r="T19" s="139"/>
      <c r="U19" s="139"/>
      <c r="V19" s="139"/>
      <c r="W19" s="139"/>
      <c r="X19" s="139"/>
      <c r="Y19" s="139"/>
    </row>
    <row r="20" spans="1:25">
      <c r="A20" s="317" t="s">
        <v>273</v>
      </c>
      <c r="B20" s="118">
        <v>-2177</v>
      </c>
      <c r="C20" s="118">
        <v>-174</v>
      </c>
      <c r="D20" s="118" t="s">
        <v>53</v>
      </c>
      <c r="E20" s="118" t="s">
        <v>53</v>
      </c>
      <c r="F20" s="118">
        <v>-2177</v>
      </c>
      <c r="G20" s="118">
        <v>-174</v>
      </c>
      <c r="H20" s="71"/>
      <c r="I20" s="908"/>
      <c r="J20" s="908"/>
      <c r="T20" s="139"/>
      <c r="U20" s="139"/>
      <c r="V20" s="139"/>
      <c r="W20" s="139"/>
      <c r="X20" s="139"/>
      <c r="Y20" s="139"/>
    </row>
    <row r="21" spans="1:25">
      <c r="A21" s="320" t="s">
        <v>622</v>
      </c>
      <c r="B21" s="316">
        <v>690</v>
      </c>
      <c r="C21" s="316">
        <v>55</v>
      </c>
      <c r="D21" s="316" t="s">
        <v>53</v>
      </c>
      <c r="E21" s="316" t="s">
        <v>53</v>
      </c>
      <c r="F21" s="316">
        <v>690</v>
      </c>
      <c r="G21" s="316">
        <v>55</v>
      </c>
      <c r="H21" s="71"/>
      <c r="I21" s="908"/>
      <c r="J21" s="908"/>
      <c r="T21" s="139"/>
      <c r="U21" s="139"/>
      <c r="V21" s="139"/>
      <c r="W21" s="139"/>
      <c r="X21" s="139"/>
      <c r="Y21" s="139"/>
    </row>
    <row r="22" spans="1:25">
      <c r="A22" s="320" t="s">
        <v>621</v>
      </c>
      <c r="B22" s="316">
        <v>309</v>
      </c>
      <c r="C22" s="316">
        <v>25</v>
      </c>
      <c r="D22" s="316" t="s">
        <v>53</v>
      </c>
      <c r="E22" s="316" t="s">
        <v>53</v>
      </c>
      <c r="F22" s="316">
        <v>309</v>
      </c>
      <c r="G22" s="316">
        <v>25</v>
      </c>
      <c r="H22" s="71"/>
      <c r="I22" s="908"/>
      <c r="J22" s="908"/>
      <c r="T22" s="139"/>
      <c r="U22" s="139"/>
      <c r="V22" s="139"/>
      <c r="W22" s="139"/>
      <c r="X22" s="139"/>
      <c r="Y22" s="139"/>
    </row>
    <row r="23" spans="1:25">
      <c r="A23" s="319" t="s">
        <v>620</v>
      </c>
      <c r="B23" s="316">
        <v>5</v>
      </c>
      <c r="C23" s="316">
        <v>0</v>
      </c>
      <c r="D23" s="316" t="s">
        <v>53</v>
      </c>
      <c r="E23" s="316" t="s">
        <v>53</v>
      </c>
      <c r="F23" s="316">
        <v>5</v>
      </c>
      <c r="G23" s="316">
        <v>0</v>
      </c>
      <c r="H23" s="71"/>
      <c r="I23" s="908"/>
      <c r="J23" s="908"/>
      <c r="T23" s="139"/>
      <c r="U23" s="139"/>
      <c r="V23" s="139"/>
      <c r="W23" s="139"/>
      <c r="X23" s="139"/>
      <c r="Y23" s="139"/>
    </row>
    <row r="24" spans="1:25">
      <c r="A24" s="319" t="s">
        <v>619</v>
      </c>
      <c r="B24" s="316">
        <v>826</v>
      </c>
      <c r="C24" s="316">
        <v>66</v>
      </c>
      <c r="D24" s="316" t="s">
        <v>53</v>
      </c>
      <c r="E24" s="316" t="s">
        <v>53</v>
      </c>
      <c r="F24" s="316">
        <v>826</v>
      </c>
      <c r="G24" s="316">
        <v>66</v>
      </c>
      <c r="H24" s="71"/>
      <c r="I24" s="908"/>
      <c r="J24" s="908"/>
      <c r="T24" s="139"/>
      <c r="U24" s="139"/>
      <c r="V24" s="139"/>
      <c r="W24" s="139"/>
      <c r="X24" s="139"/>
      <c r="Y24" s="139"/>
    </row>
    <row r="25" spans="1:25">
      <c r="A25" s="317" t="s">
        <v>618</v>
      </c>
      <c r="B25" s="118">
        <v>367</v>
      </c>
      <c r="C25" s="118">
        <v>29</v>
      </c>
      <c r="D25" s="118" t="s">
        <v>53</v>
      </c>
      <c r="E25" s="118" t="s">
        <v>53</v>
      </c>
      <c r="F25" s="118">
        <v>367</v>
      </c>
      <c r="G25" s="118">
        <v>29</v>
      </c>
      <c r="H25" s="71"/>
      <c r="I25" s="908"/>
      <c r="J25" s="908"/>
      <c r="T25" s="139"/>
      <c r="U25" s="139"/>
      <c r="V25" s="139"/>
      <c r="W25" s="139"/>
      <c r="X25" s="139"/>
      <c r="Y25" s="139"/>
    </row>
    <row r="26" spans="1:25">
      <c r="A26" s="317" t="s">
        <v>332</v>
      </c>
      <c r="B26" s="118">
        <v>403</v>
      </c>
      <c r="C26" s="118">
        <v>32</v>
      </c>
      <c r="D26" s="118" t="s">
        <v>53</v>
      </c>
      <c r="E26" s="118" t="s">
        <v>53</v>
      </c>
      <c r="F26" s="118">
        <v>403</v>
      </c>
      <c r="G26" s="118">
        <v>32</v>
      </c>
      <c r="H26" s="71"/>
      <c r="I26" s="908"/>
      <c r="J26" s="908"/>
      <c r="T26" s="139"/>
      <c r="U26" s="139"/>
      <c r="V26" s="139"/>
      <c r="W26" s="139"/>
      <c r="X26" s="139"/>
      <c r="Y26" s="139"/>
    </row>
    <row r="27" spans="1:25">
      <c r="A27" s="317" t="s">
        <v>617</v>
      </c>
      <c r="B27" s="118">
        <v>56</v>
      </c>
      <c r="C27" s="118">
        <v>4</v>
      </c>
      <c r="D27" s="118" t="s">
        <v>53</v>
      </c>
      <c r="E27" s="118" t="s">
        <v>53</v>
      </c>
      <c r="F27" s="118">
        <v>56</v>
      </c>
      <c r="G27" s="118">
        <v>4</v>
      </c>
      <c r="H27" s="71"/>
      <c r="I27" s="908"/>
      <c r="J27" s="908"/>
      <c r="T27" s="139"/>
      <c r="U27" s="139"/>
      <c r="V27" s="139"/>
      <c r="W27" s="139"/>
      <c r="X27" s="139"/>
      <c r="Y27" s="139"/>
    </row>
    <row r="28" spans="1:25">
      <c r="A28" s="317" t="s">
        <v>331</v>
      </c>
      <c r="B28" s="118" t="s">
        <v>53</v>
      </c>
      <c r="C28" s="118" t="s">
        <v>53</v>
      </c>
      <c r="D28" s="118" t="s">
        <v>53</v>
      </c>
      <c r="E28" s="118" t="s">
        <v>53</v>
      </c>
      <c r="F28" s="1774">
        <v>0</v>
      </c>
      <c r="G28" s="1774">
        <v>0</v>
      </c>
      <c r="H28" s="71"/>
      <c r="I28" s="908"/>
      <c r="J28" s="908"/>
      <c r="T28" s="139"/>
      <c r="U28" s="139"/>
      <c r="V28" s="139"/>
      <c r="W28" s="139"/>
      <c r="X28" s="139"/>
      <c r="Y28" s="139"/>
    </row>
    <row r="29" spans="1:25">
      <c r="A29" s="805" t="s">
        <v>237</v>
      </c>
      <c r="B29" s="804">
        <v>4500</v>
      </c>
      <c r="C29" s="804">
        <v>360</v>
      </c>
      <c r="D29" s="804"/>
      <c r="E29" s="804"/>
      <c r="F29" s="804">
        <v>4500</v>
      </c>
      <c r="G29" s="804">
        <v>360</v>
      </c>
      <c r="H29" s="71"/>
      <c r="I29" s="908"/>
      <c r="J29" s="908"/>
      <c r="T29" s="139"/>
      <c r="U29" s="139"/>
      <c r="V29" s="139"/>
      <c r="W29" s="139"/>
      <c r="X29" s="139"/>
      <c r="Y29" s="139"/>
    </row>
    <row r="30" spans="1:25">
      <c r="A30" s="75" t="s">
        <v>616</v>
      </c>
      <c r="B30" s="71"/>
      <c r="C30" s="71"/>
      <c r="D30" s="71"/>
      <c r="E30" s="71"/>
      <c r="F30" s="71"/>
      <c r="G30" s="71"/>
      <c r="H30" s="71"/>
      <c r="I30" s="908"/>
      <c r="J30" s="908"/>
    </row>
    <row r="31" spans="1:25">
      <c r="A31" s="74"/>
      <c r="B31" s="596"/>
      <c r="C31" s="71"/>
      <c r="D31" s="71"/>
      <c r="E31" s="568"/>
      <c r="F31" s="568"/>
      <c r="G31" s="568"/>
      <c r="H31" s="71"/>
      <c r="I31" s="908"/>
      <c r="J31" s="908"/>
    </row>
    <row r="32" spans="1:25">
      <c r="A32" s="74" t="s">
        <v>584</v>
      </c>
      <c r="B32" s="596"/>
      <c r="C32" s="71"/>
      <c r="D32" s="71"/>
      <c r="E32" s="568"/>
      <c r="F32" s="568"/>
      <c r="G32" s="568"/>
      <c r="H32" s="71"/>
      <c r="I32" s="908"/>
      <c r="J32" s="908"/>
    </row>
    <row r="33" spans="1:13" ht="15" customHeight="1">
      <c r="A33" s="576"/>
      <c r="B33" s="2193" t="s">
        <v>583</v>
      </c>
      <c r="C33" s="2193" t="s">
        <v>1054</v>
      </c>
      <c r="D33" s="2195" t="s">
        <v>342</v>
      </c>
      <c r="E33" s="2195"/>
      <c r="F33" s="2195"/>
      <c r="G33" s="2195"/>
      <c r="H33" s="1787"/>
      <c r="I33" s="908"/>
      <c r="J33" s="908"/>
    </row>
    <row r="34" spans="1:13" ht="26.25" customHeight="1" thickBot="1">
      <c r="A34" s="1674" t="s">
        <v>245</v>
      </c>
      <c r="B34" s="2194"/>
      <c r="C34" s="2194"/>
      <c r="D34" s="905" t="s">
        <v>341</v>
      </c>
      <c r="E34" s="905" t="s">
        <v>340</v>
      </c>
      <c r="F34" s="905" t="s">
        <v>339</v>
      </c>
      <c r="G34" s="905" t="s">
        <v>338</v>
      </c>
      <c r="H34" s="1788" t="s">
        <v>392</v>
      </c>
      <c r="I34" s="136" t="s">
        <v>237</v>
      </c>
      <c r="J34" s="908"/>
      <c r="K34" s="908"/>
    </row>
    <row r="35" spans="1:13">
      <c r="A35" s="576" t="s">
        <v>334</v>
      </c>
      <c r="B35" s="595">
        <v>4.5</v>
      </c>
      <c r="C35" s="904">
        <v>1</v>
      </c>
      <c r="D35" s="595">
        <v>2.5</v>
      </c>
      <c r="E35" s="595">
        <v>0.2</v>
      </c>
      <c r="F35" s="595"/>
      <c r="G35" s="595"/>
      <c r="H35" s="595">
        <v>2.7</v>
      </c>
      <c r="I35" s="595">
        <v>8.1999999999999993</v>
      </c>
      <c r="J35" s="908"/>
      <c r="K35" s="908"/>
    </row>
    <row r="36" spans="1:13">
      <c r="A36" s="576" t="s">
        <v>289</v>
      </c>
      <c r="B36" s="595">
        <v>6</v>
      </c>
      <c r="C36" s="904">
        <v>1.3</v>
      </c>
      <c r="D36" s="595">
        <v>2.5</v>
      </c>
      <c r="E36" s="595">
        <v>0.2</v>
      </c>
      <c r="F36" s="595"/>
      <c r="G36" s="595"/>
      <c r="H36" s="595">
        <v>2.7</v>
      </c>
      <c r="I36" s="595">
        <v>10</v>
      </c>
      <c r="J36" s="857"/>
      <c r="K36" s="908"/>
      <c r="M36" s="211"/>
    </row>
    <row r="37" spans="1:13">
      <c r="A37" s="576" t="s">
        <v>337</v>
      </c>
      <c r="B37" s="595">
        <v>8</v>
      </c>
      <c r="C37" s="904">
        <v>1.8</v>
      </c>
      <c r="D37" s="595">
        <v>2.5</v>
      </c>
      <c r="E37" s="595">
        <v>0.2</v>
      </c>
      <c r="F37" s="595"/>
      <c r="G37" s="595"/>
      <c r="H37" s="595">
        <v>2.7</v>
      </c>
      <c r="I37" s="595">
        <v>12.5</v>
      </c>
      <c r="J37" s="857"/>
      <c r="K37" s="908"/>
    </row>
    <row r="38" spans="1:13">
      <c r="A38" s="2007" t="s">
        <v>112</v>
      </c>
      <c r="B38" s="811"/>
      <c r="C38" s="811"/>
      <c r="D38" s="811"/>
      <c r="E38" s="811"/>
      <c r="F38" s="811"/>
      <c r="G38" s="811"/>
      <c r="H38" s="811"/>
      <c r="I38" s="811"/>
      <c r="J38" s="908"/>
      <c r="K38" s="908"/>
    </row>
    <row r="39" spans="1:13">
      <c r="A39" s="576" t="s">
        <v>334</v>
      </c>
      <c r="B39" s="569">
        <v>5890</v>
      </c>
      <c r="C39" s="903">
        <v>1288</v>
      </c>
      <c r="D39" s="569">
        <v>3272</v>
      </c>
      <c r="E39" s="569">
        <v>274</v>
      </c>
      <c r="F39" s="569"/>
      <c r="G39" s="569"/>
      <c r="H39" s="569">
        <v>3547</v>
      </c>
      <c r="I39" s="569">
        <v>10725</v>
      </c>
      <c r="J39" s="908"/>
      <c r="K39" s="908"/>
    </row>
    <row r="40" spans="1:13">
      <c r="A40" s="576" t="s">
        <v>289</v>
      </c>
      <c r="B40" s="569">
        <v>7854</v>
      </c>
      <c r="C40" s="903">
        <v>1718</v>
      </c>
      <c r="D40" s="569">
        <v>3272</v>
      </c>
      <c r="E40" s="569">
        <v>274</v>
      </c>
      <c r="F40" s="569"/>
      <c r="G40" s="569"/>
      <c r="H40" s="569">
        <v>3547</v>
      </c>
      <c r="I40" s="569">
        <v>13118</v>
      </c>
      <c r="J40" s="908"/>
      <c r="K40" s="908"/>
    </row>
    <row r="41" spans="1:13">
      <c r="A41" s="77" t="s">
        <v>337</v>
      </c>
      <c r="B41" s="122">
        <v>10471</v>
      </c>
      <c r="C41" s="902">
        <v>2291</v>
      </c>
      <c r="D41" s="122">
        <v>3272</v>
      </c>
      <c r="E41" s="122">
        <v>274</v>
      </c>
      <c r="F41" s="122"/>
      <c r="G41" s="122"/>
      <c r="H41" s="122">
        <v>3547</v>
      </c>
      <c r="I41" s="122">
        <v>16309</v>
      </c>
      <c r="J41" s="908"/>
      <c r="K41" s="908"/>
    </row>
    <row r="42" spans="1:13">
      <c r="A42" s="108"/>
      <c r="B42" s="104"/>
      <c r="C42" s="104"/>
      <c r="D42" s="104"/>
      <c r="E42" s="104"/>
      <c r="F42" s="104"/>
      <c r="G42" s="104"/>
      <c r="H42" s="594"/>
      <c r="I42" s="908"/>
      <c r="J42" s="908"/>
    </row>
    <row r="43" spans="1:13">
      <c r="A43" s="2008"/>
      <c r="B43" s="104"/>
      <c r="C43" s="104"/>
      <c r="D43" s="104"/>
      <c r="E43" s="104"/>
      <c r="F43" s="104"/>
      <c r="G43" s="104"/>
      <c r="H43" s="104"/>
      <c r="I43" s="908"/>
      <c r="J43" s="908"/>
    </row>
    <row r="44" spans="1:13" ht="15" thickBot="1">
      <c r="A44" s="125" t="s">
        <v>336</v>
      </c>
      <c r="B44" s="593"/>
      <c r="C44" s="576"/>
      <c r="D44" s="576"/>
      <c r="E44" s="592"/>
      <c r="F44" s="592"/>
      <c r="G44" s="908"/>
      <c r="H44" s="908"/>
      <c r="I44" s="908"/>
      <c r="J44" s="908"/>
    </row>
    <row r="45" spans="1:13" ht="15" thickBot="1">
      <c r="A45" s="1773" t="s">
        <v>335</v>
      </c>
      <c r="B45" s="109" t="s">
        <v>1501</v>
      </c>
      <c r="C45" s="109" t="s">
        <v>1247</v>
      </c>
      <c r="D45" s="109" t="s">
        <v>1107</v>
      </c>
      <c r="E45" s="105" t="s">
        <v>1056</v>
      </c>
      <c r="F45" s="105" t="s">
        <v>1027</v>
      </c>
      <c r="G45" s="105" t="s">
        <v>884</v>
      </c>
      <c r="H45" s="105" t="s">
        <v>836</v>
      </c>
      <c r="I45" s="376" t="s">
        <v>805</v>
      </c>
      <c r="J45" s="376" t="s">
        <v>840</v>
      </c>
    </row>
    <row r="46" spans="1:13">
      <c r="A46" s="77" t="s">
        <v>334</v>
      </c>
      <c r="B46" s="591">
        <v>12.9</v>
      </c>
      <c r="C46" s="591">
        <v>12.7</v>
      </c>
      <c r="D46" s="591">
        <v>12.3</v>
      </c>
      <c r="E46" s="591">
        <v>11.6</v>
      </c>
      <c r="F46" s="591">
        <v>11.4</v>
      </c>
      <c r="G46" s="591">
        <v>11.7</v>
      </c>
      <c r="H46" s="591">
        <v>12.7</v>
      </c>
      <c r="I46" s="591">
        <v>11.4</v>
      </c>
      <c r="J46" s="591">
        <v>10.8</v>
      </c>
    </row>
    <row r="47" spans="1:13">
      <c r="A47" s="2009" t="s">
        <v>806</v>
      </c>
      <c r="B47" s="104"/>
      <c r="C47" s="104"/>
      <c r="D47" s="104"/>
      <c r="E47" s="104"/>
      <c r="F47" s="104"/>
      <c r="G47" s="104"/>
      <c r="H47" s="104"/>
      <c r="I47" s="908"/>
      <c r="J47" s="908"/>
      <c r="K47" s="908"/>
    </row>
    <row r="48" spans="1:13">
      <c r="A48" s="548"/>
      <c r="B48" s="114"/>
      <c r="C48" s="553"/>
      <c r="D48" s="553"/>
      <c r="E48" s="552"/>
      <c r="F48" s="552"/>
      <c r="G48" s="549"/>
      <c r="H48" s="549"/>
      <c r="I48" s="549"/>
      <c r="J48" s="549"/>
      <c r="K48" s="908"/>
    </row>
    <row r="49" spans="8:10">
      <c r="H49" s="104"/>
      <c r="I49" s="104"/>
      <c r="J49" s="908"/>
    </row>
    <row r="50" spans="8:10">
      <c r="H50" s="104"/>
      <c r="I50" s="104"/>
      <c r="J50" s="908"/>
    </row>
    <row r="51" spans="8:10">
      <c r="H51" s="590"/>
      <c r="I51" s="590"/>
      <c r="J51" s="908"/>
    </row>
    <row r="52" spans="8:10">
      <c r="H52" s="590"/>
      <c r="I52" s="590"/>
      <c r="J52" s="908"/>
    </row>
    <row r="53" spans="8:10">
      <c r="H53" s="590"/>
      <c r="I53" s="590"/>
      <c r="J53" s="908"/>
    </row>
    <row r="54" spans="8:10">
      <c r="H54" s="590"/>
      <c r="I54" s="590"/>
      <c r="J54" s="908"/>
    </row>
    <row r="55" spans="8:10">
      <c r="H55" s="590"/>
      <c r="I55" s="590"/>
      <c r="J55" s="908"/>
    </row>
    <row r="56" spans="8:10">
      <c r="H56" s="590"/>
      <c r="I56" s="590"/>
      <c r="J56" s="908"/>
    </row>
    <row r="57" spans="8:10">
      <c r="H57" s="590"/>
      <c r="I57" s="590"/>
      <c r="J57" s="908"/>
    </row>
    <row r="58" spans="8:10">
      <c r="H58" s="590"/>
      <c r="I58" s="590"/>
      <c r="J58" s="908"/>
    </row>
    <row r="59" spans="8:10">
      <c r="H59" s="590"/>
      <c r="I59" s="590"/>
      <c r="J59" s="908"/>
    </row>
    <row r="60" spans="8:10">
      <c r="H60" s="590"/>
      <c r="I60" s="590"/>
      <c r="J60" s="908"/>
    </row>
    <row r="61" spans="8:10">
      <c r="H61" s="590"/>
      <c r="I61" s="590"/>
      <c r="J61" s="908"/>
    </row>
    <row r="62" spans="8:10">
      <c r="H62" s="590"/>
      <c r="I62" s="590"/>
      <c r="J62" s="908"/>
    </row>
    <row r="63" spans="8:10">
      <c r="H63" s="590"/>
      <c r="I63" s="590"/>
      <c r="J63" s="908"/>
    </row>
    <row r="64" spans="8:10">
      <c r="H64" s="590"/>
      <c r="I64" s="590"/>
      <c r="J64" s="908"/>
    </row>
    <row r="65" spans="1:10">
      <c r="H65" s="590"/>
      <c r="I65" s="590"/>
      <c r="J65" s="908"/>
    </row>
    <row r="66" spans="1:10">
      <c r="H66" s="590"/>
      <c r="I66" s="590"/>
      <c r="J66" s="908"/>
    </row>
    <row r="67" spans="1:10">
      <c r="H67" s="590"/>
      <c r="I67" s="590"/>
      <c r="J67" s="908"/>
    </row>
    <row r="68" spans="1:10">
      <c r="H68" s="590"/>
      <c r="I68" s="590"/>
      <c r="J68" s="908"/>
    </row>
    <row r="69" spans="1:10">
      <c r="H69" s="590"/>
      <c r="I69" s="590"/>
      <c r="J69" s="908"/>
    </row>
    <row r="70" spans="1:10">
      <c r="H70" s="590"/>
      <c r="I70" s="590"/>
      <c r="J70" s="908"/>
    </row>
    <row r="71" spans="1:10">
      <c r="H71" s="590"/>
      <c r="I71" s="590"/>
      <c r="J71" s="908"/>
    </row>
    <row r="72" spans="1:10">
      <c r="H72" s="590"/>
      <c r="I72" s="590"/>
      <c r="J72" s="908"/>
    </row>
    <row r="73" spans="1:10">
      <c r="H73" s="590"/>
      <c r="I73" s="590"/>
      <c r="J73" s="908"/>
    </row>
    <row r="74" spans="1:10">
      <c r="H74" s="590"/>
      <c r="I74" s="590"/>
      <c r="J74" s="908"/>
    </row>
    <row r="75" spans="1:10">
      <c r="H75" s="590"/>
      <c r="I75" s="590"/>
      <c r="J75" s="908"/>
    </row>
    <row r="76" spans="1:10">
      <c r="H76" s="590"/>
      <c r="I76" s="590"/>
      <c r="J76" s="908"/>
    </row>
    <row r="77" spans="1:10">
      <c r="H77" s="590"/>
      <c r="I77" s="590"/>
      <c r="J77" s="908"/>
    </row>
    <row r="78" spans="1:10">
      <c r="A78" s="75"/>
      <c r="B78" s="71"/>
      <c r="C78" s="71"/>
      <c r="D78" s="71"/>
      <c r="E78" s="71"/>
      <c r="F78" s="71"/>
      <c r="G78" s="71"/>
      <c r="H78" s="590"/>
      <c r="I78" s="590"/>
      <c r="J78" s="908"/>
    </row>
    <row r="79" spans="1:10">
      <c r="A79" s="75"/>
      <c r="B79" s="71"/>
      <c r="C79" s="71"/>
      <c r="D79" s="71"/>
      <c r="E79" s="71"/>
      <c r="F79" s="71"/>
      <c r="G79" s="71"/>
      <c r="H79" s="71"/>
      <c r="I79" s="71"/>
      <c r="J79" s="908"/>
    </row>
    <row r="80" spans="1:10">
      <c r="C80" s="589"/>
      <c r="D80" s="588"/>
      <c r="E80" s="588"/>
      <c r="F80" s="587"/>
      <c r="G80" s="586"/>
    </row>
  </sheetData>
  <mergeCells count="12">
    <mergeCell ref="B33:B34"/>
    <mergeCell ref="C33:C34"/>
    <mergeCell ref="D33:G33"/>
    <mergeCell ref="B3:C4"/>
    <mergeCell ref="D3:E4"/>
    <mergeCell ref="F3:G4"/>
    <mergeCell ref="B5:B6"/>
    <mergeCell ref="C5:C6"/>
    <mergeCell ref="D5:D6"/>
    <mergeCell ref="E5:E6"/>
    <mergeCell ref="F5:F6"/>
    <mergeCell ref="G5:G6"/>
  </mergeCell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693A3-A73E-4E3C-AF2E-01364FB805FC}">
  <dimension ref="A1:F59"/>
  <sheetViews>
    <sheetView showGridLines="0" showZeros="0" view="pageLayout" topLeftCell="A52" zoomScaleNormal="100" zoomScaleSheetLayoutView="100" workbookViewId="0">
      <selection activeCell="C58" sqref="C58"/>
    </sheetView>
  </sheetViews>
  <sheetFormatPr defaultColWidth="9.109375" defaultRowHeight="14.4"/>
  <cols>
    <col min="1" max="1" width="33.5546875" style="104" customWidth="1"/>
    <col min="2" max="4" width="13.88671875" style="104" customWidth="1"/>
    <col min="5" max="5" width="14.6640625" style="104" customWidth="1"/>
    <col min="6" max="6" width="15.33203125" style="597" customWidth="1"/>
    <col min="7" max="9" width="11.6640625" style="908" customWidth="1"/>
    <col min="10" max="16384" width="9.109375" style="908"/>
  </cols>
  <sheetData>
    <row r="1" spans="1:6" s="907" customFormat="1" ht="15.6" customHeight="1">
      <c r="A1" s="2189" t="s">
        <v>586</v>
      </c>
      <c r="B1" s="2189"/>
      <c r="C1" s="2189"/>
      <c r="D1" s="2189"/>
      <c r="E1" s="2189"/>
      <c r="F1" s="128"/>
    </row>
    <row r="2" spans="1:6" s="907" customFormat="1" ht="28.95" customHeight="1" thickBot="1">
      <c r="A2" s="1786"/>
      <c r="B2" s="1786" t="s">
        <v>387</v>
      </c>
      <c r="C2" s="1786" t="s">
        <v>386</v>
      </c>
      <c r="D2" s="1786" t="s">
        <v>463</v>
      </c>
      <c r="E2" s="1789" t="s">
        <v>385</v>
      </c>
      <c r="F2" s="131" t="s">
        <v>384</v>
      </c>
    </row>
    <row r="3" spans="1:6">
      <c r="A3" s="576" t="s">
        <v>383</v>
      </c>
      <c r="B3" s="565">
        <v>1122</v>
      </c>
      <c r="C3" s="565">
        <v>389</v>
      </c>
      <c r="D3" s="565">
        <v>7873</v>
      </c>
      <c r="E3" s="565">
        <v>66</v>
      </c>
      <c r="F3" s="573">
        <v>55.7</v>
      </c>
    </row>
    <row r="4" spans="1:6">
      <c r="A4" s="575" t="s">
        <v>371</v>
      </c>
      <c r="B4" s="565"/>
      <c r="C4" s="565"/>
      <c r="D4" s="565"/>
      <c r="E4" s="565"/>
      <c r="F4" s="573"/>
    </row>
    <row r="5" spans="1:6">
      <c r="A5" s="574" t="s">
        <v>380</v>
      </c>
      <c r="B5" s="565">
        <v>506</v>
      </c>
      <c r="C5" s="565">
        <v>19</v>
      </c>
      <c r="D5" s="565">
        <v>2614</v>
      </c>
      <c r="E5" s="565">
        <v>4</v>
      </c>
      <c r="F5" s="573">
        <v>32.5</v>
      </c>
    </row>
    <row r="6" spans="1:6">
      <c r="A6" s="574" t="s">
        <v>379</v>
      </c>
      <c r="B6" s="565">
        <v>413</v>
      </c>
      <c r="C6" s="565">
        <v>120</v>
      </c>
      <c r="D6" s="565">
        <v>3044</v>
      </c>
      <c r="E6" s="565">
        <v>26</v>
      </c>
      <c r="F6" s="573">
        <v>53</v>
      </c>
    </row>
    <row r="7" spans="1:6">
      <c r="A7" s="574" t="s">
        <v>378</v>
      </c>
      <c r="B7" s="565">
        <v>90</v>
      </c>
      <c r="C7" s="565">
        <v>87</v>
      </c>
      <c r="D7" s="565">
        <v>1609</v>
      </c>
      <c r="E7" s="565">
        <v>20</v>
      </c>
      <c r="F7" s="573">
        <v>81.599999999999994</v>
      </c>
    </row>
    <row r="8" spans="1:6">
      <c r="A8" s="574" t="s">
        <v>377</v>
      </c>
      <c r="B8" s="565">
        <v>65</v>
      </c>
      <c r="C8" s="565">
        <v>124</v>
      </c>
      <c r="D8" s="565">
        <v>501</v>
      </c>
      <c r="E8" s="565">
        <v>7</v>
      </c>
      <c r="F8" s="573">
        <v>101.3</v>
      </c>
    </row>
    <row r="9" spans="1:6">
      <c r="A9" s="574" t="s">
        <v>376</v>
      </c>
      <c r="B9" s="565">
        <v>42</v>
      </c>
      <c r="C9" s="565">
        <v>30</v>
      </c>
      <c r="D9" s="565">
        <v>69</v>
      </c>
      <c r="E9" s="565">
        <v>7</v>
      </c>
      <c r="F9" s="573">
        <v>117.2</v>
      </c>
    </row>
    <row r="10" spans="1:6">
      <c r="A10" s="574" t="s">
        <v>375</v>
      </c>
      <c r="B10" s="565">
        <v>1</v>
      </c>
      <c r="C10" s="565">
        <v>6</v>
      </c>
      <c r="D10" s="565">
        <v>6</v>
      </c>
      <c r="E10" s="565">
        <v>2</v>
      </c>
      <c r="F10" s="573">
        <v>133</v>
      </c>
    </row>
    <row r="11" spans="1:6">
      <c r="A11" s="574" t="s">
        <v>374</v>
      </c>
      <c r="B11" s="565">
        <v>5</v>
      </c>
      <c r="C11" s="565">
        <v>3</v>
      </c>
      <c r="D11" s="565">
        <v>5</v>
      </c>
      <c r="E11" s="565">
        <v>0</v>
      </c>
      <c r="F11" s="573">
        <v>259.39999999999998</v>
      </c>
    </row>
    <row r="12" spans="1:6">
      <c r="A12" s="574" t="s">
        <v>363</v>
      </c>
      <c r="B12" s="565">
        <v>0</v>
      </c>
      <c r="C12" s="565">
        <v>0</v>
      </c>
      <c r="D12" s="565">
        <v>25</v>
      </c>
      <c r="E12" s="565">
        <v>0</v>
      </c>
      <c r="F12" s="573">
        <v>2.8</v>
      </c>
    </row>
    <row r="13" spans="1:6">
      <c r="A13" s="576"/>
      <c r="B13" s="565"/>
      <c r="C13" s="565"/>
      <c r="D13" s="565"/>
      <c r="E13" s="565"/>
      <c r="F13" s="573"/>
    </row>
    <row r="14" spans="1:6">
      <c r="A14" s="576" t="s">
        <v>382</v>
      </c>
      <c r="B14" s="565">
        <v>82457</v>
      </c>
      <c r="C14" s="565">
        <v>69391</v>
      </c>
      <c r="D14" s="565">
        <v>117582</v>
      </c>
      <c r="E14" s="565">
        <v>37204</v>
      </c>
      <c r="F14" s="573">
        <v>46.4</v>
      </c>
    </row>
    <row r="15" spans="1:6">
      <c r="A15" s="575" t="s">
        <v>371</v>
      </c>
      <c r="B15" s="907"/>
      <c r="C15" s="907"/>
      <c r="D15" s="907"/>
      <c r="E15" s="907"/>
      <c r="F15" s="130"/>
    </row>
    <row r="16" spans="1:6">
      <c r="A16" s="574" t="s">
        <v>380</v>
      </c>
      <c r="B16" s="565">
        <v>6964</v>
      </c>
      <c r="C16" s="565">
        <v>7276</v>
      </c>
      <c r="D16" s="565">
        <v>10880</v>
      </c>
      <c r="E16" s="565">
        <v>4277</v>
      </c>
      <c r="F16" s="573">
        <v>16.8</v>
      </c>
    </row>
    <row r="17" spans="1:6">
      <c r="A17" s="574" t="s">
        <v>379</v>
      </c>
      <c r="B17" s="565">
        <v>23609</v>
      </c>
      <c r="C17" s="565">
        <v>28611</v>
      </c>
      <c r="D17" s="565">
        <v>39151</v>
      </c>
      <c r="E17" s="565">
        <v>15214</v>
      </c>
      <c r="F17" s="573">
        <v>34.4</v>
      </c>
    </row>
    <row r="18" spans="1:6">
      <c r="A18" s="574" t="s">
        <v>378</v>
      </c>
      <c r="B18" s="565">
        <v>39433</v>
      </c>
      <c r="C18" s="565">
        <v>25454</v>
      </c>
      <c r="D18" s="565">
        <v>52202</v>
      </c>
      <c r="E18" s="565">
        <v>13587</v>
      </c>
      <c r="F18" s="573">
        <v>51.3</v>
      </c>
    </row>
    <row r="19" spans="1:6">
      <c r="A19" s="574" t="s">
        <v>377</v>
      </c>
      <c r="B19" s="565">
        <v>8137</v>
      </c>
      <c r="C19" s="565">
        <v>5927</v>
      </c>
      <c r="D19" s="565">
        <v>10544</v>
      </c>
      <c r="E19" s="565">
        <v>3202</v>
      </c>
      <c r="F19" s="573">
        <v>70.5</v>
      </c>
    </row>
    <row r="20" spans="1:6">
      <c r="A20" s="574" t="s">
        <v>376</v>
      </c>
      <c r="B20" s="565">
        <v>1260</v>
      </c>
      <c r="C20" s="565">
        <v>689</v>
      </c>
      <c r="D20" s="565">
        <v>1531</v>
      </c>
      <c r="E20" s="565">
        <v>384</v>
      </c>
      <c r="F20" s="573">
        <v>103.2</v>
      </c>
    </row>
    <row r="21" spans="1:6">
      <c r="A21" s="574" t="s">
        <v>375</v>
      </c>
      <c r="B21" s="565">
        <v>457</v>
      </c>
      <c r="C21" s="565">
        <v>443</v>
      </c>
      <c r="D21" s="565">
        <v>706</v>
      </c>
      <c r="E21" s="565">
        <v>289</v>
      </c>
      <c r="F21" s="573">
        <v>119.7</v>
      </c>
    </row>
    <row r="22" spans="1:6">
      <c r="A22" s="574" t="s">
        <v>374</v>
      </c>
      <c r="B22" s="565">
        <v>379</v>
      </c>
      <c r="C22" s="565">
        <v>461</v>
      </c>
      <c r="D22" s="565">
        <v>581</v>
      </c>
      <c r="E22" s="565">
        <v>251</v>
      </c>
      <c r="F22" s="573">
        <v>147.80000000000001</v>
      </c>
    </row>
    <row r="23" spans="1:6">
      <c r="A23" s="574" t="s">
        <v>363</v>
      </c>
      <c r="B23" s="565">
        <v>2218</v>
      </c>
      <c r="C23" s="565">
        <v>530</v>
      </c>
      <c r="D23" s="565">
        <v>1987</v>
      </c>
      <c r="E23" s="565">
        <v>0</v>
      </c>
      <c r="F23" s="573">
        <v>87.4</v>
      </c>
    </row>
    <row r="24" spans="1:6">
      <c r="A24" s="576"/>
      <c r="B24" s="565"/>
      <c r="C24" s="565"/>
      <c r="D24" s="565"/>
      <c r="E24" s="565"/>
      <c r="F24" s="573"/>
    </row>
    <row r="25" spans="1:6">
      <c r="A25" s="576" t="s">
        <v>381</v>
      </c>
      <c r="B25" s="565">
        <v>23246</v>
      </c>
      <c r="C25" s="565">
        <v>3224</v>
      </c>
      <c r="D25" s="565">
        <v>27378</v>
      </c>
      <c r="E25" s="565">
        <v>1538</v>
      </c>
      <c r="F25" s="573">
        <v>14.7</v>
      </c>
    </row>
    <row r="26" spans="1:6">
      <c r="A26" s="575" t="s">
        <v>371</v>
      </c>
      <c r="B26" s="907"/>
      <c r="C26" s="907"/>
      <c r="D26" s="907"/>
      <c r="E26" s="907"/>
      <c r="F26" s="130"/>
    </row>
    <row r="27" spans="1:6">
      <c r="A27" s="574" t="s">
        <v>380</v>
      </c>
      <c r="B27" s="565">
        <v>10133</v>
      </c>
      <c r="C27" s="565">
        <v>586</v>
      </c>
      <c r="D27" s="565">
        <v>11221</v>
      </c>
      <c r="E27" s="565">
        <v>219</v>
      </c>
      <c r="F27" s="573">
        <v>8.3000000000000007</v>
      </c>
    </row>
    <row r="28" spans="1:6">
      <c r="A28" s="574" t="s">
        <v>379</v>
      </c>
      <c r="B28" s="565">
        <v>12880</v>
      </c>
      <c r="C28" s="565">
        <v>2049</v>
      </c>
      <c r="D28" s="565">
        <v>15523</v>
      </c>
      <c r="E28" s="565">
        <v>1092</v>
      </c>
      <c r="F28" s="573">
        <v>16.5</v>
      </c>
    </row>
    <row r="29" spans="1:6">
      <c r="A29" s="574" t="s">
        <v>378</v>
      </c>
      <c r="B29" s="565">
        <v>177</v>
      </c>
      <c r="C29" s="565">
        <v>378</v>
      </c>
      <c r="D29" s="565">
        <v>535</v>
      </c>
      <c r="E29" s="565">
        <v>190</v>
      </c>
      <c r="F29" s="573">
        <v>65.2</v>
      </c>
    </row>
    <row r="30" spans="1:6">
      <c r="A30" s="574" t="s">
        <v>377</v>
      </c>
      <c r="B30" s="565">
        <v>26</v>
      </c>
      <c r="C30" s="565">
        <v>70</v>
      </c>
      <c r="D30" s="565">
        <v>58</v>
      </c>
      <c r="E30" s="565">
        <v>26</v>
      </c>
      <c r="F30" s="573">
        <v>91.2</v>
      </c>
    </row>
    <row r="31" spans="1:6">
      <c r="A31" s="574" t="s">
        <v>376</v>
      </c>
      <c r="B31" s="565">
        <v>1</v>
      </c>
      <c r="C31" s="565">
        <v>141</v>
      </c>
      <c r="D31" s="565">
        <v>12</v>
      </c>
      <c r="E31" s="565">
        <v>11</v>
      </c>
      <c r="F31" s="573">
        <v>200.4</v>
      </c>
    </row>
    <row r="32" spans="1:6">
      <c r="A32" s="574" t="s">
        <v>375</v>
      </c>
      <c r="B32" s="565">
        <v>0</v>
      </c>
      <c r="C32" s="565">
        <v>0</v>
      </c>
      <c r="D32" s="565">
        <v>0</v>
      </c>
      <c r="E32" s="565">
        <v>0</v>
      </c>
      <c r="F32" s="573">
        <v>286.89999999999998</v>
      </c>
    </row>
    <row r="33" spans="1:6">
      <c r="A33" s="574" t="s">
        <v>374</v>
      </c>
      <c r="B33" s="565">
        <v>29</v>
      </c>
      <c r="C33" s="565">
        <v>0</v>
      </c>
      <c r="D33" s="565">
        <v>29</v>
      </c>
      <c r="E33" s="565">
        <v>0</v>
      </c>
      <c r="F33" s="573">
        <v>294.10000000000002</v>
      </c>
    </row>
    <row r="34" spans="1:6">
      <c r="A34" s="574" t="s">
        <v>363</v>
      </c>
      <c r="B34" s="565">
        <v>0</v>
      </c>
      <c r="C34" s="565">
        <v>0</v>
      </c>
      <c r="D34" s="565">
        <v>0</v>
      </c>
      <c r="E34" s="565">
        <v>0</v>
      </c>
      <c r="F34" s="573">
        <v>0</v>
      </c>
    </row>
    <row r="35" spans="1:6">
      <c r="A35" s="576"/>
      <c r="B35" s="565"/>
      <c r="C35" s="565"/>
      <c r="D35" s="565"/>
      <c r="E35" s="565"/>
      <c r="F35" s="573"/>
    </row>
    <row r="36" spans="1:6">
      <c r="A36" s="576" t="s">
        <v>373</v>
      </c>
      <c r="B36" s="565">
        <v>14792</v>
      </c>
      <c r="C36" s="565">
        <v>6131</v>
      </c>
      <c r="D36" s="565">
        <v>17527</v>
      </c>
      <c r="E36" s="565">
        <v>2734</v>
      </c>
      <c r="F36" s="573">
        <v>17.2</v>
      </c>
    </row>
    <row r="37" spans="1:6">
      <c r="A37" s="575" t="s">
        <v>371</v>
      </c>
      <c r="B37" s="907"/>
      <c r="C37" s="907"/>
      <c r="D37" s="907"/>
      <c r="E37" s="907"/>
      <c r="F37" s="130"/>
    </row>
    <row r="38" spans="1:6">
      <c r="A38" s="574" t="s">
        <v>370</v>
      </c>
      <c r="B38" s="565">
        <v>9201</v>
      </c>
      <c r="C38" s="565">
        <v>4754</v>
      </c>
      <c r="D38" s="565">
        <v>11278</v>
      </c>
      <c r="E38" s="565">
        <v>2076</v>
      </c>
      <c r="F38" s="573">
        <v>13</v>
      </c>
    </row>
    <row r="39" spans="1:6">
      <c r="A39" s="574" t="s">
        <v>369</v>
      </c>
      <c r="B39" s="565">
        <v>3250</v>
      </c>
      <c r="C39" s="565">
        <v>879</v>
      </c>
      <c r="D39" s="565">
        <v>3673</v>
      </c>
      <c r="E39" s="565">
        <v>422</v>
      </c>
      <c r="F39" s="573">
        <v>12.1</v>
      </c>
    </row>
    <row r="40" spans="1:6">
      <c r="A40" s="574" t="s">
        <v>368</v>
      </c>
      <c r="B40" s="565">
        <v>1349</v>
      </c>
      <c r="C40" s="565">
        <v>340</v>
      </c>
      <c r="D40" s="565">
        <v>1509</v>
      </c>
      <c r="E40" s="565">
        <v>160</v>
      </c>
      <c r="F40" s="573">
        <v>18.3</v>
      </c>
    </row>
    <row r="41" spans="1:6">
      <c r="A41" s="574" t="s">
        <v>367</v>
      </c>
      <c r="B41" s="565">
        <v>556</v>
      </c>
      <c r="C41" s="565">
        <v>134</v>
      </c>
      <c r="D41" s="565">
        <v>616</v>
      </c>
      <c r="E41" s="565">
        <v>61</v>
      </c>
      <c r="F41" s="573">
        <v>32.799999999999997</v>
      </c>
    </row>
    <row r="42" spans="1:6">
      <c r="A42" s="574" t="s">
        <v>366</v>
      </c>
      <c r="B42" s="565">
        <v>52</v>
      </c>
      <c r="C42" s="565">
        <v>4</v>
      </c>
      <c r="D42" s="565">
        <v>54</v>
      </c>
      <c r="E42" s="565">
        <v>2</v>
      </c>
      <c r="F42" s="573">
        <v>51.5</v>
      </c>
    </row>
    <row r="43" spans="1:6">
      <c r="A43" s="574" t="s">
        <v>365</v>
      </c>
      <c r="B43" s="565">
        <v>129</v>
      </c>
      <c r="C43" s="565">
        <v>16</v>
      </c>
      <c r="D43" s="565">
        <v>140</v>
      </c>
      <c r="E43" s="565">
        <v>10</v>
      </c>
      <c r="F43" s="573">
        <v>99</v>
      </c>
    </row>
    <row r="44" spans="1:6">
      <c r="A44" s="574" t="s">
        <v>364</v>
      </c>
      <c r="B44" s="565">
        <v>5</v>
      </c>
      <c r="C44" s="565">
        <v>0</v>
      </c>
      <c r="D44" s="565">
        <v>5</v>
      </c>
      <c r="E44" s="565">
        <v>0</v>
      </c>
      <c r="F44" s="573">
        <v>103</v>
      </c>
    </row>
    <row r="45" spans="1:6">
      <c r="A45" s="574" t="s">
        <v>363</v>
      </c>
      <c r="B45" s="565">
        <v>250</v>
      </c>
      <c r="C45" s="565">
        <v>4</v>
      </c>
      <c r="D45" s="565">
        <v>252</v>
      </c>
      <c r="E45" s="565">
        <v>3</v>
      </c>
      <c r="F45" s="573">
        <v>179.1</v>
      </c>
    </row>
    <row r="46" spans="1:6">
      <c r="A46" s="124"/>
      <c r="B46" s="547"/>
      <c r="C46" s="547"/>
      <c r="D46" s="547"/>
      <c r="E46" s="547"/>
      <c r="F46" s="602"/>
    </row>
    <row r="47" spans="1:6" ht="15" customHeight="1">
      <c r="A47" s="2190" t="s">
        <v>628</v>
      </c>
      <c r="B47" s="2190"/>
      <c r="C47" s="2190"/>
      <c r="D47" s="2190"/>
      <c r="E47" s="2190"/>
      <c r="F47" s="2190"/>
    </row>
    <row r="48" spans="1:6">
      <c r="A48" s="601" t="s">
        <v>361</v>
      </c>
      <c r="B48" s="600"/>
      <c r="C48" s="600"/>
      <c r="D48" s="600"/>
      <c r="E48" s="600"/>
      <c r="F48" s="599"/>
    </row>
    <row r="49" spans="1:6">
      <c r="B49" s="108"/>
      <c r="C49" s="108"/>
      <c r="D49" s="108"/>
      <c r="E49" s="108"/>
      <c r="F49" s="598"/>
    </row>
    <row r="57" spans="1:6">
      <c r="A57" s="135"/>
    </row>
    <row r="58" spans="1:6">
      <c r="A58" s="135"/>
    </row>
    <row r="59" spans="1:6">
      <c r="A59" s="135"/>
    </row>
  </sheetData>
  <mergeCells count="2">
    <mergeCell ref="A1:E1"/>
    <mergeCell ref="A47:F47"/>
  </mergeCells>
  <pageMargins left="0.7" right="0.7" top="0.75" bottom="0.75" header="0.3" footer="0.3"/>
  <pageSetup paperSize="9" scale="7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499CC-C1CA-4304-8AF8-0C30BB2E9087}">
  <dimension ref="A1:L15"/>
  <sheetViews>
    <sheetView showGridLines="0" view="pageLayout" topLeftCell="A25" zoomScaleNormal="100" zoomScaleSheetLayoutView="100" workbookViewId="0">
      <selection activeCell="H74" sqref="H74"/>
    </sheetView>
  </sheetViews>
  <sheetFormatPr defaultColWidth="9.109375" defaultRowHeight="14.4"/>
  <cols>
    <col min="1" max="1" width="33.5546875" style="104" customWidth="1"/>
    <col min="2" max="9" width="9.6640625" style="104" customWidth="1"/>
    <col min="10" max="10" width="9.6640625" style="908" customWidth="1"/>
    <col min="11" max="16384" width="9.109375" style="908"/>
  </cols>
  <sheetData>
    <row r="1" spans="1:12" ht="50.25" customHeight="1" thickBot="1">
      <c r="A1" s="137"/>
      <c r="B1" s="1786" t="s">
        <v>387</v>
      </c>
      <c r="C1" s="2196" t="s">
        <v>386</v>
      </c>
      <c r="D1" s="2196"/>
      <c r="E1" s="2196" t="s">
        <v>463</v>
      </c>
      <c r="F1" s="2196"/>
      <c r="G1" s="2196" t="s">
        <v>385</v>
      </c>
      <c r="H1" s="2196"/>
      <c r="I1" s="2196" t="s">
        <v>384</v>
      </c>
      <c r="J1" s="2196"/>
    </row>
    <row r="2" spans="1:12">
      <c r="A2" s="124" t="s">
        <v>372</v>
      </c>
      <c r="B2" s="547">
        <v>12360</v>
      </c>
      <c r="C2" s="908"/>
      <c r="D2" s="547">
        <v>28512</v>
      </c>
      <c r="E2" s="908"/>
      <c r="F2" s="547">
        <v>31884</v>
      </c>
      <c r="G2" s="908"/>
      <c r="H2" s="547">
        <v>21321</v>
      </c>
      <c r="I2" s="908"/>
      <c r="J2" s="602">
        <v>24.1</v>
      </c>
    </row>
    <row r="3" spans="1:12">
      <c r="A3" s="603" t="s">
        <v>371</v>
      </c>
      <c r="B3" s="547"/>
      <c r="C3" s="908"/>
      <c r="D3" s="547"/>
      <c r="E3" s="908"/>
      <c r="F3" s="547"/>
      <c r="G3" s="908"/>
      <c r="H3" s="547"/>
      <c r="I3" s="908"/>
      <c r="J3" s="602"/>
    </row>
    <row r="4" spans="1:12">
      <c r="A4" s="124" t="s">
        <v>370</v>
      </c>
      <c r="B4" s="547">
        <v>3913</v>
      </c>
      <c r="C4" s="908"/>
      <c r="D4" s="547">
        <v>17370</v>
      </c>
      <c r="E4" s="908"/>
      <c r="F4" s="547">
        <v>16990</v>
      </c>
      <c r="G4" s="908"/>
      <c r="H4" s="547">
        <v>13294</v>
      </c>
      <c r="I4" s="908"/>
      <c r="J4" s="602">
        <v>9</v>
      </c>
    </row>
    <row r="5" spans="1:12">
      <c r="A5" s="124" t="s">
        <v>369</v>
      </c>
      <c r="B5" s="547">
        <v>3144</v>
      </c>
      <c r="C5" s="908"/>
      <c r="D5" s="547">
        <v>5952</v>
      </c>
      <c r="E5" s="908"/>
      <c r="F5" s="547">
        <v>7111</v>
      </c>
      <c r="G5" s="908"/>
      <c r="H5" s="547">
        <v>4484</v>
      </c>
      <c r="I5" s="908"/>
      <c r="J5" s="602">
        <v>19.3</v>
      </c>
      <c r="L5" s="211"/>
    </row>
    <row r="6" spans="1:12">
      <c r="A6" s="124" t="s">
        <v>368</v>
      </c>
      <c r="B6" s="547">
        <v>2379</v>
      </c>
      <c r="C6" s="908"/>
      <c r="D6" s="547">
        <v>2616</v>
      </c>
      <c r="E6" s="908"/>
      <c r="F6" s="547">
        <v>3828</v>
      </c>
      <c r="G6" s="908"/>
      <c r="H6" s="547">
        <v>1957</v>
      </c>
      <c r="I6" s="908"/>
      <c r="J6" s="602">
        <v>32.4</v>
      </c>
    </row>
    <row r="7" spans="1:12">
      <c r="A7" s="124" t="s">
        <v>367</v>
      </c>
      <c r="B7" s="547">
        <v>1314</v>
      </c>
      <c r="C7" s="908"/>
      <c r="D7" s="547">
        <v>1521</v>
      </c>
      <c r="E7" s="908"/>
      <c r="F7" s="547">
        <v>2005</v>
      </c>
      <c r="G7" s="908"/>
      <c r="H7" s="547">
        <v>1022</v>
      </c>
      <c r="I7" s="908"/>
      <c r="J7" s="602">
        <v>44.8</v>
      </c>
    </row>
    <row r="8" spans="1:12">
      <c r="A8" s="124" t="s">
        <v>366</v>
      </c>
      <c r="B8" s="547">
        <v>654</v>
      </c>
      <c r="C8" s="908"/>
      <c r="D8" s="547">
        <v>295</v>
      </c>
      <c r="E8" s="908"/>
      <c r="F8" s="547">
        <v>780</v>
      </c>
      <c r="G8" s="908"/>
      <c r="H8" s="547">
        <v>221</v>
      </c>
      <c r="I8" s="908"/>
      <c r="J8" s="602">
        <v>49.4</v>
      </c>
    </row>
    <row r="9" spans="1:12">
      <c r="A9" s="124" t="s">
        <v>365</v>
      </c>
      <c r="B9" s="547">
        <v>526</v>
      </c>
      <c r="C9" s="908"/>
      <c r="D9" s="547">
        <v>190</v>
      </c>
      <c r="E9" s="908"/>
      <c r="F9" s="547">
        <v>570</v>
      </c>
      <c r="G9" s="908"/>
      <c r="H9" s="547">
        <v>151</v>
      </c>
      <c r="I9" s="908"/>
      <c r="J9" s="602">
        <v>71.5</v>
      </c>
    </row>
    <row r="10" spans="1:12">
      <c r="A10" s="124" t="s">
        <v>364</v>
      </c>
      <c r="B10" s="547">
        <v>31</v>
      </c>
      <c r="C10" s="908"/>
      <c r="D10" s="547">
        <v>391</v>
      </c>
      <c r="E10" s="908"/>
      <c r="F10" s="547">
        <v>88</v>
      </c>
      <c r="G10" s="908"/>
      <c r="H10" s="547">
        <v>55</v>
      </c>
      <c r="I10" s="908"/>
      <c r="J10" s="602">
        <v>81.400000000000006</v>
      </c>
    </row>
    <row r="11" spans="1:12">
      <c r="A11" s="124" t="s">
        <v>363</v>
      </c>
      <c r="B11" s="547">
        <v>399</v>
      </c>
      <c r="C11" s="908"/>
      <c r="D11" s="547">
        <v>177</v>
      </c>
      <c r="E11" s="908"/>
      <c r="F11" s="547">
        <v>512</v>
      </c>
      <c r="G11" s="908"/>
      <c r="H11" s="547">
        <v>137</v>
      </c>
      <c r="I11" s="908"/>
      <c r="J11" s="602">
        <v>345.2</v>
      </c>
    </row>
    <row r="12" spans="1:12">
      <c r="A12" s="124"/>
      <c r="B12" s="547"/>
      <c r="C12" s="908"/>
      <c r="D12" s="547"/>
      <c r="E12" s="908"/>
      <c r="F12" s="547"/>
      <c r="G12" s="908"/>
      <c r="H12" s="547"/>
      <c r="I12" s="908"/>
      <c r="J12" s="602"/>
    </row>
    <row r="13" spans="1:12">
      <c r="A13" s="124" t="s">
        <v>362</v>
      </c>
      <c r="B13" s="547">
        <v>3405</v>
      </c>
      <c r="C13" s="908"/>
      <c r="D13" s="547" t="s">
        <v>53</v>
      </c>
      <c r="E13" s="908"/>
      <c r="F13" s="547">
        <v>3405</v>
      </c>
      <c r="G13" s="908"/>
      <c r="H13" s="547" t="s">
        <v>53</v>
      </c>
      <c r="I13" s="908"/>
      <c r="J13" s="602">
        <v>91.5</v>
      </c>
    </row>
    <row r="14" spans="1:12" ht="14.4" customHeight="1">
      <c r="A14" s="2190" t="s">
        <v>628</v>
      </c>
      <c r="B14" s="2190"/>
      <c r="C14" s="2190"/>
      <c r="D14" s="2190"/>
      <c r="E14" s="2190"/>
      <c r="F14" s="2190"/>
      <c r="G14" s="2190"/>
      <c r="H14" s="164"/>
      <c r="I14" s="164"/>
      <c r="J14" s="973"/>
    </row>
    <row r="15" spans="1:12">
      <c r="A15" s="601" t="s">
        <v>361</v>
      </c>
      <c r="B15" s="600"/>
      <c r="C15" s="600"/>
      <c r="D15" s="600"/>
      <c r="E15" s="600"/>
      <c r="F15" s="599"/>
    </row>
  </sheetData>
  <mergeCells count="5">
    <mergeCell ref="C1:D1"/>
    <mergeCell ref="E1:F1"/>
    <mergeCell ref="G1:H1"/>
    <mergeCell ref="I1:J1"/>
    <mergeCell ref="A14:G14"/>
  </mergeCells>
  <pageMargins left="0.7" right="0.7" top="0.75" bottom="0.75" header="0.3" footer="0.3"/>
  <pageSetup paperSize="9"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6F16-FC82-4FB1-BEF3-CCFC9918ABA5}">
  <sheetPr>
    <tabColor rgb="FFFFFF99"/>
  </sheetPr>
  <dimension ref="A1:I66"/>
  <sheetViews>
    <sheetView view="pageLayout" topLeftCell="A49" zoomScaleNormal="100" zoomScaleSheetLayoutView="100" workbookViewId="0">
      <selection activeCell="B50" sqref="B50"/>
    </sheetView>
  </sheetViews>
  <sheetFormatPr defaultColWidth="9.109375" defaultRowHeight="14.4"/>
  <cols>
    <col min="1" max="2" width="37.6640625" style="78" customWidth="1"/>
    <col min="3" max="3" width="13.33203125" style="78" customWidth="1"/>
    <col min="4" max="4" width="13" style="78" customWidth="1"/>
    <col min="5" max="6" width="17" style="78" customWidth="1"/>
    <col min="7" max="7" width="15" style="78" customWidth="1"/>
    <col min="8" max="16384" width="9.109375" style="78"/>
  </cols>
  <sheetData>
    <row r="1" spans="1:9" ht="13.5" customHeight="1">
      <c r="A1" s="192" t="s">
        <v>396</v>
      </c>
      <c r="B1" s="191"/>
      <c r="C1" s="190"/>
      <c r="D1" s="190"/>
      <c r="E1" s="190"/>
      <c r="F1" s="190"/>
      <c r="G1" s="191"/>
      <c r="I1" s="191"/>
    </row>
    <row r="2" spans="1:9" ht="13.5" customHeight="1">
      <c r="A2" s="191"/>
      <c r="B2" s="191"/>
      <c r="C2" s="190"/>
      <c r="D2" s="190"/>
      <c r="E2" s="190"/>
      <c r="F2" s="190"/>
      <c r="G2" s="190"/>
    </row>
    <row r="3" spans="1:9" ht="13.5" customHeight="1">
      <c r="A3" s="1388" t="s">
        <v>395</v>
      </c>
      <c r="B3" s="439"/>
      <c r="C3" s="188"/>
      <c r="D3" s="188"/>
      <c r="E3" s="188"/>
      <c r="F3" s="188"/>
      <c r="G3" s="188"/>
    </row>
    <row r="4" spans="1:9" ht="13.5" customHeight="1">
      <c r="A4" s="403" t="s">
        <v>1391</v>
      </c>
      <c r="B4" s="201"/>
      <c r="C4" s="188"/>
      <c r="D4" s="188"/>
      <c r="E4" s="188"/>
      <c r="F4" s="188"/>
      <c r="G4" s="188"/>
    </row>
    <row r="5" spans="1:9" ht="13.5" customHeight="1">
      <c r="A5" s="189" t="s">
        <v>1362</v>
      </c>
      <c r="B5" s="466"/>
      <c r="C5" s="188"/>
      <c r="D5" s="188"/>
      <c r="E5" s="188"/>
      <c r="F5" s="188"/>
      <c r="G5" s="188"/>
    </row>
    <row r="6" spans="1:9" ht="13.5" customHeight="1">
      <c r="A6" s="445"/>
      <c r="B6" s="445"/>
      <c r="C6" s="447"/>
      <c r="D6" s="447"/>
      <c r="E6" s="464"/>
      <c r="F6" s="464"/>
      <c r="G6" s="464"/>
    </row>
    <row r="7" spans="1:9" ht="13.5" customHeight="1">
      <c r="A7" s="465"/>
      <c r="B7" s="465"/>
      <c r="C7" s="293"/>
      <c r="D7" s="451"/>
      <c r="E7" s="451"/>
      <c r="F7" s="293"/>
      <c r="G7" s="451"/>
    </row>
    <row r="8" spans="1:9" ht="13.5" customHeight="1">
      <c r="A8" s="465"/>
      <c r="B8" s="465"/>
      <c r="C8" s="455"/>
      <c r="D8" s="457"/>
      <c r="E8" s="457"/>
      <c r="F8" s="455"/>
      <c r="G8" s="451"/>
    </row>
    <row r="9" spans="1:9" ht="13.5" customHeight="1">
      <c r="A9" s="445"/>
      <c r="B9" s="445"/>
      <c r="C9" s="447"/>
      <c r="D9" s="448"/>
      <c r="E9" s="448"/>
      <c r="F9" s="447"/>
      <c r="G9" s="464"/>
    </row>
    <row r="10" spans="1:9" ht="13.5" customHeight="1">
      <c r="A10" s="463"/>
      <c r="B10" s="463"/>
      <c r="C10" s="462"/>
      <c r="D10" s="461"/>
      <c r="E10" s="461"/>
      <c r="F10" s="462"/>
      <c r="G10" s="461"/>
    </row>
    <row r="11" spans="1:9" ht="13.5" customHeight="1">
      <c r="A11" s="459"/>
      <c r="B11" s="459"/>
      <c r="C11" s="293"/>
      <c r="D11" s="451"/>
      <c r="E11" s="451"/>
      <c r="F11" s="460"/>
      <c r="G11" s="293"/>
    </row>
    <row r="12" spans="1:9" ht="13.5" customHeight="1">
      <c r="A12" s="459"/>
      <c r="B12" s="459"/>
      <c r="C12" s="458"/>
      <c r="D12" s="457"/>
      <c r="E12" s="457"/>
      <c r="F12" s="456"/>
      <c r="G12" s="455"/>
    </row>
    <row r="13" spans="1:9" ht="13.5" customHeight="1">
      <c r="A13" s="454"/>
      <c r="B13" s="454"/>
      <c r="C13" s="453"/>
      <c r="D13" s="448"/>
      <c r="E13" s="448"/>
      <c r="F13" s="452"/>
      <c r="G13" s="447"/>
      <c r="H13" s="184"/>
    </row>
    <row r="14" spans="1:9" ht="13.5" customHeight="1">
      <c r="A14" s="451"/>
      <c r="B14" s="451"/>
      <c r="C14" s="451"/>
      <c r="D14" s="451"/>
      <c r="E14" s="451"/>
      <c r="F14" s="293"/>
      <c r="G14" s="451"/>
      <c r="H14" s="184"/>
    </row>
    <row r="15" spans="1:9" ht="13.5" customHeight="1">
      <c r="A15" s="445"/>
      <c r="B15" s="445"/>
      <c r="C15" s="964"/>
      <c r="D15" s="965"/>
      <c r="E15" s="965"/>
      <c r="F15" s="964"/>
      <c r="G15" s="964"/>
      <c r="H15" s="184"/>
    </row>
    <row r="16" spans="1:9" ht="13.5" customHeight="1">
      <c r="C16" s="188"/>
      <c r="D16" s="188"/>
      <c r="E16" s="188"/>
      <c r="F16" s="188"/>
      <c r="G16" s="188"/>
      <c r="H16" s="184"/>
    </row>
    <row r="17" spans="1:8" ht="13.5" customHeight="1">
      <c r="A17" s="434"/>
      <c r="B17" s="434"/>
      <c r="C17" s="434"/>
      <c r="D17" s="434"/>
      <c r="E17" s="434"/>
      <c r="F17" s="433"/>
      <c r="G17" s="188"/>
      <c r="H17" s="184"/>
    </row>
    <row r="18" spans="1:8" ht="13.5" customHeight="1">
      <c r="A18" s="434"/>
      <c r="B18" s="434"/>
      <c r="C18" s="434"/>
      <c r="D18" s="434"/>
      <c r="E18" s="434"/>
      <c r="F18" s="433"/>
      <c r="G18" s="188"/>
      <c r="H18" s="184"/>
    </row>
    <row r="19" spans="1:8" ht="13.5" customHeight="1">
      <c r="A19" s="450"/>
      <c r="B19" s="450"/>
      <c r="C19" s="450"/>
      <c r="D19" s="450"/>
      <c r="E19" s="450"/>
      <c r="F19" s="449"/>
      <c r="G19" s="188"/>
      <c r="H19" s="184"/>
    </row>
    <row r="20" spans="1:8" ht="13.5" customHeight="1">
      <c r="A20" s="450"/>
      <c r="B20" s="450"/>
      <c r="C20" s="450"/>
      <c r="D20" s="450"/>
      <c r="E20" s="450"/>
      <c r="F20" s="449"/>
      <c r="H20" s="184"/>
    </row>
    <row r="21" spans="1:8" ht="13.5" customHeight="1">
      <c r="C21" s="439"/>
      <c r="H21" s="184"/>
    </row>
    <row r="22" spans="1:8" ht="13.5" customHeight="1">
      <c r="H22" s="184"/>
    </row>
    <row r="23" spans="1:8" ht="13.5" customHeight="1">
      <c r="C23" s="188"/>
      <c r="D23" s="963"/>
      <c r="E23" s="188"/>
      <c r="F23" s="188"/>
      <c r="G23" s="187"/>
      <c r="H23" s="184"/>
    </row>
    <row r="24" spans="1:8" ht="13.5" customHeight="1">
      <c r="C24" s="188"/>
      <c r="D24" s="188"/>
      <c r="E24" s="188"/>
      <c r="F24" s="188"/>
      <c r="G24" s="187"/>
      <c r="H24" s="184"/>
    </row>
    <row r="25" spans="1:8" ht="13.5" customHeight="1">
      <c r="C25" s="188"/>
      <c r="D25" s="188"/>
      <c r="E25" s="188"/>
      <c r="F25" s="188"/>
      <c r="G25" s="186"/>
      <c r="H25" s="184"/>
    </row>
    <row r="26" spans="1:8" ht="13.5" customHeight="1">
      <c r="C26" s="448"/>
      <c r="D26" s="448"/>
      <c r="E26" s="188"/>
      <c r="F26" s="188"/>
      <c r="G26" s="188"/>
      <c r="H26" s="184"/>
    </row>
    <row r="27" spans="1:8" ht="13.5" customHeight="1">
      <c r="C27" s="448"/>
      <c r="D27" s="448"/>
      <c r="E27" s="447"/>
      <c r="F27" s="447"/>
      <c r="G27" s="447"/>
      <c r="H27" s="184"/>
    </row>
    <row r="28" spans="1:8" ht="13.5" customHeight="1">
      <c r="A28" s="438" t="s">
        <v>394</v>
      </c>
      <c r="B28" s="439"/>
      <c r="C28" s="960"/>
      <c r="D28" s="960"/>
      <c r="E28" s="443"/>
      <c r="F28" s="443"/>
      <c r="G28" s="443"/>
      <c r="H28" s="184"/>
    </row>
    <row r="29" spans="1:8" ht="13.5" customHeight="1">
      <c r="A29" s="189" t="str">
        <f>A5</f>
        <v>End of Q2 2021</v>
      </c>
      <c r="B29" s="185"/>
      <c r="C29" s="960"/>
      <c r="D29" s="960"/>
      <c r="E29" s="443"/>
      <c r="F29" s="443"/>
      <c r="G29" s="443"/>
      <c r="H29" s="184"/>
    </row>
    <row r="30" spans="1:8" ht="13.5" customHeight="1">
      <c r="A30" s="446"/>
      <c r="B30" s="446"/>
      <c r="C30" s="960"/>
      <c r="D30" s="960"/>
      <c r="E30" s="962"/>
      <c r="F30" s="962"/>
      <c r="G30" s="962"/>
      <c r="H30" s="184"/>
    </row>
    <row r="31" spans="1:8" ht="13.5" customHeight="1">
      <c r="A31" s="188"/>
      <c r="B31" s="188"/>
      <c r="C31" s="960"/>
      <c r="D31" s="960"/>
      <c r="E31" s="962"/>
      <c r="F31" s="962"/>
      <c r="G31" s="962"/>
      <c r="H31" s="184"/>
    </row>
    <row r="32" spans="1:8" ht="13.5" customHeight="1">
      <c r="A32" s="188"/>
      <c r="B32" s="188"/>
      <c r="C32" s="960"/>
      <c r="D32" s="960"/>
      <c r="E32" s="962"/>
      <c r="F32" s="962"/>
      <c r="G32" s="962"/>
      <c r="H32" s="184"/>
    </row>
    <row r="33" spans="1:8" ht="13.5" customHeight="1">
      <c r="A33" s="445"/>
      <c r="B33" s="445"/>
      <c r="C33" s="960"/>
      <c r="D33" s="960"/>
      <c r="E33" s="443"/>
      <c r="F33" s="443"/>
      <c r="G33" s="443"/>
      <c r="H33" s="184"/>
    </row>
    <row r="34" spans="1:8" ht="13.5" customHeight="1">
      <c r="A34" s="444"/>
      <c r="B34" s="444"/>
      <c r="C34" s="960"/>
      <c r="D34" s="960"/>
      <c r="E34" s="962"/>
      <c r="F34" s="962"/>
      <c r="G34" s="962"/>
      <c r="H34" s="184"/>
    </row>
    <row r="35" spans="1:8" ht="13.5" customHeight="1">
      <c r="A35" s="444"/>
      <c r="B35" s="444"/>
      <c r="C35" s="960"/>
      <c r="D35" s="960"/>
      <c r="E35" s="962"/>
      <c r="F35" s="962"/>
      <c r="G35" s="962"/>
      <c r="H35" s="184"/>
    </row>
    <row r="36" spans="1:8" ht="13.5" customHeight="1">
      <c r="A36" s="442"/>
      <c r="B36" s="442"/>
      <c r="C36" s="960"/>
      <c r="D36" s="960"/>
      <c r="E36" s="962"/>
      <c r="F36" s="962"/>
      <c r="G36" s="962"/>
      <c r="H36" s="184"/>
    </row>
    <row r="37" spans="1:8" ht="13.5" customHeight="1">
      <c r="A37" s="444"/>
      <c r="B37" s="444"/>
      <c r="C37" s="960"/>
      <c r="D37" s="960"/>
      <c r="E37" s="962"/>
      <c r="F37" s="962"/>
      <c r="G37" s="962"/>
      <c r="H37" s="184"/>
    </row>
    <row r="38" spans="1:8" ht="13.5" customHeight="1">
      <c r="A38" s="444"/>
      <c r="B38" s="444"/>
      <c r="C38" s="960"/>
      <c r="D38" s="960"/>
      <c r="E38" s="443"/>
      <c r="F38" s="443"/>
      <c r="G38" s="443"/>
      <c r="H38" s="184"/>
    </row>
    <row r="39" spans="1:8" ht="13.5" customHeight="1">
      <c r="A39" s="444"/>
      <c r="B39" s="444"/>
      <c r="C39" s="960"/>
      <c r="D39" s="960"/>
      <c r="E39" s="961"/>
      <c r="F39" s="961"/>
      <c r="G39" s="961"/>
      <c r="H39" s="184"/>
    </row>
    <row r="40" spans="1:8" ht="13.5" customHeight="1">
      <c r="A40" s="444"/>
      <c r="B40" s="444"/>
      <c r="C40" s="960"/>
      <c r="D40" s="960"/>
      <c r="E40" s="443"/>
      <c r="F40" s="443"/>
      <c r="G40" s="443"/>
      <c r="H40" s="184"/>
    </row>
    <row r="41" spans="1:8" ht="13.5" customHeight="1">
      <c r="A41" s="444"/>
      <c r="B41" s="444"/>
      <c r="E41" s="443"/>
      <c r="F41" s="443"/>
      <c r="G41" s="443"/>
      <c r="H41" s="184"/>
    </row>
    <row r="42" spans="1:8" ht="13.5" customHeight="1">
      <c r="A42" s="442"/>
      <c r="B42" s="442"/>
      <c r="C42" s="960"/>
      <c r="D42" s="960"/>
      <c r="H42" s="184"/>
    </row>
    <row r="43" spans="1:8" ht="13.5" customHeight="1">
      <c r="C43" s="960"/>
      <c r="D43" s="960"/>
      <c r="H43" s="184"/>
    </row>
    <row r="44" spans="1:8" ht="13.5" customHeight="1">
      <c r="C44" s="960"/>
      <c r="D44" s="960"/>
      <c r="H44" s="184"/>
    </row>
    <row r="45" spans="1:8" ht="13.5" customHeight="1">
      <c r="H45" s="184"/>
    </row>
    <row r="46" spans="1:8" ht="13.5" customHeight="1">
      <c r="C46" s="441"/>
      <c r="D46" s="959"/>
      <c r="E46" s="440"/>
      <c r="F46" s="440"/>
      <c r="G46" s="440"/>
      <c r="H46" s="184"/>
    </row>
    <row r="47" spans="1:8" ht="13.5" customHeight="1">
      <c r="H47" s="184"/>
    </row>
    <row r="48" spans="1:8" ht="13.5" customHeight="1">
      <c r="B48" s="439"/>
      <c r="C48" s="958"/>
      <c r="D48" s="435"/>
      <c r="H48" s="184"/>
    </row>
    <row r="49" spans="1:8" ht="13.5" customHeight="1">
      <c r="B49" s="185"/>
      <c r="C49" s="958"/>
      <c r="D49" s="435"/>
      <c r="H49" s="184"/>
    </row>
    <row r="50" spans="1:8" ht="13.5" customHeight="1">
      <c r="A50" s="438" t="s">
        <v>393</v>
      </c>
      <c r="B50" s="436"/>
      <c r="C50" s="437"/>
      <c r="D50" s="958"/>
      <c r="H50" s="184"/>
    </row>
    <row r="51" spans="1:8" ht="13.5" customHeight="1">
      <c r="A51" s="189"/>
      <c r="B51" s="436"/>
      <c r="C51" s="435"/>
      <c r="D51" s="958"/>
      <c r="H51" s="184"/>
    </row>
    <row r="52" spans="1:8" ht="13.5" customHeight="1">
      <c r="H52" s="184"/>
    </row>
    <row r="53" spans="1:8" ht="13.5" customHeight="1">
      <c r="A53" s="434"/>
      <c r="B53" s="434"/>
      <c r="C53" s="434"/>
      <c r="D53" s="434"/>
      <c r="E53" s="434"/>
      <c r="F53" s="433"/>
      <c r="H53" s="184"/>
    </row>
    <row r="54" spans="1:8" ht="13.5" customHeight="1">
      <c r="A54" s="434"/>
      <c r="B54" s="434"/>
      <c r="C54" s="434"/>
      <c r="D54" s="434"/>
      <c r="E54" s="434"/>
      <c r="F54" s="433"/>
      <c r="H54" s="184"/>
    </row>
    <row r="55" spans="1:8" ht="13.5" customHeight="1">
      <c r="A55" s="360"/>
      <c r="B55" s="360"/>
      <c r="H55" s="184"/>
    </row>
    <row r="56" spans="1:8" ht="13.5" customHeight="1">
      <c r="B56" s="360"/>
      <c r="H56" s="184"/>
    </row>
    <row r="57" spans="1:8">
      <c r="H57" s="184"/>
    </row>
    <row r="58" spans="1:8">
      <c r="H58" s="184"/>
    </row>
    <row r="59" spans="1:8">
      <c r="H59" s="184"/>
    </row>
    <row r="60" spans="1:8">
      <c r="H60" s="184"/>
    </row>
    <row r="61" spans="1:8">
      <c r="H61" s="184"/>
    </row>
    <row r="62" spans="1:8">
      <c r="H62" s="184"/>
    </row>
    <row r="63" spans="1:8">
      <c r="H63" s="184"/>
    </row>
    <row r="64" spans="1:8">
      <c r="H64" s="184"/>
    </row>
    <row r="65" spans="8:8">
      <c r="H65" s="184"/>
    </row>
    <row r="66" spans="8:8">
      <c r="H66" s="184"/>
    </row>
  </sheetData>
  <pageMargins left="0.7" right="0.7" top="0.75" bottom="0.75" header="0.3" footer="0.3"/>
  <pageSetup paperSize="9" scale="80" pageOrder="overThenDown" orientation="portrait" r:id="rId1"/>
  <drawing r:id="rId2"/>
  <legacyDrawingHF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12F56-1FC8-4807-B90A-B887C416C17A}">
  <sheetPr>
    <tabColor rgb="FFFFFF99"/>
  </sheetPr>
  <dimension ref="A1:BE61"/>
  <sheetViews>
    <sheetView view="pageBreakPreview" topLeftCell="A4" zoomScale="110" zoomScaleNormal="100" zoomScaleSheetLayoutView="110" zoomScalePageLayoutView="90" workbookViewId="0">
      <selection activeCell="E5" sqref="E5"/>
    </sheetView>
  </sheetViews>
  <sheetFormatPr defaultColWidth="9.109375" defaultRowHeight="14.4"/>
  <cols>
    <col min="1" max="1" width="50.33203125" style="68" customWidth="1"/>
    <col min="2" max="6" width="9.6640625" style="68" customWidth="1"/>
    <col min="7" max="7" width="1.44140625" style="68" customWidth="1"/>
    <col min="8" max="8" width="43.5546875" style="64" customWidth="1"/>
    <col min="9" max="9" width="7.6640625" style="64" customWidth="1"/>
    <col min="10" max="10" width="7.109375" style="64" customWidth="1"/>
    <col min="11" max="11" width="7.88671875" style="64" customWidth="1"/>
    <col min="12" max="12" width="7.44140625" style="64" customWidth="1"/>
    <col min="13" max="13" width="7.5546875" style="64" customWidth="1"/>
    <col min="14" max="14" width="8.33203125" style="64" customWidth="1"/>
    <col min="15" max="15" width="10.44140625" style="64" customWidth="1"/>
    <col min="16" max="16" width="7.5546875" style="64" bestFit="1" customWidth="1"/>
    <col min="17" max="17" width="7.33203125" style="64" customWidth="1"/>
    <col min="18" max="18" width="37" style="64" customWidth="1"/>
    <col min="19" max="19" width="6.33203125" style="64" customWidth="1"/>
    <col min="20" max="20" width="7.44140625" style="64" customWidth="1"/>
    <col min="21" max="21" width="8" style="64" customWidth="1"/>
    <col min="22" max="25" width="6.5546875" style="64" customWidth="1"/>
    <col min="26" max="26" width="7.109375" style="64" customWidth="1"/>
    <col min="27" max="27" width="6.33203125" style="64" customWidth="1"/>
    <col min="28" max="28" width="1" style="64" customWidth="1"/>
    <col min="29" max="29" width="35.44140625" style="64" customWidth="1"/>
    <col min="30" max="30" width="7.5546875" style="64" customWidth="1"/>
    <col min="31" max="31" width="7.109375" style="64" customWidth="1"/>
    <col min="32" max="32" width="8.109375" style="64" customWidth="1"/>
    <col min="33" max="33" width="6.44140625" style="64" customWidth="1"/>
    <col min="34" max="34" width="6.6640625" style="64" customWidth="1"/>
    <col min="35" max="35" width="6.88671875" style="64" customWidth="1"/>
    <col min="36" max="36" width="6.5546875" style="64" customWidth="1"/>
    <col min="37" max="37" width="7.109375" style="64" customWidth="1"/>
    <col min="38" max="38" width="6.33203125" style="64" customWidth="1"/>
    <col min="39" max="39" width="36" style="64" customWidth="1"/>
    <col min="40" max="48" width="7.88671875" style="64" customWidth="1"/>
    <col min="49" max="49" width="31" style="64" customWidth="1"/>
    <col min="50" max="55" width="11.109375" style="64" customWidth="1"/>
    <col min="56" max="16384" width="9.109375" style="64"/>
  </cols>
  <sheetData>
    <row r="1" spans="1:57" ht="13.5" customHeight="1">
      <c r="A1" s="66" t="s">
        <v>440</v>
      </c>
      <c r="B1" s="65"/>
      <c r="C1" s="65"/>
      <c r="D1" s="65"/>
      <c r="E1" s="65"/>
      <c r="F1" s="65"/>
      <c r="G1" s="65"/>
      <c r="H1" s="66" t="s">
        <v>439</v>
      </c>
      <c r="I1" s="145"/>
      <c r="J1" s="145"/>
      <c r="K1" s="145"/>
      <c r="L1" s="145"/>
      <c r="M1" s="145"/>
      <c r="N1" s="145"/>
      <c r="O1" s="145"/>
      <c r="P1" s="145"/>
      <c r="Q1" s="145"/>
      <c r="R1" s="66" t="s">
        <v>438</v>
      </c>
      <c r="AC1" s="66" t="s">
        <v>438</v>
      </c>
      <c r="AM1" s="66" t="s">
        <v>438</v>
      </c>
      <c r="AW1" s="66" t="s">
        <v>572</v>
      </c>
      <c r="AX1" s="145"/>
      <c r="AY1" s="145"/>
      <c r="AZ1" s="145"/>
      <c r="BA1" s="145"/>
      <c r="BB1" s="145"/>
      <c r="BC1" s="145"/>
    </row>
    <row r="2" spans="1:57" ht="13.5" customHeight="1">
      <c r="A2" s="147" t="s">
        <v>1367</v>
      </c>
      <c r="B2" s="338"/>
      <c r="C2" s="338"/>
      <c r="D2" s="338"/>
      <c r="E2" s="338"/>
      <c r="F2" s="338"/>
      <c r="G2" s="338"/>
      <c r="H2" s="147" t="s">
        <v>1367</v>
      </c>
      <c r="I2" s="145"/>
      <c r="J2" s="145"/>
      <c r="K2" s="145"/>
      <c r="L2" s="145"/>
      <c r="M2" s="145"/>
      <c r="N2" s="145"/>
      <c r="O2" s="145"/>
      <c r="P2" s="145"/>
      <c r="Q2" s="145"/>
      <c r="R2" s="147" t="s">
        <v>1367</v>
      </c>
      <c r="AC2" s="147" t="s">
        <v>1367</v>
      </c>
      <c r="AM2" s="147" t="s">
        <v>1367</v>
      </c>
      <c r="AW2" s="147" t="s">
        <v>1367</v>
      </c>
      <c r="AX2" s="145"/>
      <c r="AY2" s="145"/>
      <c r="AZ2" s="145"/>
      <c r="BA2" s="145"/>
      <c r="BB2" s="145"/>
      <c r="BC2" s="145"/>
    </row>
    <row r="3" spans="1:57" ht="12" customHeight="1">
      <c r="A3" s="153"/>
      <c r="B3" s="546"/>
      <c r="C3" s="546"/>
      <c r="D3" s="546"/>
      <c r="E3" s="546"/>
      <c r="F3" s="546"/>
      <c r="G3" s="546"/>
      <c r="Q3" s="545"/>
      <c r="R3" s="69" t="s">
        <v>437</v>
      </c>
      <c r="AC3" s="69" t="s">
        <v>437</v>
      </c>
      <c r="AM3" s="69" t="s">
        <v>437</v>
      </c>
      <c r="AW3" s="69"/>
      <c r="AX3" s="333"/>
      <c r="AY3" s="333"/>
      <c r="AZ3" s="333"/>
      <c r="BA3" s="333"/>
      <c r="BB3" s="333"/>
      <c r="BC3" s="333"/>
      <c r="BD3" s="333"/>
      <c r="BE3" s="333"/>
    </row>
    <row r="4" spans="1:57" ht="15" thickBot="1">
      <c r="A4" s="153"/>
      <c r="B4" s="534"/>
      <c r="C4" s="534"/>
      <c r="D4" s="534"/>
      <c r="E4" s="534"/>
      <c r="F4" s="534"/>
      <c r="G4" s="534"/>
      <c r="H4" s="878"/>
      <c r="Q4" s="544"/>
      <c r="AW4" s="1327"/>
      <c r="AX4" s="2197" t="s">
        <v>436</v>
      </c>
      <c r="AY4" s="2197"/>
      <c r="AZ4" s="2197" t="s">
        <v>429</v>
      </c>
      <c r="BA4" s="2197"/>
      <c r="BB4" s="2197" t="s">
        <v>433</v>
      </c>
      <c r="BC4" s="2197"/>
      <c r="BD4" s="333"/>
      <c r="BE4" s="333"/>
    </row>
    <row r="5" spans="1:57" ht="26.25" customHeight="1" thickBot="1">
      <c r="A5" s="152" t="s">
        <v>571</v>
      </c>
      <c r="B5" s="872"/>
      <c r="C5" s="872"/>
      <c r="D5" s="872"/>
      <c r="E5" s="872"/>
      <c r="F5" s="872"/>
      <c r="G5" s="534"/>
      <c r="Q5" s="544"/>
      <c r="R5" s="533" t="s">
        <v>433</v>
      </c>
      <c r="S5" s="529" t="s">
        <v>422</v>
      </c>
      <c r="T5" s="529" t="s">
        <v>421</v>
      </c>
      <c r="U5" s="529" t="s">
        <v>420</v>
      </c>
      <c r="V5" s="529" t="s">
        <v>419</v>
      </c>
      <c r="W5" s="529" t="s">
        <v>418</v>
      </c>
      <c r="X5" s="529" t="s">
        <v>417</v>
      </c>
      <c r="Y5" s="529" t="s">
        <v>416</v>
      </c>
      <c r="Z5" s="529" t="s">
        <v>415</v>
      </c>
      <c r="AA5" s="529" t="s">
        <v>237</v>
      </c>
      <c r="AB5" s="67"/>
      <c r="AC5" s="533" t="s">
        <v>434</v>
      </c>
      <c r="AD5" s="529" t="s">
        <v>422</v>
      </c>
      <c r="AE5" s="529" t="s">
        <v>421</v>
      </c>
      <c r="AF5" s="529" t="s">
        <v>420</v>
      </c>
      <c r="AG5" s="529" t="s">
        <v>419</v>
      </c>
      <c r="AH5" s="529" t="s">
        <v>418</v>
      </c>
      <c r="AI5" s="529" t="s">
        <v>417</v>
      </c>
      <c r="AJ5" s="529" t="s">
        <v>416</v>
      </c>
      <c r="AK5" s="529" t="s">
        <v>415</v>
      </c>
      <c r="AL5" s="529" t="s">
        <v>237</v>
      </c>
      <c r="AM5" s="533" t="s">
        <v>423</v>
      </c>
      <c r="AN5" s="529" t="s">
        <v>422</v>
      </c>
      <c r="AO5" s="529" t="s">
        <v>421</v>
      </c>
      <c r="AP5" s="529" t="s">
        <v>420</v>
      </c>
      <c r="AQ5" s="529" t="s">
        <v>419</v>
      </c>
      <c r="AR5" s="529" t="s">
        <v>418</v>
      </c>
      <c r="AS5" s="529" t="s">
        <v>417</v>
      </c>
      <c r="AT5" s="529" t="s">
        <v>416</v>
      </c>
      <c r="AU5" s="529" t="s">
        <v>415</v>
      </c>
      <c r="AV5" s="529" t="s">
        <v>237</v>
      </c>
      <c r="AW5" s="342" t="s">
        <v>112</v>
      </c>
      <c r="AX5" s="2006" t="s">
        <v>500</v>
      </c>
      <c r="AY5" s="2006" t="s">
        <v>499</v>
      </c>
      <c r="AZ5" s="2006" t="s">
        <v>500</v>
      </c>
      <c r="BA5" s="2006" t="s">
        <v>499</v>
      </c>
      <c r="BB5" s="2006" t="s">
        <v>500</v>
      </c>
      <c r="BC5" s="2006" t="s">
        <v>499</v>
      </c>
      <c r="BD5" s="333"/>
      <c r="BE5" s="333"/>
    </row>
    <row r="6" spans="1:57" ht="20.25" customHeight="1" thickBot="1">
      <c r="A6" s="152"/>
      <c r="B6" s="872"/>
      <c r="C6" s="872"/>
      <c r="D6" s="872"/>
      <c r="E6" s="872"/>
      <c r="F6" s="872"/>
      <c r="G6" s="534"/>
      <c r="H6" s="543" t="s">
        <v>238</v>
      </c>
      <c r="I6" s="532" t="s">
        <v>433</v>
      </c>
      <c r="J6" s="532" t="s">
        <v>429</v>
      </c>
      <c r="K6" s="532" t="s">
        <v>434</v>
      </c>
      <c r="L6" s="542" t="s">
        <v>430</v>
      </c>
      <c r="M6" s="532" t="s">
        <v>423</v>
      </c>
      <c r="N6" s="532" t="s">
        <v>2</v>
      </c>
      <c r="O6" s="532" t="s">
        <v>435</v>
      </c>
      <c r="P6" s="532" t="s">
        <v>237</v>
      </c>
      <c r="Q6" s="972"/>
      <c r="R6" s="331" t="s">
        <v>414</v>
      </c>
      <c r="S6" s="332">
        <v>34.9</v>
      </c>
      <c r="T6" s="334" t="s">
        <v>53</v>
      </c>
      <c r="U6" s="334" t="s">
        <v>53</v>
      </c>
      <c r="V6" s="334" t="s">
        <v>53</v>
      </c>
      <c r="W6" s="334" t="s">
        <v>53</v>
      </c>
      <c r="X6" s="334" t="s">
        <v>53</v>
      </c>
      <c r="Y6" s="334" t="s">
        <v>53</v>
      </c>
      <c r="Z6" s="334" t="s">
        <v>53</v>
      </c>
      <c r="AA6" s="334">
        <v>34.9</v>
      </c>
      <c r="AB6" s="67"/>
      <c r="AC6" s="331" t="s">
        <v>414</v>
      </c>
      <c r="AD6" s="332">
        <v>1</v>
      </c>
      <c r="AE6" s="334" t="s">
        <v>53</v>
      </c>
      <c r="AF6" s="334" t="s">
        <v>53</v>
      </c>
      <c r="AG6" s="334" t="s">
        <v>53</v>
      </c>
      <c r="AH6" s="334" t="s">
        <v>53</v>
      </c>
      <c r="AI6" s="334" t="s">
        <v>53</v>
      </c>
      <c r="AJ6" s="334" t="s">
        <v>53</v>
      </c>
      <c r="AK6" s="334" t="s">
        <v>53</v>
      </c>
      <c r="AL6" s="334">
        <v>1</v>
      </c>
      <c r="AM6" s="331" t="s">
        <v>414</v>
      </c>
      <c r="AN6" s="332">
        <v>2.5</v>
      </c>
      <c r="AO6" s="334" t="s">
        <v>53</v>
      </c>
      <c r="AP6" s="334" t="s">
        <v>53</v>
      </c>
      <c r="AQ6" s="334" t="s">
        <v>53</v>
      </c>
      <c r="AR6" s="334" t="s">
        <v>53</v>
      </c>
      <c r="AS6" s="334" t="s">
        <v>53</v>
      </c>
      <c r="AT6" s="334" t="s">
        <v>53</v>
      </c>
      <c r="AU6" s="334" t="s">
        <v>53</v>
      </c>
      <c r="AV6" s="334">
        <v>2.5</v>
      </c>
      <c r="AW6" s="787"/>
      <c r="AX6" s="786"/>
      <c r="AY6" s="786"/>
      <c r="AZ6" s="786"/>
      <c r="BA6" s="786"/>
      <c r="BB6" s="786"/>
      <c r="BC6" s="786"/>
      <c r="BD6" s="333"/>
      <c r="BE6" s="333"/>
    </row>
    <row r="7" spans="1:57" ht="13.5" customHeight="1">
      <c r="A7" s="152"/>
      <c r="B7" s="333"/>
      <c r="C7" s="333"/>
      <c r="D7" s="333"/>
      <c r="E7" s="333"/>
      <c r="F7" s="333"/>
      <c r="G7" s="534"/>
      <c r="H7" s="331" t="s">
        <v>414</v>
      </c>
      <c r="I7" s="332">
        <v>34.9</v>
      </c>
      <c r="J7" s="332">
        <v>9.5</v>
      </c>
      <c r="K7" s="332">
        <v>1</v>
      </c>
      <c r="L7" s="332">
        <v>5.2</v>
      </c>
      <c r="M7" s="332">
        <v>2.5</v>
      </c>
      <c r="N7" s="332">
        <v>0.1</v>
      </c>
      <c r="O7" s="785"/>
      <c r="P7" s="332">
        <v>53.3</v>
      </c>
      <c r="Q7" s="972"/>
      <c r="R7" s="331" t="s">
        <v>413</v>
      </c>
      <c r="S7" s="332">
        <v>11.4</v>
      </c>
      <c r="T7" s="332">
        <v>2.7</v>
      </c>
      <c r="U7" s="332">
        <v>8.6999999999999993</v>
      </c>
      <c r="V7" s="332">
        <v>9</v>
      </c>
      <c r="W7" s="332">
        <v>18.100000000000001</v>
      </c>
      <c r="X7" s="332">
        <v>12</v>
      </c>
      <c r="Y7" s="332">
        <v>16.899999999999999</v>
      </c>
      <c r="Z7" s="334" t="s">
        <v>53</v>
      </c>
      <c r="AA7" s="334">
        <v>78.8</v>
      </c>
      <c r="AB7" s="67"/>
      <c r="AC7" s="331" t="s">
        <v>413</v>
      </c>
      <c r="AD7" s="332">
        <v>7.8</v>
      </c>
      <c r="AE7" s="332">
        <v>2</v>
      </c>
      <c r="AF7" s="332">
        <v>11.6</v>
      </c>
      <c r="AG7" s="332">
        <v>7.3</v>
      </c>
      <c r="AH7" s="332">
        <v>14</v>
      </c>
      <c r="AI7" s="332">
        <v>5.3</v>
      </c>
      <c r="AJ7" s="332">
        <v>42</v>
      </c>
      <c r="AK7" s="334" t="s">
        <v>53</v>
      </c>
      <c r="AL7" s="334">
        <v>90</v>
      </c>
      <c r="AM7" s="331" t="s">
        <v>413</v>
      </c>
      <c r="AN7" s="332">
        <v>4.9000000000000004</v>
      </c>
      <c r="AO7" s="332">
        <v>2.8</v>
      </c>
      <c r="AP7" s="332">
        <v>7.1</v>
      </c>
      <c r="AQ7" s="332">
        <v>7.1</v>
      </c>
      <c r="AR7" s="332">
        <v>13.7</v>
      </c>
      <c r="AS7" s="332">
        <v>15.4</v>
      </c>
      <c r="AT7" s="332">
        <v>15.5</v>
      </c>
      <c r="AU7" s="334" t="s">
        <v>53</v>
      </c>
      <c r="AV7" s="334">
        <v>66.5</v>
      </c>
      <c r="AW7" s="538"/>
      <c r="AX7" s="541"/>
      <c r="AY7" s="541"/>
      <c r="AZ7" s="541"/>
      <c r="BA7" s="541"/>
      <c r="BB7" s="541"/>
      <c r="BC7" s="541"/>
      <c r="BD7" s="333"/>
      <c r="BE7" s="333"/>
    </row>
    <row r="8" spans="1:57" ht="13.5" customHeight="1" thickBot="1">
      <c r="A8" s="333"/>
      <c r="B8" s="152" t="s">
        <v>1624</v>
      </c>
      <c r="C8" s="333"/>
      <c r="D8" s="333"/>
      <c r="E8" s="333"/>
      <c r="F8" s="341"/>
      <c r="G8" s="534"/>
      <c r="H8" s="331" t="s">
        <v>413</v>
      </c>
      <c r="I8" s="332">
        <v>78.8</v>
      </c>
      <c r="J8" s="332">
        <v>11.3</v>
      </c>
      <c r="K8" s="332">
        <v>90</v>
      </c>
      <c r="L8" s="332">
        <v>89.8</v>
      </c>
      <c r="M8" s="332">
        <v>66.5</v>
      </c>
      <c r="N8" s="332">
        <v>1.9</v>
      </c>
      <c r="O8" s="785"/>
      <c r="P8" s="332">
        <v>338.4</v>
      </c>
      <c r="Q8" s="972"/>
      <c r="R8" s="331" t="s">
        <v>412</v>
      </c>
      <c r="S8" s="332">
        <v>4.5</v>
      </c>
      <c r="T8" s="332">
        <v>0.1</v>
      </c>
      <c r="U8" s="332">
        <v>0.2</v>
      </c>
      <c r="V8" s="332" t="s">
        <v>53</v>
      </c>
      <c r="W8" s="332" t="s">
        <v>53</v>
      </c>
      <c r="X8" s="332" t="s">
        <v>53</v>
      </c>
      <c r="Y8" s="334" t="s">
        <v>53</v>
      </c>
      <c r="Z8" s="334" t="s">
        <v>53</v>
      </c>
      <c r="AA8" s="334">
        <v>4.8</v>
      </c>
      <c r="AB8" s="67"/>
      <c r="AC8" s="331" t="s">
        <v>412</v>
      </c>
      <c r="AD8" s="332">
        <v>0.2</v>
      </c>
      <c r="AE8" s="332" t="s">
        <v>53</v>
      </c>
      <c r="AF8" s="332" t="s">
        <v>53</v>
      </c>
      <c r="AG8" s="332" t="s">
        <v>53</v>
      </c>
      <c r="AH8" s="332" t="s">
        <v>53</v>
      </c>
      <c r="AI8" s="332" t="s">
        <v>53</v>
      </c>
      <c r="AJ8" s="334" t="s">
        <v>53</v>
      </c>
      <c r="AK8" s="334" t="s">
        <v>53</v>
      </c>
      <c r="AL8" s="334">
        <v>0.2</v>
      </c>
      <c r="AM8" s="331" t="s">
        <v>412</v>
      </c>
      <c r="AN8" s="332">
        <v>0.3</v>
      </c>
      <c r="AO8" s="332" t="s">
        <v>53</v>
      </c>
      <c r="AP8" s="332" t="s">
        <v>53</v>
      </c>
      <c r="AQ8" s="332" t="s">
        <v>53</v>
      </c>
      <c r="AR8" s="332" t="s">
        <v>53</v>
      </c>
      <c r="AS8" s="332" t="s">
        <v>53</v>
      </c>
      <c r="AT8" s="334" t="s">
        <v>53</v>
      </c>
      <c r="AU8" s="334" t="s">
        <v>53</v>
      </c>
      <c r="AV8" s="334">
        <v>0.3</v>
      </c>
      <c r="AW8" s="538" t="s">
        <v>498</v>
      </c>
      <c r="AX8" s="538">
        <v>106433.54931837488</v>
      </c>
      <c r="AY8" s="538">
        <v>104440.05234242586</v>
      </c>
      <c r="AZ8" s="538">
        <v>18598.813099608833</v>
      </c>
      <c r="BA8" s="538">
        <v>18531.720069481657</v>
      </c>
      <c r="BB8" s="538">
        <v>38761.316519207685</v>
      </c>
      <c r="BC8" s="538">
        <v>38676.347145323627</v>
      </c>
      <c r="BD8" s="333"/>
      <c r="BE8" s="333"/>
    </row>
    <row r="9" spans="1:57" ht="13.5" customHeight="1" thickBot="1">
      <c r="A9" s="533" t="s">
        <v>238</v>
      </c>
      <c r="B9" s="540" t="s">
        <v>433</v>
      </c>
      <c r="C9" s="540" t="s">
        <v>429</v>
      </c>
      <c r="D9" s="540" t="s">
        <v>434</v>
      </c>
      <c r="E9" s="540" t="s">
        <v>2</v>
      </c>
      <c r="F9" s="540" t="s">
        <v>432</v>
      </c>
      <c r="G9" s="534"/>
      <c r="H9" s="331" t="s">
        <v>412</v>
      </c>
      <c r="I9" s="332">
        <v>4.8</v>
      </c>
      <c r="J9" s="332">
        <v>0.3</v>
      </c>
      <c r="K9" s="332">
        <v>0.2</v>
      </c>
      <c r="L9" s="332">
        <v>0.2</v>
      </c>
      <c r="M9" s="332">
        <v>0.3</v>
      </c>
      <c r="N9" s="332">
        <v>0.3</v>
      </c>
      <c r="O9" s="785"/>
      <c r="P9" s="332">
        <v>6.2</v>
      </c>
      <c r="Q9" s="972"/>
      <c r="R9" s="328" t="s">
        <v>1033</v>
      </c>
      <c r="S9" s="332">
        <v>8.3000000000000007</v>
      </c>
      <c r="T9" s="334" t="s">
        <v>53</v>
      </c>
      <c r="U9" s="334" t="s">
        <v>53</v>
      </c>
      <c r="V9" s="334" t="s">
        <v>53</v>
      </c>
      <c r="W9" s="334" t="s">
        <v>53</v>
      </c>
      <c r="X9" s="334" t="s">
        <v>53</v>
      </c>
      <c r="Y9" s="334" t="s">
        <v>53</v>
      </c>
      <c r="Z9" s="332" t="s">
        <v>53</v>
      </c>
      <c r="AA9" s="332">
        <v>8.3000000000000007</v>
      </c>
      <c r="AB9" s="67"/>
      <c r="AC9" s="328" t="s">
        <v>1033</v>
      </c>
      <c r="AD9" s="332">
        <v>19.7</v>
      </c>
      <c r="AE9" s="334" t="s">
        <v>53</v>
      </c>
      <c r="AF9" s="334" t="s">
        <v>53</v>
      </c>
      <c r="AG9" s="334" t="s">
        <v>53</v>
      </c>
      <c r="AH9" s="334" t="s">
        <v>53</v>
      </c>
      <c r="AI9" s="334" t="s">
        <v>53</v>
      </c>
      <c r="AJ9" s="334" t="s">
        <v>53</v>
      </c>
      <c r="AK9" s="332" t="s">
        <v>53</v>
      </c>
      <c r="AL9" s="332">
        <v>19.7</v>
      </c>
      <c r="AM9" s="328" t="s">
        <v>1033</v>
      </c>
      <c r="AN9" s="332">
        <v>8.8000000000000007</v>
      </c>
      <c r="AO9" s="334" t="s">
        <v>53</v>
      </c>
      <c r="AP9" s="334" t="s">
        <v>53</v>
      </c>
      <c r="AQ9" s="334" t="s">
        <v>53</v>
      </c>
      <c r="AR9" s="334" t="s">
        <v>53</v>
      </c>
      <c r="AS9" s="334" t="s">
        <v>53</v>
      </c>
      <c r="AT9" s="334" t="s">
        <v>53</v>
      </c>
      <c r="AU9" s="332" t="s">
        <v>53</v>
      </c>
      <c r="AV9" s="332">
        <v>8.8000000000000007</v>
      </c>
      <c r="AW9" s="537" t="s">
        <v>497</v>
      </c>
      <c r="AX9" s="537">
        <v>103968.69753623431</v>
      </c>
      <c r="AY9" s="537">
        <v>102344.92832760637</v>
      </c>
      <c r="AZ9" s="537">
        <v>18163.642875842888</v>
      </c>
      <c r="BA9" s="537">
        <v>18161.825379280606</v>
      </c>
      <c r="BB9" s="537">
        <v>38556.084879691203</v>
      </c>
      <c r="BC9" s="537">
        <v>38501.900251734594</v>
      </c>
      <c r="BD9" s="333"/>
      <c r="BE9" s="333"/>
    </row>
    <row r="10" spans="1:57" ht="13.5" customHeight="1">
      <c r="A10" s="528" t="s">
        <v>570</v>
      </c>
      <c r="B10" s="527">
        <v>38.556084879691198</v>
      </c>
      <c r="C10" s="527">
        <v>18.163642875842889</v>
      </c>
      <c r="D10" s="527">
        <v>18.826457730059111</v>
      </c>
      <c r="E10" s="527">
        <v>28.422512050641114</v>
      </c>
      <c r="F10" s="527">
        <v>103.96869753623429</v>
      </c>
      <c r="G10" s="534"/>
      <c r="H10" s="331" t="s">
        <v>411</v>
      </c>
      <c r="I10" s="332">
        <v>8.3000000000000007</v>
      </c>
      <c r="J10" s="332">
        <v>9.4</v>
      </c>
      <c r="K10" s="332">
        <v>19.7</v>
      </c>
      <c r="L10" s="332">
        <v>13.6</v>
      </c>
      <c r="M10" s="332">
        <v>8.8000000000000007</v>
      </c>
      <c r="N10" s="332"/>
      <c r="O10" s="332">
        <v>7.5</v>
      </c>
      <c r="P10" s="332">
        <v>67.2</v>
      </c>
      <c r="Q10" s="971"/>
      <c r="R10" s="331" t="s">
        <v>399</v>
      </c>
      <c r="S10" s="332" t="s">
        <v>53</v>
      </c>
      <c r="T10" s="334" t="s">
        <v>53</v>
      </c>
      <c r="U10" s="334" t="s">
        <v>53</v>
      </c>
      <c r="V10" s="334" t="s">
        <v>53</v>
      </c>
      <c r="W10" s="334" t="s">
        <v>53</v>
      </c>
      <c r="X10" s="334" t="s">
        <v>53</v>
      </c>
      <c r="Y10" s="334" t="s">
        <v>53</v>
      </c>
      <c r="Z10" s="332">
        <v>17.3</v>
      </c>
      <c r="AA10" s="332">
        <v>17.3</v>
      </c>
      <c r="AB10" s="67"/>
      <c r="AC10" s="331" t="s">
        <v>399</v>
      </c>
      <c r="AD10" s="332" t="s">
        <v>53</v>
      </c>
      <c r="AE10" s="334" t="s">
        <v>53</v>
      </c>
      <c r="AF10" s="334" t="s">
        <v>53</v>
      </c>
      <c r="AG10" s="334" t="s">
        <v>53</v>
      </c>
      <c r="AH10" s="334" t="s">
        <v>53</v>
      </c>
      <c r="AI10" s="334" t="s">
        <v>53</v>
      </c>
      <c r="AJ10" s="334" t="s">
        <v>53</v>
      </c>
      <c r="AK10" s="332">
        <v>2</v>
      </c>
      <c r="AL10" s="332">
        <v>2</v>
      </c>
      <c r="AM10" s="331" t="s">
        <v>399</v>
      </c>
      <c r="AN10" s="332" t="s">
        <v>53</v>
      </c>
      <c r="AO10" s="334" t="s">
        <v>53</v>
      </c>
      <c r="AP10" s="334" t="s">
        <v>53</v>
      </c>
      <c r="AQ10" s="334" t="s">
        <v>53</v>
      </c>
      <c r="AR10" s="334" t="s">
        <v>53</v>
      </c>
      <c r="AS10" s="334" t="s">
        <v>53</v>
      </c>
      <c r="AT10" s="334" t="s">
        <v>53</v>
      </c>
      <c r="AU10" s="332">
        <v>0.7</v>
      </c>
      <c r="AV10" s="332">
        <v>0.7</v>
      </c>
      <c r="AW10" s="537" t="s">
        <v>496</v>
      </c>
      <c r="AX10" s="537">
        <v>2464.8517821405717</v>
      </c>
      <c r="AY10" s="537">
        <v>2095.1240148194861</v>
      </c>
      <c r="AZ10" s="537">
        <v>435.1702237659473</v>
      </c>
      <c r="BA10" s="537">
        <v>369.89469020105514</v>
      </c>
      <c r="BB10" s="537">
        <v>205.23163951648999</v>
      </c>
      <c r="BC10" s="537">
        <v>174.44689358901647</v>
      </c>
      <c r="BD10" s="333"/>
      <c r="BE10" s="333"/>
    </row>
    <row r="11" spans="1:57">
      <c r="A11" s="524" t="s">
        <v>564</v>
      </c>
      <c r="B11" s="337">
        <v>33.651134867700002</v>
      </c>
      <c r="C11" s="337">
        <v>9.6524747073795005</v>
      </c>
      <c r="D11" s="337">
        <v>7.0678334278086492</v>
      </c>
      <c r="E11" s="337">
        <v>7.5569287012931259</v>
      </c>
      <c r="F11" s="337">
        <v>57.928371704181266</v>
      </c>
      <c r="G11" s="534"/>
      <c r="H11" s="331" t="s">
        <v>399</v>
      </c>
      <c r="I11" s="332">
        <v>17.3</v>
      </c>
      <c r="J11" s="332">
        <v>7.9</v>
      </c>
      <c r="K11" s="332">
        <v>2</v>
      </c>
      <c r="L11" s="332">
        <v>3.9</v>
      </c>
      <c r="M11" s="332">
        <v>0.7</v>
      </c>
      <c r="N11" s="332">
        <v>0.6</v>
      </c>
      <c r="O11" s="785"/>
      <c r="P11" s="332">
        <v>32.4</v>
      </c>
      <c r="Q11" s="968"/>
      <c r="R11" s="141" t="s">
        <v>409</v>
      </c>
      <c r="S11" s="177">
        <v>59.1</v>
      </c>
      <c r="T11" s="177">
        <v>2.8</v>
      </c>
      <c r="U11" s="177">
        <v>8.9</v>
      </c>
      <c r="V11" s="177">
        <v>9</v>
      </c>
      <c r="W11" s="177">
        <v>18.100000000000001</v>
      </c>
      <c r="X11" s="177">
        <v>12</v>
      </c>
      <c r="Y11" s="177">
        <v>16.899999999999999</v>
      </c>
      <c r="Z11" s="177">
        <v>17.3</v>
      </c>
      <c r="AA11" s="177">
        <v>144.19999999999999</v>
      </c>
      <c r="AB11" s="67"/>
      <c r="AC11" s="141" t="s">
        <v>409</v>
      </c>
      <c r="AD11" s="177">
        <v>28.7</v>
      </c>
      <c r="AE11" s="177">
        <v>2</v>
      </c>
      <c r="AF11" s="177">
        <v>11.6</v>
      </c>
      <c r="AG11" s="177">
        <v>7.3</v>
      </c>
      <c r="AH11" s="177">
        <v>14</v>
      </c>
      <c r="AI11" s="177">
        <v>5.3</v>
      </c>
      <c r="AJ11" s="177">
        <v>42</v>
      </c>
      <c r="AK11" s="177">
        <v>2</v>
      </c>
      <c r="AL11" s="177">
        <v>112.9</v>
      </c>
      <c r="AM11" s="141" t="s">
        <v>409</v>
      </c>
      <c r="AN11" s="177">
        <v>16.399999999999999</v>
      </c>
      <c r="AO11" s="177">
        <v>2.8</v>
      </c>
      <c r="AP11" s="177">
        <v>7.1</v>
      </c>
      <c r="AQ11" s="177">
        <v>7.1</v>
      </c>
      <c r="AR11" s="177">
        <v>13.7</v>
      </c>
      <c r="AS11" s="177">
        <v>15.4</v>
      </c>
      <c r="AT11" s="177">
        <v>15.5</v>
      </c>
      <c r="AU11" s="177">
        <v>0.7</v>
      </c>
      <c r="AV11" s="177">
        <v>78.8</v>
      </c>
      <c r="AW11" s="537" t="s">
        <v>495</v>
      </c>
      <c r="AX11" s="537">
        <v>0</v>
      </c>
      <c r="AY11" s="537">
        <v>0</v>
      </c>
      <c r="AZ11" s="537">
        <v>0</v>
      </c>
      <c r="BA11" s="537">
        <v>0</v>
      </c>
      <c r="BB11" s="537">
        <v>0</v>
      </c>
      <c r="BC11" s="537">
        <v>0</v>
      </c>
      <c r="BD11" s="333"/>
      <c r="BE11" s="333"/>
    </row>
    <row r="12" spans="1:57" ht="21" thickBot="1">
      <c r="A12" s="524" t="s">
        <v>563</v>
      </c>
      <c r="B12" s="337">
        <v>3.958015006218917</v>
      </c>
      <c r="C12" s="337">
        <v>7.3375662112705022</v>
      </c>
      <c r="D12" s="337">
        <v>1.3230430551876444</v>
      </c>
      <c r="E12" s="337">
        <v>4.9763009753327569</v>
      </c>
      <c r="F12" s="337">
        <v>17.594925248009812</v>
      </c>
      <c r="G12" s="534"/>
      <c r="H12" s="526" t="s">
        <v>424</v>
      </c>
      <c r="I12" s="876"/>
      <c r="J12" s="876"/>
      <c r="K12" s="876"/>
      <c r="L12" s="876"/>
      <c r="M12" s="876"/>
      <c r="N12" s="876"/>
      <c r="O12" s="876">
        <v>89.4</v>
      </c>
      <c r="P12" s="876">
        <v>89.4</v>
      </c>
      <c r="Q12" s="878"/>
      <c r="R12" s="331" t="s">
        <v>407</v>
      </c>
      <c r="S12" s="332">
        <v>4</v>
      </c>
      <c r="T12" s="332">
        <v>2.1</v>
      </c>
      <c r="U12" s="332">
        <v>1.8</v>
      </c>
      <c r="V12" s="332">
        <v>0.2</v>
      </c>
      <c r="W12" s="332">
        <v>0.5</v>
      </c>
      <c r="X12" s="332">
        <v>1.1000000000000001</v>
      </c>
      <c r="Y12" s="334">
        <v>0.5</v>
      </c>
      <c r="Z12" s="332">
        <v>60</v>
      </c>
      <c r="AA12" s="332">
        <v>70.099999999999994</v>
      </c>
      <c r="AB12" s="67"/>
      <c r="AC12" s="331" t="s">
        <v>407</v>
      </c>
      <c r="AD12" s="332">
        <v>0.6</v>
      </c>
      <c r="AE12" s="332">
        <v>0.1</v>
      </c>
      <c r="AF12" s="332">
        <v>0.2</v>
      </c>
      <c r="AG12" s="332" t="s">
        <v>53</v>
      </c>
      <c r="AH12" s="332" t="s">
        <v>53</v>
      </c>
      <c r="AI12" s="332" t="s">
        <v>53</v>
      </c>
      <c r="AJ12" s="334" t="s">
        <v>53</v>
      </c>
      <c r="AK12" s="332">
        <v>55.7</v>
      </c>
      <c r="AL12" s="332">
        <v>56.5</v>
      </c>
      <c r="AM12" s="331" t="s">
        <v>407</v>
      </c>
      <c r="AN12" s="332">
        <v>0.2</v>
      </c>
      <c r="AO12" s="332">
        <v>0.2</v>
      </c>
      <c r="AP12" s="332">
        <v>0.2</v>
      </c>
      <c r="AQ12" s="332" t="s">
        <v>53</v>
      </c>
      <c r="AR12" s="332">
        <v>0.1</v>
      </c>
      <c r="AS12" s="332">
        <v>0.1</v>
      </c>
      <c r="AT12" s="334" t="s">
        <v>53</v>
      </c>
      <c r="AU12" s="332">
        <v>25.9</v>
      </c>
      <c r="AV12" s="332">
        <v>26.7</v>
      </c>
      <c r="AW12" s="301"/>
      <c r="AX12" s="301"/>
      <c r="AY12" s="301"/>
      <c r="AZ12" s="301"/>
      <c r="BA12" s="301"/>
      <c r="BB12" s="301"/>
      <c r="BC12" s="301"/>
      <c r="BD12" s="333"/>
      <c r="BE12" s="333"/>
    </row>
    <row r="13" spans="1:57" ht="20.25" customHeight="1">
      <c r="A13" s="524" t="s">
        <v>562</v>
      </c>
      <c r="B13" s="337">
        <v>0.17286889210654996</v>
      </c>
      <c r="C13" s="337">
        <v>1.1476377205888701</v>
      </c>
      <c r="D13" s="337">
        <v>3.017771786093991</v>
      </c>
      <c r="E13" s="337">
        <v>0.91041920485469507</v>
      </c>
      <c r="F13" s="337">
        <v>5.2486976036441098</v>
      </c>
      <c r="G13" s="534"/>
      <c r="H13" s="141" t="s">
        <v>409</v>
      </c>
      <c r="I13" s="177">
        <v>144.19999999999999</v>
      </c>
      <c r="J13" s="177">
        <v>38.5</v>
      </c>
      <c r="K13" s="177">
        <v>112.9</v>
      </c>
      <c r="L13" s="177">
        <v>112.6</v>
      </c>
      <c r="M13" s="177">
        <v>78.8</v>
      </c>
      <c r="N13" s="177">
        <v>3</v>
      </c>
      <c r="O13" s="177">
        <v>96.9</v>
      </c>
      <c r="P13" s="177">
        <v>586.79999999999995</v>
      </c>
      <c r="Q13" s="970"/>
      <c r="R13" s="331" t="s">
        <v>406</v>
      </c>
      <c r="S13" s="332">
        <v>4.8</v>
      </c>
      <c r="T13" s="332">
        <v>1.9</v>
      </c>
      <c r="U13" s="332">
        <v>0.3</v>
      </c>
      <c r="V13" s="332">
        <v>7.7</v>
      </c>
      <c r="W13" s="332">
        <v>5.5</v>
      </c>
      <c r="X13" s="332" t="s">
        <v>53</v>
      </c>
      <c r="Y13" s="334" t="s">
        <v>53</v>
      </c>
      <c r="Z13" s="332" t="s">
        <v>53</v>
      </c>
      <c r="AA13" s="334">
        <v>20.2</v>
      </c>
      <c r="AB13" s="67"/>
      <c r="AC13" s="331" t="s">
        <v>406</v>
      </c>
      <c r="AD13" s="332">
        <v>2.2000000000000002</v>
      </c>
      <c r="AE13" s="332" t="s">
        <v>53</v>
      </c>
      <c r="AF13" s="332" t="s">
        <v>53</v>
      </c>
      <c r="AG13" s="332" t="s">
        <v>53</v>
      </c>
      <c r="AH13" s="332" t="s">
        <v>53</v>
      </c>
      <c r="AI13" s="332" t="s">
        <v>53</v>
      </c>
      <c r="AJ13" s="334" t="s">
        <v>53</v>
      </c>
      <c r="AK13" s="332" t="s">
        <v>53</v>
      </c>
      <c r="AL13" s="334">
        <v>2.2000000000000002</v>
      </c>
      <c r="AM13" s="331" t="s">
        <v>406</v>
      </c>
      <c r="AN13" s="332">
        <v>2.4</v>
      </c>
      <c r="AO13" s="332">
        <v>0.5</v>
      </c>
      <c r="AP13" s="332" t="s">
        <v>53</v>
      </c>
      <c r="AQ13" s="332" t="s">
        <v>53</v>
      </c>
      <c r="AR13" s="332">
        <v>0.1</v>
      </c>
      <c r="AS13" s="332">
        <v>0.1</v>
      </c>
      <c r="AT13" s="334" t="s">
        <v>53</v>
      </c>
      <c r="AU13" s="332" t="s">
        <v>53</v>
      </c>
      <c r="AV13" s="334">
        <v>3.1</v>
      </c>
      <c r="AW13" s="173" t="s">
        <v>494</v>
      </c>
      <c r="AX13" s="173">
        <v>357775.73780141654</v>
      </c>
      <c r="AY13" s="173">
        <v>77754.291540210615</v>
      </c>
      <c r="AZ13" s="173">
        <v>47730.833822762761</v>
      </c>
      <c r="BA13" s="173">
        <v>29864.917150974106</v>
      </c>
      <c r="BB13" s="173">
        <v>134781.10552613737</v>
      </c>
      <c r="BC13" s="173">
        <v>44180.477411155276</v>
      </c>
      <c r="BD13" s="535"/>
      <c r="BE13" s="333"/>
    </row>
    <row r="14" spans="1:57" ht="13.5" customHeight="1">
      <c r="A14" s="524" t="s">
        <v>560</v>
      </c>
      <c r="B14" s="337">
        <v>0.77406611366572964</v>
      </c>
      <c r="C14" s="337">
        <v>2.5964236604014885E-2</v>
      </c>
      <c r="D14" s="337">
        <v>7.4178094609688241</v>
      </c>
      <c r="E14" s="337">
        <v>14.978863169160537</v>
      </c>
      <c r="F14" s="337">
        <v>23.196702980399103</v>
      </c>
      <c r="G14" s="534"/>
      <c r="H14" s="331"/>
      <c r="I14" s="340"/>
      <c r="J14" s="340"/>
      <c r="K14" s="340"/>
      <c r="L14" s="340"/>
      <c r="M14" s="340"/>
      <c r="N14" s="340"/>
      <c r="O14" s="340"/>
      <c r="P14" s="340"/>
      <c r="Q14" s="878"/>
      <c r="R14" s="331" t="s">
        <v>1032</v>
      </c>
      <c r="S14" s="332">
        <v>0.3</v>
      </c>
      <c r="T14" s="332">
        <v>1.2</v>
      </c>
      <c r="U14" s="332">
        <v>1.7</v>
      </c>
      <c r="V14" s="332" t="s">
        <v>53</v>
      </c>
      <c r="W14" s="332" t="s">
        <v>53</v>
      </c>
      <c r="X14" s="332" t="s">
        <v>53</v>
      </c>
      <c r="Y14" s="334" t="s">
        <v>53</v>
      </c>
      <c r="Z14" s="332" t="s">
        <v>53</v>
      </c>
      <c r="AA14" s="334">
        <v>3.2</v>
      </c>
      <c r="AB14" s="67"/>
      <c r="AC14" s="331" t="s">
        <v>1032</v>
      </c>
      <c r="AD14" s="332" t="s">
        <v>53</v>
      </c>
      <c r="AE14" s="332" t="s">
        <v>53</v>
      </c>
      <c r="AF14" s="332" t="s">
        <v>53</v>
      </c>
      <c r="AG14" s="332" t="s">
        <v>53</v>
      </c>
      <c r="AH14" s="332" t="s">
        <v>53</v>
      </c>
      <c r="AI14" s="332" t="s">
        <v>53</v>
      </c>
      <c r="AJ14" s="334" t="s">
        <v>53</v>
      </c>
      <c r="AK14" s="332" t="s">
        <v>53</v>
      </c>
      <c r="AL14" s="334" t="s">
        <v>53</v>
      </c>
      <c r="AM14" s="331" t="s">
        <v>1032</v>
      </c>
      <c r="AN14" s="332" t="s">
        <v>53</v>
      </c>
      <c r="AO14" s="332">
        <v>0.1</v>
      </c>
      <c r="AP14" s="332" t="s">
        <v>53</v>
      </c>
      <c r="AQ14" s="332" t="s">
        <v>53</v>
      </c>
      <c r="AR14" s="332" t="s">
        <v>53</v>
      </c>
      <c r="AS14" s="332" t="s">
        <v>53</v>
      </c>
      <c r="AT14" s="334" t="s">
        <v>53</v>
      </c>
      <c r="AU14" s="332" t="s">
        <v>53</v>
      </c>
      <c r="AV14" s="334">
        <v>0.1</v>
      </c>
      <c r="AW14" s="537" t="s">
        <v>493</v>
      </c>
      <c r="AX14" s="537">
        <v>103899.21982929754</v>
      </c>
      <c r="AY14" s="537">
        <v>6896.3653075715793</v>
      </c>
      <c r="AZ14" s="537">
        <v>288.42542338018393</v>
      </c>
      <c r="BA14" s="537">
        <v>41.413981637630904</v>
      </c>
      <c r="BB14" s="537">
        <v>34262.430139429787</v>
      </c>
      <c r="BC14" s="537">
        <v>2360.0181707234856</v>
      </c>
      <c r="BD14" s="333"/>
      <c r="BE14" s="333"/>
    </row>
    <row r="15" spans="1:57" ht="13.5" customHeight="1">
      <c r="A15" s="528" t="s">
        <v>569</v>
      </c>
      <c r="B15" s="527">
        <v>0.20523163951648993</v>
      </c>
      <c r="C15" s="527">
        <v>0.43517022376594727</v>
      </c>
      <c r="D15" s="527">
        <v>0.26708544925311356</v>
      </c>
      <c r="E15" s="527">
        <v>1.5573644696050211</v>
      </c>
      <c r="F15" s="527">
        <v>2.4648517821405713</v>
      </c>
      <c r="G15" s="534"/>
      <c r="H15" s="331" t="s">
        <v>407</v>
      </c>
      <c r="I15" s="332">
        <v>70.099999999999994</v>
      </c>
      <c r="J15" s="332">
        <v>12.3</v>
      </c>
      <c r="K15" s="332">
        <v>56.5</v>
      </c>
      <c r="L15" s="332">
        <v>36.700000000000003</v>
      </c>
      <c r="M15" s="332">
        <v>26.7</v>
      </c>
      <c r="N15" s="332">
        <v>2.2999999999999998</v>
      </c>
      <c r="O15" s="785"/>
      <c r="P15" s="332">
        <v>204.6</v>
      </c>
      <c r="Q15" s="878"/>
      <c r="R15" s="331" t="s">
        <v>1031</v>
      </c>
      <c r="S15" s="332">
        <v>1.7</v>
      </c>
      <c r="T15" s="332">
        <v>3.6</v>
      </c>
      <c r="U15" s="332">
        <v>4.4000000000000004</v>
      </c>
      <c r="V15" s="332" t="s">
        <v>53</v>
      </c>
      <c r="W15" s="332" t="s">
        <v>53</v>
      </c>
      <c r="X15" s="332" t="s">
        <v>53</v>
      </c>
      <c r="Y15" s="334" t="s">
        <v>53</v>
      </c>
      <c r="Z15" s="332" t="s">
        <v>53</v>
      </c>
      <c r="AA15" s="334">
        <v>9.8000000000000007</v>
      </c>
      <c r="AB15" s="67"/>
      <c r="AC15" s="331" t="s">
        <v>1031</v>
      </c>
      <c r="AD15" s="332" t="s">
        <v>53</v>
      </c>
      <c r="AE15" s="332" t="s">
        <v>53</v>
      </c>
      <c r="AF15" s="332" t="s">
        <v>53</v>
      </c>
      <c r="AG15" s="332" t="s">
        <v>53</v>
      </c>
      <c r="AH15" s="332" t="s">
        <v>53</v>
      </c>
      <c r="AI15" s="332" t="s">
        <v>53</v>
      </c>
      <c r="AJ15" s="334" t="s">
        <v>53</v>
      </c>
      <c r="AK15" s="332" t="s">
        <v>53</v>
      </c>
      <c r="AL15" s="334" t="s">
        <v>53</v>
      </c>
      <c r="AM15" s="331" t="s">
        <v>1031</v>
      </c>
      <c r="AN15" s="332" t="s">
        <v>53</v>
      </c>
      <c r="AO15" s="332" t="s">
        <v>53</v>
      </c>
      <c r="AP15" s="332" t="s">
        <v>53</v>
      </c>
      <c r="AQ15" s="332" t="s">
        <v>53</v>
      </c>
      <c r="AR15" s="332" t="s">
        <v>53</v>
      </c>
      <c r="AS15" s="332" t="s">
        <v>53</v>
      </c>
      <c r="AT15" s="334" t="s">
        <v>53</v>
      </c>
      <c r="AU15" s="332" t="s">
        <v>53</v>
      </c>
      <c r="AV15" s="334" t="s">
        <v>53</v>
      </c>
      <c r="AW15" s="537" t="s">
        <v>492</v>
      </c>
      <c r="AX15" s="537"/>
      <c r="AY15" s="537"/>
      <c r="AZ15" s="537"/>
      <c r="BA15" s="537"/>
      <c r="BB15" s="537"/>
      <c r="BC15" s="537"/>
      <c r="BD15" s="333"/>
      <c r="BE15" s="333"/>
    </row>
    <row r="16" spans="1:57" ht="13.5" customHeight="1">
      <c r="A16" s="524" t="s">
        <v>560</v>
      </c>
      <c r="B16" s="337">
        <v>0.20522397747068993</v>
      </c>
      <c r="C16" s="337">
        <v>0.27965988005613701</v>
      </c>
      <c r="D16" s="337">
        <v>0.15471571176359197</v>
      </c>
      <c r="E16" s="337">
        <v>1.5573644696050211</v>
      </c>
      <c r="F16" s="337">
        <v>2.1969640388954392</v>
      </c>
      <c r="G16" s="534"/>
      <c r="H16" s="331" t="s">
        <v>406</v>
      </c>
      <c r="I16" s="332">
        <v>20.2</v>
      </c>
      <c r="J16" s="332">
        <v>4.2</v>
      </c>
      <c r="K16" s="332">
        <v>2.2000000000000002</v>
      </c>
      <c r="L16" s="332">
        <v>2.8</v>
      </c>
      <c r="M16" s="332">
        <v>3.1</v>
      </c>
      <c r="N16" s="332">
        <v>0.5</v>
      </c>
      <c r="O16" s="785"/>
      <c r="P16" s="332">
        <v>33</v>
      </c>
      <c r="Q16" s="878"/>
      <c r="R16" s="331" t="s">
        <v>1030</v>
      </c>
      <c r="S16" s="332" t="s">
        <v>53</v>
      </c>
      <c r="T16" s="332" t="s">
        <v>53</v>
      </c>
      <c r="U16" s="332">
        <v>5.7</v>
      </c>
      <c r="V16" s="332">
        <v>0.2</v>
      </c>
      <c r="W16" s="332" t="s">
        <v>53</v>
      </c>
      <c r="X16" s="332" t="s">
        <v>53</v>
      </c>
      <c r="Y16" s="334" t="s">
        <v>53</v>
      </c>
      <c r="Z16" s="332" t="s">
        <v>53</v>
      </c>
      <c r="AA16" s="334">
        <v>5.9</v>
      </c>
      <c r="AB16" s="67"/>
      <c r="AC16" s="331" t="s">
        <v>1030</v>
      </c>
      <c r="AD16" s="332" t="s">
        <v>53</v>
      </c>
      <c r="AE16" s="332" t="s">
        <v>53</v>
      </c>
      <c r="AF16" s="332" t="s">
        <v>53</v>
      </c>
      <c r="AG16" s="332" t="s">
        <v>53</v>
      </c>
      <c r="AH16" s="332" t="s">
        <v>53</v>
      </c>
      <c r="AI16" s="332" t="s">
        <v>53</v>
      </c>
      <c r="AJ16" s="334" t="s">
        <v>53</v>
      </c>
      <c r="AK16" s="332" t="s">
        <v>53</v>
      </c>
      <c r="AL16" s="334" t="s">
        <v>53</v>
      </c>
      <c r="AM16" s="331" t="s">
        <v>1030</v>
      </c>
      <c r="AN16" s="332" t="s">
        <v>53</v>
      </c>
      <c r="AO16" s="332" t="s">
        <v>53</v>
      </c>
      <c r="AP16" s="332" t="s">
        <v>53</v>
      </c>
      <c r="AQ16" s="332" t="s">
        <v>53</v>
      </c>
      <c r="AR16" s="332" t="s">
        <v>53</v>
      </c>
      <c r="AS16" s="332" t="s">
        <v>53</v>
      </c>
      <c r="AT16" s="334" t="s">
        <v>53</v>
      </c>
      <c r="AU16" s="332" t="s">
        <v>53</v>
      </c>
      <c r="AV16" s="334" t="s">
        <v>53</v>
      </c>
      <c r="AW16" s="537" t="s">
        <v>491</v>
      </c>
      <c r="AX16" s="537">
        <v>110933.67482919738</v>
      </c>
      <c r="AY16" s="537">
        <v>49236.531220383004</v>
      </c>
      <c r="AZ16" s="537">
        <v>15092.568066385535</v>
      </c>
      <c r="BA16" s="537">
        <v>8906.4173808433425</v>
      </c>
      <c r="BB16" s="537">
        <v>33010.800664616028</v>
      </c>
      <c r="BC16" s="537">
        <v>13915.674031904475</v>
      </c>
      <c r="BD16" s="333"/>
      <c r="BE16" s="333"/>
    </row>
    <row r="17" spans="1:57" ht="22.5" customHeight="1" thickBot="1">
      <c r="A17" s="524" t="s">
        <v>559</v>
      </c>
      <c r="B17" s="337">
        <v>7.6620457999999405E-6</v>
      </c>
      <c r="C17" s="337">
        <v>0.15551034370981026</v>
      </c>
      <c r="D17" s="337">
        <v>0.11236973748952157</v>
      </c>
      <c r="E17" s="337">
        <v>0</v>
      </c>
      <c r="F17" s="337">
        <v>0.26788774324513187</v>
      </c>
      <c r="G17" s="534"/>
      <c r="H17" s="331" t="s">
        <v>408</v>
      </c>
      <c r="I17" s="332">
        <v>45.7</v>
      </c>
      <c r="J17" s="332">
        <v>26.199999999999996</v>
      </c>
      <c r="K17" s="332">
        <v>32.9</v>
      </c>
      <c r="L17" s="332">
        <v>53.2</v>
      </c>
      <c r="M17" s="332">
        <v>12.299999999999999</v>
      </c>
      <c r="N17" s="332">
        <v>12.5</v>
      </c>
      <c r="O17" s="332"/>
      <c r="P17" s="332">
        <v>182.70000000000002</v>
      </c>
      <c r="Q17" s="332"/>
      <c r="R17" s="331" t="s">
        <v>403</v>
      </c>
      <c r="S17" s="332" t="s">
        <v>53</v>
      </c>
      <c r="T17" s="332" t="s">
        <v>53</v>
      </c>
      <c r="U17" s="332">
        <v>2</v>
      </c>
      <c r="V17" s="332">
        <v>2.7</v>
      </c>
      <c r="W17" s="332">
        <v>5.7</v>
      </c>
      <c r="X17" s="332">
        <v>2.4</v>
      </c>
      <c r="Y17" s="334">
        <v>0.8</v>
      </c>
      <c r="Z17" s="332" t="s">
        <v>53</v>
      </c>
      <c r="AA17" s="334">
        <v>13.6</v>
      </c>
      <c r="AB17" s="67"/>
      <c r="AC17" s="331" t="s">
        <v>403</v>
      </c>
      <c r="AD17" s="332">
        <v>1.1000000000000001</v>
      </c>
      <c r="AE17" s="332" t="s">
        <v>53</v>
      </c>
      <c r="AF17" s="332">
        <v>7.5</v>
      </c>
      <c r="AG17" s="332">
        <v>0.5</v>
      </c>
      <c r="AH17" s="332">
        <v>18.600000000000001</v>
      </c>
      <c r="AI17" s="332">
        <v>1.9</v>
      </c>
      <c r="AJ17" s="334">
        <v>0.1</v>
      </c>
      <c r="AK17" s="332" t="s">
        <v>53</v>
      </c>
      <c r="AL17" s="334">
        <v>29.8</v>
      </c>
      <c r="AM17" s="331" t="s">
        <v>403</v>
      </c>
      <c r="AN17" s="332" t="s">
        <v>53</v>
      </c>
      <c r="AO17" s="332" t="s">
        <v>53</v>
      </c>
      <c r="AP17" s="332">
        <v>2.1</v>
      </c>
      <c r="AQ17" s="332">
        <v>1.8</v>
      </c>
      <c r="AR17" s="332">
        <v>5.6</v>
      </c>
      <c r="AS17" s="332" t="s">
        <v>53</v>
      </c>
      <c r="AT17" s="334">
        <v>0.1</v>
      </c>
      <c r="AU17" s="332" t="s">
        <v>53</v>
      </c>
      <c r="AV17" s="334">
        <v>9.6999999999999993</v>
      </c>
      <c r="AW17" s="537" t="s">
        <v>490</v>
      </c>
      <c r="AX17" s="537">
        <v>16588.102638868811</v>
      </c>
      <c r="AY17" s="537">
        <v>3069.2913003213721</v>
      </c>
      <c r="AZ17" s="537">
        <v>2981.1695439430446</v>
      </c>
      <c r="BA17" s="537">
        <v>611.0033034470456</v>
      </c>
      <c r="BB17" s="537">
        <v>6431.0980858115472</v>
      </c>
      <c r="BC17" s="537">
        <v>547.07105392515837</v>
      </c>
      <c r="BD17" s="333"/>
      <c r="BE17" s="333"/>
    </row>
    <row r="18" spans="1:57" ht="13.5" customHeight="1">
      <c r="A18" s="274" t="s">
        <v>431</v>
      </c>
      <c r="B18" s="142">
        <v>38.761316519207689</v>
      </c>
      <c r="C18" s="142">
        <v>18.598813099608844</v>
      </c>
      <c r="D18" s="142">
        <v>19.093543179312224</v>
      </c>
      <c r="E18" s="142">
        <v>29.97987652024614</v>
      </c>
      <c r="F18" s="142">
        <v>106.43354931837486</v>
      </c>
      <c r="G18" s="534"/>
      <c r="H18" s="335" t="s">
        <v>883</v>
      </c>
      <c r="I18" s="332">
        <v>3.2</v>
      </c>
      <c r="J18" s="332">
        <v>5.8</v>
      </c>
      <c r="K18" s="332"/>
      <c r="L18" s="332"/>
      <c r="M18" s="332">
        <v>0.1</v>
      </c>
      <c r="N18" s="332">
        <v>5</v>
      </c>
      <c r="O18" s="785"/>
      <c r="P18" s="332">
        <v>14.1</v>
      </c>
      <c r="Q18" s="878"/>
      <c r="R18" s="331" t="s">
        <v>402</v>
      </c>
      <c r="S18" s="332">
        <v>0.1</v>
      </c>
      <c r="T18" s="332">
        <v>1</v>
      </c>
      <c r="U18" s="332">
        <v>1.9</v>
      </c>
      <c r="V18" s="332">
        <v>3.5</v>
      </c>
      <c r="W18" s="332">
        <v>3.1</v>
      </c>
      <c r="X18" s="332">
        <v>3.3</v>
      </c>
      <c r="Y18" s="332">
        <v>0.2</v>
      </c>
      <c r="Z18" s="334" t="s">
        <v>53</v>
      </c>
      <c r="AA18" s="334">
        <v>13.2</v>
      </c>
      <c r="AB18" s="67"/>
      <c r="AC18" s="331" t="s">
        <v>402</v>
      </c>
      <c r="AD18" s="332" t="s">
        <v>53</v>
      </c>
      <c r="AE18" s="332" t="s">
        <v>53</v>
      </c>
      <c r="AF18" s="332">
        <v>0.6</v>
      </c>
      <c r="AG18" s="332">
        <v>2</v>
      </c>
      <c r="AH18" s="332">
        <v>0.4</v>
      </c>
      <c r="AI18" s="332">
        <v>0.1</v>
      </c>
      <c r="AJ18" s="332" t="s">
        <v>53</v>
      </c>
      <c r="AK18" s="334" t="s">
        <v>53</v>
      </c>
      <c r="AL18" s="334">
        <v>3.1</v>
      </c>
      <c r="AM18" s="331" t="s">
        <v>402</v>
      </c>
      <c r="AN18" s="332" t="s">
        <v>53</v>
      </c>
      <c r="AO18" s="332" t="s">
        <v>53</v>
      </c>
      <c r="AP18" s="332">
        <v>0.4</v>
      </c>
      <c r="AQ18" s="332">
        <v>0.5</v>
      </c>
      <c r="AR18" s="332">
        <v>1.5</v>
      </c>
      <c r="AS18" s="332" t="s">
        <v>53</v>
      </c>
      <c r="AT18" s="332" t="s">
        <v>53</v>
      </c>
      <c r="AU18" s="334" t="s">
        <v>53</v>
      </c>
      <c r="AV18" s="334">
        <v>2.5</v>
      </c>
      <c r="AW18" s="537" t="s">
        <v>489</v>
      </c>
      <c r="AX18" s="537">
        <v>74477.080933467339</v>
      </c>
      <c r="AY18" s="537">
        <v>12749.587469551618</v>
      </c>
      <c r="AZ18" s="537">
        <v>23724.459652551948</v>
      </c>
      <c r="BA18" s="537">
        <v>19851.603322054059</v>
      </c>
      <c r="BB18" s="537">
        <v>44924.126536960015</v>
      </c>
      <c r="BC18" s="537">
        <v>24235.540852858012</v>
      </c>
      <c r="BD18" s="333"/>
      <c r="BE18" s="333"/>
    </row>
    <row r="19" spans="1:57" ht="13.5" customHeight="1">
      <c r="A19" s="907"/>
      <c r="B19" s="1348"/>
      <c r="C19" s="1348"/>
      <c r="D19" s="1348"/>
      <c r="E19" s="1348"/>
      <c r="F19" s="1348"/>
      <c r="G19" s="534"/>
      <c r="H19" s="335" t="s">
        <v>882</v>
      </c>
      <c r="I19" s="332">
        <v>9.8000000000000007</v>
      </c>
      <c r="J19" s="332">
        <v>8.4</v>
      </c>
      <c r="K19" s="332"/>
      <c r="L19" s="332"/>
      <c r="M19" s="332"/>
      <c r="N19" s="332">
        <v>3.5</v>
      </c>
      <c r="O19" s="785"/>
      <c r="P19" s="332">
        <v>21.6</v>
      </c>
      <c r="Q19" s="878"/>
      <c r="R19" s="331" t="s">
        <v>401</v>
      </c>
      <c r="S19" s="332" t="s">
        <v>53</v>
      </c>
      <c r="T19" s="332" t="s">
        <v>53</v>
      </c>
      <c r="U19" s="332" t="s">
        <v>53</v>
      </c>
      <c r="V19" s="332" t="s">
        <v>53</v>
      </c>
      <c r="W19" s="332" t="s">
        <v>53</v>
      </c>
      <c r="X19" s="332">
        <v>1.4</v>
      </c>
      <c r="Y19" s="332">
        <v>1</v>
      </c>
      <c r="Z19" s="334" t="s">
        <v>53</v>
      </c>
      <c r="AA19" s="334">
        <v>2.4</v>
      </c>
      <c r="AB19" s="67"/>
      <c r="AC19" s="331" t="s">
        <v>401</v>
      </c>
      <c r="AD19" s="332" t="s">
        <v>53</v>
      </c>
      <c r="AE19" s="332" t="s">
        <v>53</v>
      </c>
      <c r="AF19" s="332" t="s">
        <v>53</v>
      </c>
      <c r="AG19" s="332" t="s">
        <v>53</v>
      </c>
      <c r="AH19" s="332" t="s">
        <v>53</v>
      </c>
      <c r="AI19" s="332">
        <v>0.2</v>
      </c>
      <c r="AJ19" s="332">
        <v>0.4</v>
      </c>
      <c r="AK19" s="334" t="s">
        <v>53</v>
      </c>
      <c r="AL19" s="334">
        <v>0.5</v>
      </c>
      <c r="AM19" s="331" t="s">
        <v>401</v>
      </c>
      <c r="AN19" s="332" t="s">
        <v>53</v>
      </c>
      <c r="AO19" s="332" t="s">
        <v>53</v>
      </c>
      <c r="AP19" s="332" t="s">
        <v>53</v>
      </c>
      <c r="AQ19" s="332" t="s">
        <v>53</v>
      </c>
      <c r="AR19" s="332" t="s">
        <v>53</v>
      </c>
      <c r="AS19" s="332" t="s">
        <v>53</v>
      </c>
      <c r="AT19" s="332" t="s">
        <v>53</v>
      </c>
      <c r="AU19" s="334" t="s">
        <v>53</v>
      </c>
      <c r="AV19" s="334" t="s">
        <v>53</v>
      </c>
      <c r="AW19" s="537" t="s">
        <v>488</v>
      </c>
      <c r="AX19" s="537">
        <v>51877.659570585456</v>
      </c>
      <c r="AY19" s="537">
        <v>5802.5162423830434</v>
      </c>
      <c r="AZ19" s="537">
        <v>5644.2111365020437</v>
      </c>
      <c r="BA19" s="537">
        <v>454.47916299202996</v>
      </c>
      <c r="BB19" s="537">
        <v>16152.650099319997</v>
      </c>
      <c r="BC19" s="537">
        <v>3122.1733017441434</v>
      </c>
      <c r="BD19" s="333"/>
      <c r="BE19" s="333"/>
    </row>
    <row r="20" spans="1:57" ht="13.5" customHeight="1">
      <c r="A20" s="524" t="s">
        <v>558</v>
      </c>
      <c r="B20" s="337">
        <v>0.18084281976</v>
      </c>
      <c r="C20" s="337">
        <v>0.14764253652000003</v>
      </c>
      <c r="D20" s="337">
        <v>4.3790230429999993E-2</v>
      </c>
      <c r="E20" s="337">
        <v>0.23777318471000006</v>
      </c>
      <c r="F20" s="337">
        <v>0.61004877142000014</v>
      </c>
      <c r="G20" s="534"/>
      <c r="H20" s="331" t="s">
        <v>1029</v>
      </c>
      <c r="I20" s="332">
        <v>5.9</v>
      </c>
      <c r="J20" s="332">
        <v>8.1</v>
      </c>
      <c r="K20" s="332"/>
      <c r="L20" s="332"/>
      <c r="M20" s="332"/>
      <c r="N20" s="332">
        <v>1.5</v>
      </c>
      <c r="O20" s="785"/>
      <c r="P20" s="332">
        <v>15.5</v>
      </c>
      <c r="Q20" s="878"/>
      <c r="R20" s="331" t="s">
        <v>399</v>
      </c>
      <c r="S20" s="332" t="s">
        <v>53</v>
      </c>
      <c r="T20" s="332" t="s">
        <v>53</v>
      </c>
      <c r="U20" s="332" t="s">
        <v>53</v>
      </c>
      <c r="V20" s="332" t="s">
        <v>53</v>
      </c>
      <c r="W20" s="332" t="s">
        <v>53</v>
      </c>
      <c r="X20" s="332" t="s">
        <v>53</v>
      </c>
      <c r="Y20" s="332" t="s">
        <v>53</v>
      </c>
      <c r="Z20" s="334">
        <v>16.600000000000001</v>
      </c>
      <c r="AA20" s="334">
        <v>16.600000000000001</v>
      </c>
      <c r="AB20" s="67"/>
      <c r="AC20" s="331" t="s">
        <v>399</v>
      </c>
      <c r="AD20" s="332" t="s">
        <v>53</v>
      </c>
      <c r="AE20" s="332" t="s">
        <v>53</v>
      </c>
      <c r="AF20" s="332" t="s">
        <v>53</v>
      </c>
      <c r="AG20" s="332" t="s">
        <v>53</v>
      </c>
      <c r="AH20" s="332" t="s">
        <v>53</v>
      </c>
      <c r="AI20" s="332" t="s">
        <v>53</v>
      </c>
      <c r="AJ20" s="332" t="s">
        <v>53</v>
      </c>
      <c r="AK20" s="334">
        <v>1.7</v>
      </c>
      <c r="AL20" s="334">
        <v>1.7</v>
      </c>
      <c r="AM20" s="331" t="s">
        <v>399</v>
      </c>
      <c r="AN20" s="332" t="s">
        <v>53</v>
      </c>
      <c r="AO20" s="332" t="s">
        <v>53</v>
      </c>
      <c r="AP20" s="332" t="s">
        <v>53</v>
      </c>
      <c r="AQ20" s="332" t="s">
        <v>53</v>
      </c>
      <c r="AR20" s="332" t="s">
        <v>53</v>
      </c>
      <c r="AS20" s="332" t="s">
        <v>53</v>
      </c>
      <c r="AT20" s="332" t="s">
        <v>53</v>
      </c>
      <c r="AU20" s="334">
        <v>1.2</v>
      </c>
      <c r="AV20" s="334">
        <v>1.2</v>
      </c>
      <c r="AW20" s="539"/>
      <c r="AX20" s="877"/>
      <c r="AY20" s="877"/>
      <c r="AZ20" s="877"/>
      <c r="BA20" s="877"/>
      <c r="BB20" s="877"/>
      <c r="BC20" s="877"/>
      <c r="BD20" s="333"/>
      <c r="BE20" s="333"/>
    </row>
    <row r="21" spans="1:57" ht="15" thickBot="1">
      <c r="A21" s="524" t="s">
        <v>557</v>
      </c>
      <c r="B21" s="337">
        <v>3.5176025649999998E-2</v>
      </c>
      <c r="C21" s="337">
        <v>0</v>
      </c>
      <c r="D21" s="337">
        <v>3E-11</v>
      </c>
      <c r="E21" s="337">
        <v>2.7945750454800007</v>
      </c>
      <c r="F21" s="337">
        <v>2.8297510711600014</v>
      </c>
      <c r="G21" s="534"/>
      <c r="H21" s="331" t="s">
        <v>405</v>
      </c>
      <c r="I21" s="332">
        <v>13.6</v>
      </c>
      <c r="J21" s="332"/>
      <c r="K21" s="332">
        <v>29.8</v>
      </c>
      <c r="L21" s="332">
        <v>53.2</v>
      </c>
      <c r="M21" s="332">
        <v>9.6999999999999993</v>
      </c>
      <c r="N21" s="332">
        <v>0.4</v>
      </c>
      <c r="O21" s="785"/>
      <c r="P21" s="332">
        <v>106.7</v>
      </c>
      <c r="Q21" s="970"/>
      <c r="R21" s="526" t="s">
        <v>63</v>
      </c>
      <c r="S21" s="329" t="s">
        <v>53</v>
      </c>
      <c r="T21" s="329" t="s">
        <v>53</v>
      </c>
      <c r="U21" s="329" t="s">
        <v>53</v>
      </c>
      <c r="V21" s="329" t="s">
        <v>53</v>
      </c>
      <c r="W21" s="329" t="s">
        <v>53</v>
      </c>
      <c r="X21" s="329" t="s">
        <v>53</v>
      </c>
      <c r="Y21" s="329" t="s">
        <v>53</v>
      </c>
      <c r="Z21" s="329">
        <v>21.5</v>
      </c>
      <c r="AA21" s="329">
        <v>21.5</v>
      </c>
      <c r="AB21" s="67"/>
      <c r="AC21" s="526" t="s">
        <v>63</v>
      </c>
      <c r="AD21" s="329" t="s">
        <v>53</v>
      </c>
      <c r="AE21" s="329" t="s">
        <v>53</v>
      </c>
      <c r="AF21" s="329" t="s">
        <v>53</v>
      </c>
      <c r="AG21" s="329" t="s">
        <v>53</v>
      </c>
      <c r="AH21" s="329" t="s">
        <v>53</v>
      </c>
      <c r="AI21" s="329" t="s">
        <v>53</v>
      </c>
      <c r="AJ21" s="329" t="s">
        <v>53</v>
      </c>
      <c r="AK21" s="329">
        <v>4.5999999999999996</v>
      </c>
      <c r="AL21" s="329">
        <v>4.5999999999999996</v>
      </c>
      <c r="AM21" s="526" t="s">
        <v>63</v>
      </c>
      <c r="AN21" s="329" t="s">
        <v>53</v>
      </c>
      <c r="AO21" s="329" t="s">
        <v>53</v>
      </c>
      <c r="AP21" s="329" t="s">
        <v>53</v>
      </c>
      <c r="AQ21" s="329" t="s">
        <v>53</v>
      </c>
      <c r="AR21" s="329" t="s">
        <v>53</v>
      </c>
      <c r="AS21" s="329" t="s">
        <v>53</v>
      </c>
      <c r="AT21" s="329" t="s">
        <v>53</v>
      </c>
      <c r="AU21" s="329">
        <v>4</v>
      </c>
      <c r="AV21" s="329">
        <v>4</v>
      </c>
      <c r="AW21" s="538" t="s">
        <v>487</v>
      </c>
      <c r="AX21" s="538">
        <v>40649.459248324492</v>
      </c>
      <c r="AY21" s="538">
        <v>12199.076577711538</v>
      </c>
      <c r="AZ21" s="538">
        <v>25787.14694113774</v>
      </c>
      <c r="BA21" s="538">
        <v>22398.687863230582</v>
      </c>
      <c r="BB21" s="538">
        <v>36885.935539598344</v>
      </c>
      <c r="BC21" s="538">
        <v>27053.391248204262</v>
      </c>
      <c r="BD21" s="333"/>
      <c r="BE21" s="333"/>
    </row>
    <row r="22" spans="1:57" ht="14.25" customHeight="1">
      <c r="A22" s="524" t="s">
        <v>568</v>
      </c>
      <c r="B22" s="337">
        <v>0.34393373067999999</v>
      </c>
      <c r="C22" s="337">
        <v>0</v>
      </c>
      <c r="D22" s="337">
        <v>0.27878563833000003</v>
      </c>
      <c r="E22" s="337">
        <v>0.14140204697000003</v>
      </c>
      <c r="F22" s="337">
        <v>0.76412141598000005</v>
      </c>
      <c r="G22" s="534"/>
      <c r="H22" s="331" t="s">
        <v>404</v>
      </c>
      <c r="I22" s="332">
        <v>13.2</v>
      </c>
      <c r="J22" s="332">
        <v>3.9</v>
      </c>
      <c r="K22" s="332">
        <v>3.1</v>
      </c>
      <c r="L22" s="332"/>
      <c r="M22" s="332">
        <v>2.5</v>
      </c>
      <c r="N22" s="332">
        <v>2.1</v>
      </c>
      <c r="O22" s="785"/>
      <c r="P22" s="332">
        <v>24.8</v>
      </c>
      <c r="Q22" s="969"/>
      <c r="R22" s="141" t="s">
        <v>398</v>
      </c>
      <c r="S22" s="177">
        <v>10.9</v>
      </c>
      <c r="T22" s="177">
        <v>9.8000000000000007</v>
      </c>
      <c r="U22" s="177">
        <v>17.899999999999999</v>
      </c>
      <c r="V22" s="177">
        <v>14.2</v>
      </c>
      <c r="W22" s="177">
        <v>14.8</v>
      </c>
      <c r="X22" s="177">
        <v>8.1999999999999993</v>
      </c>
      <c r="Y22" s="177">
        <v>2.4</v>
      </c>
      <c r="Z22" s="177">
        <v>98.1</v>
      </c>
      <c r="AA22" s="177">
        <v>176.4</v>
      </c>
      <c r="AB22" s="67"/>
      <c r="AC22" s="141" t="s">
        <v>398</v>
      </c>
      <c r="AD22" s="177">
        <v>3.9</v>
      </c>
      <c r="AE22" s="177">
        <v>0.1</v>
      </c>
      <c r="AF22" s="177">
        <v>8.4</v>
      </c>
      <c r="AG22" s="177">
        <v>2.5</v>
      </c>
      <c r="AH22" s="177">
        <v>19</v>
      </c>
      <c r="AI22" s="177">
        <v>2.2000000000000002</v>
      </c>
      <c r="AJ22" s="177">
        <v>0.5</v>
      </c>
      <c r="AK22" s="177">
        <v>61.9</v>
      </c>
      <c r="AL22" s="177">
        <v>98.5</v>
      </c>
      <c r="AM22" s="141" t="s">
        <v>398</v>
      </c>
      <c r="AN22" s="177">
        <v>2.6</v>
      </c>
      <c r="AO22" s="177">
        <v>0.7</v>
      </c>
      <c r="AP22" s="177">
        <v>2.8</v>
      </c>
      <c r="AQ22" s="177">
        <v>2.2999999999999998</v>
      </c>
      <c r="AR22" s="177">
        <v>7.3</v>
      </c>
      <c r="AS22" s="177">
        <v>0.3</v>
      </c>
      <c r="AT22" s="177">
        <v>0.2</v>
      </c>
      <c r="AU22" s="177">
        <v>31</v>
      </c>
      <c r="AV22" s="177">
        <v>47.2</v>
      </c>
      <c r="AW22" s="537" t="s">
        <v>486</v>
      </c>
      <c r="AX22" s="537">
        <v>24320.536798647245</v>
      </c>
      <c r="AY22" s="537">
        <v>2008.3146350626155</v>
      </c>
      <c r="AZ22" s="537">
        <v>26.910323851311432</v>
      </c>
      <c r="BA22" s="537">
        <v>23.855818449238665</v>
      </c>
      <c r="BB22" s="537">
        <v>8148.9826041999986</v>
      </c>
      <c r="BC22" s="537">
        <v>213.62002660834486</v>
      </c>
      <c r="BD22" s="333"/>
      <c r="BE22" s="333"/>
    </row>
    <row r="23" spans="1:57" ht="24" customHeight="1" thickBot="1">
      <c r="A23" s="143"/>
      <c r="B23" s="1349"/>
      <c r="C23" s="1349"/>
      <c r="D23" s="1349"/>
      <c r="E23" s="1349"/>
      <c r="F23" s="1349"/>
      <c r="G23" s="534"/>
      <c r="H23" s="331" t="s">
        <v>401</v>
      </c>
      <c r="I23" s="332">
        <v>2.4</v>
      </c>
      <c r="J23" s="332">
        <v>3.2</v>
      </c>
      <c r="K23" s="332">
        <v>0.5</v>
      </c>
      <c r="L23" s="332"/>
      <c r="M23" s="332"/>
      <c r="N23" s="332">
        <v>0.4</v>
      </c>
      <c r="O23" s="785"/>
      <c r="P23" s="332">
        <v>6.6</v>
      </c>
      <c r="Q23" s="968"/>
      <c r="R23" s="331" t="s">
        <v>397</v>
      </c>
      <c r="S23" s="871">
        <v>6.5</v>
      </c>
      <c r="T23" s="871">
        <v>26.1</v>
      </c>
      <c r="U23" s="871">
        <v>-4.9000000000000004</v>
      </c>
      <c r="V23" s="871">
        <v>0.4</v>
      </c>
      <c r="W23" s="871">
        <v>9.6</v>
      </c>
      <c r="X23" s="871">
        <v>-0.6</v>
      </c>
      <c r="Y23" s="334">
        <v>0.5</v>
      </c>
      <c r="Z23" s="871" t="s">
        <v>53</v>
      </c>
      <c r="AA23" s="334">
        <v>37.700000000000003</v>
      </c>
      <c r="AB23" s="67"/>
      <c r="AC23" s="331" t="s">
        <v>397</v>
      </c>
      <c r="AD23" s="871">
        <v>-3.8</v>
      </c>
      <c r="AE23" s="871">
        <v>-11.9</v>
      </c>
      <c r="AF23" s="871">
        <v>0.7</v>
      </c>
      <c r="AG23" s="871">
        <v>2.9</v>
      </c>
      <c r="AH23" s="871">
        <v>-0.1</v>
      </c>
      <c r="AI23" s="871">
        <v>-0.6</v>
      </c>
      <c r="AJ23" s="334">
        <v>0.1</v>
      </c>
      <c r="AK23" s="871" t="s">
        <v>53</v>
      </c>
      <c r="AL23" s="334">
        <v>-12.8</v>
      </c>
      <c r="AM23" s="331" t="s">
        <v>397</v>
      </c>
      <c r="AN23" s="871">
        <v>-6.5</v>
      </c>
      <c r="AO23" s="871">
        <v>-18.8</v>
      </c>
      <c r="AP23" s="871">
        <v>-3.1</v>
      </c>
      <c r="AQ23" s="871">
        <v>-0.2</v>
      </c>
      <c r="AR23" s="871">
        <v>-3.8</v>
      </c>
      <c r="AS23" s="871">
        <v>0.9</v>
      </c>
      <c r="AT23" s="334">
        <v>-0.5</v>
      </c>
      <c r="AU23" s="871" t="s">
        <v>53</v>
      </c>
      <c r="AV23" s="334">
        <v>-32</v>
      </c>
      <c r="AW23" s="537" t="s">
        <v>485</v>
      </c>
      <c r="AX23" s="537">
        <v>11049.284558051075</v>
      </c>
      <c r="AY23" s="537">
        <v>5598.9594412977658</v>
      </c>
      <c r="AZ23" s="537">
        <v>1336.1961874819353</v>
      </c>
      <c r="BA23" s="537">
        <v>660.42433837648434</v>
      </c>
      <c r="BB23" s="537">
        <v>3540.9244592612181</v>
      </c>
      <c r="BC23" s="537">
        <v>1780.2192567867839</v>
      </c>
      <c r="BD23" s="333"/>
      <c r="BE23" s="333"/>
    </row>
    <row r="24" spans="1:57">
      <c r="A24" s="523" t="s">
        <v>555</v>
      </c>
      <c r="B24" s="142">
        <v>39.321269095297694</v>
      </c>
      <c r="C24" s="142">
        <v>18.746455636128836</v>
      </c>
      <c r="D24" s="142">
        <v>19.416119048102225</v>
      </c>
      <c r="E24" s="142">
        <v>33.153626797406133</v>
      </c>
      <c r="F24" s="142">
        <v>110.63747057693486</v>
      </c>
      <c r="G24" s="534"/>
      <c r="H24" s="331" t="s">
        <v>399</v>
      </c>
      <c r="I24" s="332">
        <v>16.600000000000001</v>
      </c>
      <c r="J24" s="332">
        <v>8.6999999999999993</v>
      </c>
      <c r="K24" s="332">
        <v>1.7</v>
      </c>
      <c r="L24" s="332">
        <v>4</v>
      </c>
      <c r="M24" s="332">
        <v>1.2</v>
      </c>
      <c r="N24" s="332">
        <v>0.5</v>
      </c>
      <c r="O24" s="785"/>
      <c r="P24" s="332">
        <v>32.5</v>
      </c>
      <c r="Q24" s="967"/>
      <c r="AB24" s="67"/>
      <c r="AC24" s="331"/>
      <c r="AD24" s="332"/>
      <c r="AE24" s="334"/>
      <c r="AF24" s="334"/>
      <c r="AG24" s="334"/>
      <c r="AH24" s="334"/>
      <c r="AI24" s="334"/>
      <c r="AJ24" s="334"/>
      <c r="AK24" s="334"/>
      <c r="AL24" s="334"/>
      <c r="AM24" s="537"/>
      <c r="AN24" s="537"/>
      <c r="AO24" s="537"/>
      <c r="AP24" s="537"/>
      <c r="AQ24" s="537"/>
      <c r="AR24" s="537"/>
      <c r="AS24" s="537"/>
      <c r="AT24" s="537"/>
      <c r="AU24" s="537"/>
      <c r="AV24" s="537"/>
      <c r="AW24" s="537" t="s">
        <v>484</v>
      </c>
      <c r="AX24" s="537">
        <v>5279.6378916261747</v>
      </c>
      <c r="AY24" s="537">
        <v>4591.802501351156</v>
      </c>
      <c r="AZ24" s="537">
        <v>24424.040429804492</v>
      </c>
      <c r="BA24" s="537">
        <v>24314.672938826432</v>
      </c>
      <c r="BB24" s="537">
        <v>25196.028476137129</v>
      </c>
      <c r="BC24" s="537">
        <v>25059.551964809132</v>
      </c>
      <c r="BD24" s="333"/>
      <c r="BE24" s="333"/>
    </row>
    <row r="25" spans="1:57" ht="15" thickBot="1">
      <c r="A25" s="333"/>
      <c r="B25" s="333"/>
      <c r="C25" s="333"/>
      <c r="D25" s="333"/>
      <c r="E25" s="333"/>
      <c r="F25" s="333"/>
      <c r="G25" s="534"/>
      <c r="H25" s="331" t="s">
        <v>400</v>
      </c>
      <c r="I25" s="785"/>
      <c r="J25" s="785"/>
      <c r="K25" s="785"/>
      <c r="L25" s="785"/>
      <c r="M25" s="785"/>
      <c r="N25" s="785"/>
      <c r="O25" s="332">
        <v>91.9</v>
      </c>
      <c r="P25" s="332">
        <v>91.9</v>
      </c>
      <c r="Q25" s="967"/>
      <c r="AB25" s="67"/>
      <c r="AC25" s="331"/>
      <c r="AD25" s="332"/>
      <c r="AE25" s="332"/>
      <c r="AF25" s="332"/>
      <c r="AG25" s="332"/>
      <c r="AH25" s="332"/>
      <c r="AI25" s="332"/>
      <c r="AJ25" s="332"/>
      <c r="AK25" s="334"/>
      <c r="AL25" s="334"/>
      <c r="AM25" s="537"/>
      <c r="AN25" s="537"/>
      <c r="AO25" s="537"/>
      <c r="AP25" s="537"/>
      <c r="AQ25" s="537"/>
      <c r="AR25" s="537"/>
      <c r="AS25" s="537"/>
      <c r="AT25" s="537"/>
      <c r="AU25" s="537"/>
      <c r="AV25" s="537"/>
      <c r="AW25" s="537" t="s">
        <v>483</v>
      </c>
      <c r="AX25" s="537"/>
      <c r="AY25" s="537">
        <v>0</v>
      </c>
      <c r="AZ25" s="537"/>
      <c r="BA25" s="537">
        <v>-2600.2652324215737</v>
      </c>
      <c r="BB25" s="537"/>
      <c r="BC25" s="537">
        <v>0</v>
      </c>
      <c r="BD25" s="333"/>
      <c r="BE25" s="333"/>
    </row>
    <row r="26" spans="1:57" ht="21" thickBot="1">
      <c r="A26" s="1962" t="s">
        <v>567</v>
      </c>
      <c r="B26" s="149"/>
      <c r="C26" s="149"/>
      <c r="D26" s="149"/>
      <c r="E26" s="149"/>
      <c r="G26" s="874"/>
      <c r="H26" s="526" t="s">
        <v>63</v>
      </c>
      <c r="I26" s="876">
        <v>21.5</v>
      </c>
      <c r="J26" s="876">
        <v>0.1</v>
      </c>
      <c r="K26" s="876">
        <v>4.5999999999999996</v>
      </c>
      <c r="L26" s="876">
        <v>5</v>
      </c>
      <c r="M26" s="876">
        <v>4</v>
      </c>
      <c r="N26" s="876">
        <v>0.3</v>
      </c>
      <c r="O26" s="876"/>
      <c r="P26" s="876">
        <v>35.5</v>
      </c>
      <c r="Q26" s="144"/>
      <c r="R26" s="533" t="s">
        <v>429</v>
      </c>
      <c r="S26" s="529" t="s">
        <v>422</v>
      </c>
      <c r="T26" s="529" t="s">
        <v>421</v>
      </c>
      <c r="U26" s="529" t="s">
        <v>420</v>
      </c>
      <c r="V26" s="529" t="s">
        <v>419</v>
      </c>
      <c r="W26" s="529" t="s">
        <v>418</v>
      </c>
      <c r="X26" s="529" t="s">
        <v>417</v>
      </c>
      <c r="Y26" s="529" t="s">
        <v>416</v>
      </c>
      <c r="Z26" s="529" t="s">
        <v>415</v>
      </c>
      <c r="AA26" s="529" t="s">
        <v>237</v>
      </c>
      <c r="AB26" s="67"/>
      <c r="AC26" s="533" t="s">
        <v>430</v>
      </c>
      <c r="AD26" s="529" t="s">
        <v>422</v>
      </c>
      <c r="AE26" s="529" t="s">
        <v>421</v>
      </c>
      <c r="AF26" s="529" t="s">
        <v>420</v>
      </c>
      <c r="AG26" s="529" t="s">
        <v>419</v>
      </c>
      <c r="AH26" s="529" t="s">
        <v>418</v>
      </c>
      <c r="AI26" s="529" t="s">
        <v>417</v>
      </c>
      <c r="AJ26" s="529" t="s">
        <v>416</v>
      </c>
      <c r="AK26" s="529" t="s">
        <v>415</v>
      </c>
      <c r="AL26" s="529" t="s">
        <v>237</v>
      </c>
      <c r="AM26" s="533" t="s">
        <v>2</v>
      </c>
      <c r="AN26" s="529" t="s">
        <v>422</v>
      </c>
      <c r="AO26" s="529" t="s">
        <v>421</v>
      </c>
      <c r="AP26" s="529" t="s">
        <v>420</v>
      </c>
      <c r="AQ26" s="529" t="s">
        <v>419</v>
      </c>
      <c r="AR26" s="529" t="s">
        <v>418</v>
      </c>
      <c r="AS26" s="529" t="s">
        <v>417</v>
      </c>
      <c r="AT26" s="529" t="s">
        <v>416</v>
      </c>
      <c r="AU26" s="529" t="s">
        <v>415</v>
      </c>
      <c r="AV26" s="529" t="s">
        <v>237</v>
      </c>
      <c r="AW26" s="301"/>
      <c r="AX26" s="339"/>
      <c r="AY26" s="339"/>
      <c r="AZ26" s="339"/>
      <c r="BA26" s="339"/>
      <c r="BB26" s="339"/>
      <c r="BC26" s="339"/>
      <c r="BD26" s="333"/>
      <c r="BE26" s="333"/>
    </row>
    <row r="27" spans="1:57" ht="13.5" customHeight="1">
      <c r="A27" s="1962" t="s">
        <v>566</v>
      </c>
      <c r="B27" s="149"/>
      <c r="C27" s="149"/>
      <c r="D27" s="149"/>
      <c r="E27" s="149"/>
      <c r="G27" s="874"/>
      <c r="H27" s="141" t="s">
        <v>398</v>
      </c>
      <c r="I27" s="177">
        <v>176.4</v>
      </c>
      <c r="J27" s="177">
        <v>54.7</v>
      </c>
      <c r="K27" s="177">
        <v>98.5</v>
      </c>
      <c r="L27" s="177">
        <v>101.7</v>
      </c>
      <c r="M27" s="177">
        <v>47.2</v>
      </c>
      <c r="N27" s="177">
        <v>16.399999999999999</v>
      </c>
      <c r="O27" s="177">
        <v>91.9</v>
      </c>
      <c r="P27" s="177">
        <v>586.79999999999995</v>
      </c>
      <c r="Q27" s="144"/>
      <c r="R27" s="331" t="s">
        <v>414</v>
      </c>
      <c r="S27" s="332">
        <v>9.5</v>
      </c>
      <c r="T27" s="334" t="s">
        <v>53</v>
      </c>
      <c r="U27" s="334" t="s">
        <v>53</v>
      </c>
      <c r="V27" s="334" t="s">
        <v>53</v>
      </c>
      <c r="W27" s="334" t="s">
        <v>53</v>
      </c>
      <c r="X27" s="334" t="s">
        <v>53</v>
      </c>
      <c r="Y27" s="334" t="s">
        <v>53</v>
      </c>
      <c r="Z27" s="334" t="s">
        <v>53</v>
      </c>
      <c r="AA27" s="334">
        <v>9.5</v>
      </c>
      <c r="AB27" s="67"/>
      <c r="AC27" s="331" t="s">
        <v>414</v>
      </c>
      <c r="AD27" s="332">
        <v>5.0999999999999996</v>
      </c>
      <c r="AE27" s="334">
        <v>0.1</v>
      </c>
      <c r="AF27" s="334" t="s">
        <v>53</v>
      </c>
      <c r="AG27" s="334" t="s">
        <v>53</v>
      </c>
      <c r="AH27" s="334" t="s">
        <v>53</v>
      </c>
      <c r="AI27" s="334" t="s">
        <v>53</v>
      </c>
      <c r="AJ27" s="334" t="s">
        <v>53</v>
      </c>
      <c r="AK27" s="334" t="s">
        <v>53</v>
      </c>
      <c r="AL27" s="334">
        <v>5.2</v>
      </c>
      <c r="AM27" s="331" t="s">
        <v>414</v>
      </c>
      <c r="AN27" s="332">
        <v>0.1</v>
      </c>
      <c r="AO27" s="334" t="s">
        <v>53</v>
      </c>
      <c r="AP27" s="334" t="s">
        <v>53</v>
      </c>
      <c r="AQ27" s="334" t="s">
        <v>53</v>
      </c>
      <c r="AR27" s="334" t="s">
        <v>53</v>
      </c>
      <c r="AS27" s="334" t="s">
        <v>53</v>
      </c>
      <c r="AT27" s="334" t="s">
        <v>53</v>
      </c>
      <c r="AU27" s="334" t="s">
        <v>53</v>
      </c>
      <c r="AV27" s="334">
        <v>0.1</v>
      </c>
      <c r="AW27" s="173" t="s">
        <v>482</v>
      </c>
      <c r="AX27" s="536"/>
      <c r="AY27" s="875">
        <v>1.5931616180676222</v>
      </c>
      <c r="AZ27" s="536"/>
      <c r="BA27" s="875">
        <v>2.4820721886887545</v>
      </c>
      <c r="BB27" s="536"/>
      <c r="BC27" s="875">
        <v>2.2581977329563236</v>
      </c>
      <c r="BD27" s="535"/>
      <c r="BE27" s="333"/>
    </row>
    <row r="28" spans="1:57" ht="13.5" customHeight="1">
      <c r="A28" s="149"/>
      <c r="B28" s="149"/>
      <c r="C28" s="149"/>
      <c r="D28" s="149"/>
      <c r="E28" s="149"/>
      <c r="F28" s="150"/>
      <c r="G28" s="874"/>
      <c r="H28" s="151"/>
      <c r="I28" s="300"/>
      <c r="J28" s="300"/>
      <c r="K28" s="300"/>
      <c r="L28" s="300"/>
      <c r="M28" s="300"/>
      <c r="N28" s="300"/>
      <c r="O28" s="300"/>
      <c r="P28" s="300"/>
      <c r="Q28" s="966"/>
      <c r="R28" s="331" t="s">
        <v>413</v>
      </c>
      <c r="S28" s="332">
        <v>2.5</v>
      </c>
      <c r="T28" s="332">
        <v>1.3</v>
      </c>
      <c r="U28" s="332">
        <v>1.8</v>
      </c>
      <c r="V28" s="332">
        <v>1.8</v>
      </c>
      <c r="W28" s="332">
        <v>3.8</v>
      </c>
      <c r="X28" s="332">
        <v>0.3</v>
      </c>
      <c r="Y28" s="332" t="s">
        <v>53</v>
      </c>
      <c r="Z28" s="334" t="s">
        <v>53</v>
      </c>
      <c r="AA28" s="334">
        <v>11.3</v>
      </c>
      <c r="AB28" s="67"/>
      <c r="AC28" s="331" t="s">
        <v>413</v>
      </c>
      <c r="AD28" s="332">
        <v>22.2</v>
      </c>
      <c r="AE28" s="332">
        <v>1.2</v>
      </c>
      <c r="AF28" s="332">
        <v>3.8</v>
      </c>
      <c r="AG28" s="332">
        <v>2.9</v>
      </c>
      <c r="AH28" s="332">
        <v>7.1</v>
      </c>
      <c r="AI28" s="332">
        <v>11</v>
      </c>
      <c r="AJ28" s="332">
        <v>41.5</v>
      </c>
      <c r="AK28" s="334" t="s">
        <v>53</v>
      </c>
      <c r="AL28" s="334">
        <v>89.8</v>
      </c>
      <c r="AM28" s="331" t="s">
        <v>413</v>
      </c>
      <c r="AN28" s="332">
        <v>0.9</v>
      </c>
      <c r="AO28" s="332">
        <v>0.2</v>
      </c>
      <c r="AP28" s="332">
        <v>0.5</v>
      </c>
      <c r="AQ28" s="332">
        <v>0.1</v>
      </c>
      <c r="AR28" s="332">
        <v>0.2</v>
      </c>
      <c r="AS28" s="332" t="s">
        <v>53</v>
      </c>
      <c r="AT28" s="332" t="s">
        <v>53</v>
      </c>
      <c r="AU28" s="334" t="s">
        <v>53</v>
      </c>
      <c r="AV28" s="334">
        <v>1.9</v>
      </c>
      <c r="AW28" s="520"/>
      <c r="AX28" s="520"/>
      <c r="AY28" s="520"/>
      <c r="AZ28" s="520"/>
      <c r="BA28" s="520"/>
      <c r="BB28" s="520"/>
      <c r="BC28" s="520"/>
      <c r="BD28" s="333"/>
      <c r="BE28" s="333"/>
    </row>
    <row r="29" spans="1:57" ht="13.5" customHeight="1">
      <c r="A29" s="149"/>
      <c r="B29" s="149"/>
      <c r="C29" s="149"/>
      <c r="D29" s="149"/>
      <c r="E29" s="149"/>
      <c r="F29" s="149"/>
      <c r="G29" s="874"/>
      <c r="H29" s="333" t="s">
        <v>428</v>
      </c>
      <c r="I29" s="871">
        <v>37.700000000000003</v>
      </c>
      <c r="J29" s="871">
        <v>9.6999999999999993</v>
      </c>
      <c r="K29" s="871">
        <v>-12.8</v>
      </c>
      <c r="L29" s="871">
        <v>-11.4</v>
      </c>
      <c r="M29" s="871">
        <v>-32</v>
      </c>
      <c r="N29" s="871">
        <v>12.5</v>
      </c>
      <c r="O29" s="300"/>
      <c r="P29" s="300"/>
      <c r="Q29" s="966"/>
      <c r="R29" s="331" t="s">
        <v>412</v>
      </c>
      <c r="S29" s="332">
        <v>0.3</v>
      </c>
      <c r="T29" s="332" t="s">
        <v>53</v>
      </c>
      <c r="U29" s="332" t="s">
        <v>53</v>
      </c>
      <c r="V29" s="332" t="s">
        <v>53</v>
      </c>
      <c r="W29" s="332" t="s">
        <v>53</v>
      </c>
      <c r="X29" s="332" t="s">
        <v>53</v>
      </c>
      <c r="Y29" s="334" t="s">
        <v>53</v>
      </c>
      <c r="Z29" s="334" t="s">
        <v>53</v>
      </c>
      <c r="AA29" s="334">
        <v>0.3</v>
      </c>
      <c r="AB29" s="67"/>
      <c r="AC29" s="331" t="s">
        <v>412</v>
      </c>
      <c r="AD29" s="332">
        <v>0.2</v>
      </c>
      <c r="AE29" s="332" t="s">
        <v>53</v>
      </c>
      <c r="AF29" s="332" t="s">
        <v>53</v>
      </c>
      <c r="AG29" s="332" t="s">
        <v>53</v>
      </c>
      <c r="AH29" s="332" t="s">
        <v>53</v>
      </c>
      <c r="AI29" s="332" t="s">
        <v>53</v>
      </c>
      <c r="AJ29" s="334" t="s">
        <v>53</v>
      </c>
      <c r="AK29" s="334" t="s">
        <v>53</v>
      </c>
      <c r="AL29" s="334">
        <v>0.2</v>
      </c>
      <c r="AM29" s="331" t="s">
        <v>412</v>
      </c>
      <c r="AN29" s="332">
        <v>0.2</v>
      </c>
      <c r="AO29" s="332" t="s">
        <v>53</v>
      </c>
      <c r="AP29" s="332" t="s">
        <v>53</v>
      </c>
      <c r="AQ29" s="332" t="s">
        <v>53</v>
      </c>
      <c r="AR29" s="332" t="s">
        <v>53</v>
      </c>
      <c r="AS29" s="332" t="s">
        <v>53</v>
      </c>
      <c r="AT29" s="334" t="s">
        <v>53</v>
      </c>
      <c r="AU29" s="334" t="s">
        <v>53</v>
      </c>
      <c r="AV29" s="334">
        <v>0.3</v>
      </c>
      <c r="AW29" s="2198" t="s">
        <v>1368</v>
      </c>
      <c r="AX29" s="2198"/>
      <c r="AY29" s="2198"/>
      <c r="AZ29" s="2198"/>
      <c r="BA29" s="2198"/>
      <c r="BB29" s="2198"/>
      <c r="BC29" s="520"/>
      <c r="BD29" s="333"/>
      <c r="BE29" s="333"/>
    </row>
    <row r="30" spans="1:57" ht="13.5" customHeight="1">
      <c r="A30" s="149"/>
      <c r="B30" s="148"/>
      <c r="C30" s="148"/>
      <c r="D30" s="148"/>
      <c r="E30" s="148"/>
      <c r="F30" s="148"/>
      <c r="G30" s="874"/>
      <c r="H30" s="333" t="s">
        <v>427</v>
      </c>
      <c r="I30" s="871"/>
      <c r="J30" s="871">
        <v>0.2</v>
      </c>
      <c r="K30" s="871"/>
      <c r="L30" s="871">
        <v>0.2</v>
      </c>
      <c r="M30" s="871"/>
      <c r="N30" s="871"/>
      <c r="O30" s="300"/>
      <c r="P30" s="300"/>
      <c r="Q30" s="966"/>
      <c r="R30" s="328" t="s">
        <v>1033</v>
      </c>
      <c r="S30" s="332">
        <v>9.4</v>
      </c>
      <c r="T30" s="334" t="s">
        <v>53</v>
      </c>
      <c r="U30" s="334" t="s">
        <v>53</v>
      </c>
      <c r="V30" s="334" t="s">
        <v>53</v>
      </c>
      <c r="W30" s="334" t="s">
        <v>53</v>
      </c>
      <c r="X30" s="334" t="s">
        <v>53</v>
      </c>
      <c r="Y30" s="334" t="s">
        <v>53</v>
      </c>
      <c r="Z30" s="332" t="s">
        <v>53</v>
      </c>
      <c r="AA30" s="332">
        <v>9.4</v>
      </c>
      <c r="AB30" s="67"/>
      <c r="AC30" s="328" t="s">
        <v>1033</v>
      </c>
      <c r="AD30" s="332">
        <v>13.6</v>
      </c>
      <c r="AE30" s="334" t="s">
        <v>53</v>
      </c>
      <c r="AF30" s="334" t="s">
        <v>53</v>
      </c>
      <c r="AG30" s="334" t="s">
        <v>53</v>
      </c>
      <c r="AH30" s="334" t="s">
        <v>53</v>
      </c>
      <c r="AI30" s="334" t="s">
        <v>53</v>
      </c>
      <c r="AJ30" s="334" t="s">
        <v>53</v>
      </c>
      <c r="AK30" s="332" t="s">
        <v>53</v>
      </c>
      <c r="AL30" s="332">
        <v>13.6</v>
      </c>
      <c r="AM30" s="328" t="s">
        <v>1033</v>
      </c>
      <c r="AN30" s="332" t="s">
        <v>53</v>
      </c>
      <c r="AO30" s="334" t="s">
        <v>53</v>
      </c>
      <c r="AP30" s="334" t="s">
        <v>53</v>
      </c>
      <c r="AQ30" s="334" t="s">
        <v>53</v>
      </c>
      <c r="AR30" s="334" t="s">
        <v>53</v>
      </c>
      <c r="AS30" s="334" t="s">
        <v>53</v>
      </c>
      <c r="AT30" s="334" t="s">
        <v>53</v>
      </c>
      <c r="AU30" s="332" t="s">
        <v>53</v>
      </c>
      <c r="AV30" s="332" t="s">
        <v>53</v>
      </c>
      <c r="AW30" s="2198"/>
      <c r="AX30" s="2198"/>
      <c r="AY30" s="2198"/>
      <c r="AZ30" s="2198"/>
      <c r="BA30" s="2198"/>
      <c r="BB30" s="2198"/>
      <c r="BC30" s="520"/>
      <c r="BD30" s="333"/>
      <c r="BE30" s="333"/>
    </row>
    <row r="31" spans="1:57" ht="13.5" customHeight="1">
      <c r="A31" s="149"/>
      <c r="B31" s="149"/>
      <c r="C31" s="148"/>
      <c r="D31" s="148"/>
      <c r="E31" s="148"/>
      <c r="F31" s="146"/>
      <c r="G31" s="874"/>
      <c r="I31" s="67"/>
      <c r="J31" s="67"/>
      <c r="K31" s="1347"/>
      <c r="L31" s="67"/>
      <c r="M31" s="67"/>
      <c r="N31" s="67"/>
      <c r="O31" s="67"/>
      <c r="P31" s="67"/>
      <c r="Q31" s="67"/>
      <c r="R31" s="331" t="s">
        <v>399</v>
      </c>
      <c r="S31" s="332" t="s">
        <v>53</v>
      </c>
      <c r="T31" s="334" t="s">
        <v>53</v>
      </c>
      <c r="U31" s="334" t="s">
        <v>53</v>
      </c>
      <c r="V31" s="334" t="s">
        <v>53</v>
      </c>
      <c r="W31" s="334" t="s">
        <v>53</v>
      </c>
      <c r="X31" s="334" t="s">
        <v>53</v>
      </c>
      <c r="Y31" s="334" t="s">
        <v>53</v>
      </c>
      <c r="Z31" s="332">
        <v>7.9</v>
      </c>
      <c r="AA31" s="332">
        <v>7.9</v>
      </c>
      <c r="AB31" s="67"/>
      <c r="AC31" s="331" t="s">
        <v>399</v>
      </c>
      <c r="AD31" s="332" t="s">
        <v>53</v>
      </c>
      <c r="AE31" s="334" t="s">
        <v>53</v>
      </c>
      <c r="AF31" s="334" t="s">
        <v>53</v>
      </c>
      <c r="AG31" s="334" t="s">
        <v>53</v>
      </c>
      <c r="AH31" s="334" t="s">
        <v>53</v>
      </c>
      <c r="AI31" s="334" t="s">
        <v>53</v>
      </c>
      <c r="AJ31" s="334" t="s">
        <v>53</v>
      </c>
      <c r="AK31" s="332">
        <v>3.9</v>
      </c>
      <c r="AL31" s="332">
        <v>3.9</v>
      </c>
      <c r="AM31" s="331" t="s">
        <v>399</v>
      </c>
      <c r="AN31" s="332" t="s">
        <v>53</v>
      </c>
      <c r="AO31" s="334" t="s">
        <v>53</v>
      </c>
      <c r="AP31" s="334" t="s">
        <v>53</v>
      </c>
      <c r="AQ31" s="334" t="s">
        <v>53</v>
      </c>
      <c r="AR31" s="334" t="s">
        <v>53</v>
      </c>
      <c r="AS31" s="334" t="s">
        <v>53</v>
      </c>
      <c r="AT31" s="334" t="s">
        <v>53</v>
      </c>
      <c r="AU31" s="332">
        <v>0.6</v>
      </c>
      <c r="AV31" s="332">
        <v>0.6</v>
      </c>
      <c r="AW31" s="2198"/>
      <c r="AX31" s="2198"/>
      <c r="AY31" s="2198"/>
      <c r="AZ31" s="2198"/>
      <c r="BA31" s="2198"/>
      <c r="BB31" s="2198"/>
      <c r="BC31" s="520"/>
      <c r="BD31" s="333"/>
      <c r="BE31" s="333"/>
    </row>
    <row r="32" spans="1:57" ht="17.25" customHeight="1">
      <c r="A32" s="66" t="s">
        <v>425</v>
      </c>
      <c r="B32" s="65"/>
      <c r="C32" s="65"/>
      <c r="D32" s="65"/>
      <c r="E32" s="65"/>
      <c r="F32" s="146"/>
      <c r="G32" s="874"/>
      <c r="H32" s="66" t="s">
        <v>426</v>
      </c>
      <c r="I32" s="338"/>
      <c r="J32" s="966"/>
      <c r="K32" s="966"/>
      <c r="L32" s="966"/>
      <c r="M32" s="966"/>
      <c r="N32" s="966"/>
      <c r="O32" s="966"/>
      <c r="P32" s="966"/>
      <c r="Q32" s="966"/>
      <c r="R32" s="141" t="s">
        <v>409</v>
      </c>
      <c r="S32" s="177">
        <v>21.7</v>
      </c>
      <c r="T32" s="177">
        <v>1.3</v>
      </c>
      <c r="U32" s="177">
        <v>1.8</v>
      </c>
      <c r="V32" s="177">
        <v>1.8</v>
      </c>
      <c r="W32" s="177">
        <v>3.8</v>
      </c>
      <c r="X32" s="177">
        <v>0.3</v>
      </c>
      <c r="Y32" s="177" t="s">
        <v>53</v>
      </c>
      <c r="Z32" s="177">
        <v>7.9</v>
      </c>
      <c r="AA32" s="177">
        <v>38.5</v>
      </c>
      <c r="AB32" s="67"/>
      <c r="AC32" s="141" t="s">
        <v>409</v>
      </c>
      <c r="AD32" s="177">
        <v>41.1</v>
      </c>
      <c r="AE32" s="177">
        <v>1.3</v>
      </c>
      <c r="AF32" s="177">
        <v>3.8</v>
      </c>
      <c r="AG32" s="177">
        <v>2.9</v>
      </c>
      <c r="AH32" s="177">
        <v>7.1</v>
      </c>
      <c r="AI32" s="177">
        <v>11</v>
      </c>
      <c r="AJ32" s="177">
        <v>41.5</v>
      </c>
      <c r="AK32" s="177">
        <v>3.9</v>
      </c>
      <c r="AL32" s="177">
        <v>112.6</v>
      </c>
      <c r="AM32" s="141" t="s">
        <v>409</v>
      </c>
      <c r="AN32" s="177">
        <v>1.3</v>
      </c>
      <c r="AO32" s="177">
        <v>0.2</v>
      </c>
      <c r="AP32" s="177">
        <v>0.6</v>
      </c>
      <c r="AQ32" s="177">
        <v>0.1</v>
      </c>
      <c r="AR32" s="177">
        <v>0.2</v>
      </c>
      <c r="AS32" s="177" t="s">
        <v>53</v>
      </c>
      <c r="AT32" s="177" t="s">
        <v>53</v>
      </c>
      <c r="AU32" s="177">
        <v>0.6</v>
      </c>
      <c r="AV32" s="177">
        <v>3</v>
      </c>
      <c r="AW32" s="520"/>
      <c r="AX32" s="520"/>
      <c r="AY32" s="520"/>
      <c r="AZ32" s="520"/>
      <c r="BA32" s="520"/>
      <c r="BB32" s="520"/>
      <c r="BC32" s="520"/>
      <c r="BD32" s="333"/>
      <c r="BE32" s="333"/>
    </row>
    <row r="33" spans="1:57" ht="20.25" customHeight="1" thickBot="1">
      <c r="A33" s="338"/>
      <c r="B33" s="338"/>
      <c r="C33" s="338"/>
      <c r="D33" s="338"/>
      <c r="E33" s="338"/>
      <c r="F33" s="338"/>
      <c r="G33" s="534"/>
      <c r="H33" s="147" t="s">
        <v>1367</v>
      </c>
      <c r="I33" s="338"/>
      <c r="J33" s="966"/>
      <c r="K33" s="966"/>
      <c r="L33" s="966"/>
      <c r="M33" s="966"/>
      <c r="N33" s="966"/>
      <c r="O33" s="966"/>
      <c r="P33" s="966"/>
      <c r="Q33" s="966"/>
      <c r="R33" s="331" t="s">
        <v>407</v>
      </c>
      <c r="S33" s="332">
        <v>3.8</v>
      </c>
      <c r="T33" s="332">
        <v>0.6</v>
      </c>
      <c r="U33" s="332">
        <v>0.4</v>
      </c>
      <c r="V33" s="332" t="s">
        <v>53</v>
      </c>
      <c r="W33" s="332">
        <v>0.2</v>
      </c>
      <c r="X33" s="332" t="s">
        <v>53</v>
      </c>
      <c r="Y33" s="334" t="s">
        <v>53</v>
      </c>
      <c r="Z33" s="332">
        <v>7.3</v>
      </c>
      <c r="AA33" s="332">
        <v>12.3</v>
      </c>
      <c r="AB33" s="67"/>
      <c r="AC33" s="331" t="s">
        <v>407</v>
      </c>
      <c r="AD33" s="332">
        <v>2.2999999999999998</v>
      </c>
      <c r="AE33" s="332">
        <v>0.7</v>
      </c>
      <c r="AF33" s="332">
        <v>0.1</v>
      </c>
      <c r="AG33" s="332" t="s">
        <v>53</v>
      </c>
      <c r="AH33" s="332" t="s">
        <v>53</v>
      </c>
      <c r="AI33" s="332" t="s">
        <v>53</v>
      </c>
      <c r="AJ33" s="334" t="s">
        <v>53</v>
      </c>
      <c r="AK33" s="332">
        <v>33.6</v>
      </c>
      <c r="AL33" s="332">
        <v>36.700000000000003</v>
      </c>
      <c r="AM33" s="331" t="s">
        <v>407</v>
      </c>
      <c r="AN33" s="332" t="s">
        <v>53</v>
      </c>
      <c r="AO33" s="332" t="s">
        <v>53</v>
      </c>
      <c r="AP33" s="332" t="s">
        <v>53</v>
      </c>
      <c r="AQ33" s="332" t="s">
        <v>53</v>
      </c>
      <c r="AR33" s="332" t="s">
        <v>53</v>
      </c>
      <c r="AS33" s="332" t="s">
        <v>53</v>
      </c>
      <c r="AT33" s="334" t="s">
        <v>53</v>
      </c>
      <c r="AU33" s="332">
        <v>2.2000000000000002</v>
      </c>
      <c r="AV33" s="332">
        <v>2.2999999999999998</v>
      </c>
      <c r="AW33" s="333"/>
      <c r="AX33" s="333"/>
      <c r="AY33" s="333"/>
      <c r="AZ33" s="333"/>
      <c r="BA33" s="333"/>
      <c r="BB33" s="333"/>
      <c r="BC33" s="873"/>
      <c r="BD33" s="333"/>
      <c r="BE33" s="333"/>
    </row>
    <row r="34" spans="1:57" ht="15" thickBot="1">
      <c r="A34" s="533"/>
      <c r="B34" s="532" t="s">
        <v>1339</v>
      </c>
      <c r="C34" s="532" t="s">
        <v>1190</v>
      </c>
      <c r="D34" s="532" t="s">
        <v>1102</v>
      </c>
      <c r="E34" s="532" t="s">
        <v>1043</v>
      </c>
      <c r="F34" s="532" t="s">
        <v>955</v>
      </c>
      <c r="G34" s="338"/>
      <c r="H34" s="144"/>
      <c r="I34" s="531"/>
      <c r="J34" s="531"/>
      <c r="K34" s="531"/>
      <c r="L34" s="531"/>
      <c r="M34" s="531"/>
      <c r="N34" s="531"/>
      <c r="O34" s="531"/>
      <c r="P34" s="531"/>
      <c r="Q34" s="531"/>
      <c r="R34" s="331" t="s">
        <v>406</v>
      </c>
      <c r="S34" s="332">
        <v>2.2000000000000002</v>
      </c>
      <c r="T34" s="332">
        <v>1.3</v>
      </c>
      <c r="U34" s="332">
        <v>0.5</v>
      </c>
      <c r="V34" s="332" t="s">
        <v>53</v>
      </c>
      <c r="W34" s="332">
        <v>0.3</v>
      </c>
      <c r="X34" s="332" t="s">
        <v>53</v>
      </c>
      <c r="Y34" s="334" t="s">
        <v>53</v>
      </c>
      <c r="Z34" s="332" t="s">
        <v>53</v>
      </c>
      <c r="AA34" s="334">
        <v>4.2</v>
      </c>
      <c r="AB34" s="67"/>
      <c r="AC34" s="331" t="s">
        <v>406</v>
      </c>
      <c r="AD34" s="332">
        <v>2.5</v>
      </c>
      <c r="AE34" s="332">
        <v>0.2</v>
      </c>
      <c r="AF34" s="332" t="s">
        <v>53</v>
      </c>
      <c r="AG34" s="332" t="s">
        <v>53</v>
      </c>
      <c r="AH34" s="332" t="s">
        <v>53</v>
      </c>
      <c r="AI34" s="332" t="s">
        <v>53</v>
      </c>
      <c r="AJ34" s="334" t="s">
        <v>53</v>
      </c>
      <c r="AK34" s="332" t="s">
        <v>53</v>
      </c>
      <c r="AL34" s="334">
        <v>2.8</v>
      </c>
      <c r="AM34" s="331" t="s">
        <v>406</v>
      </c>
      <c r="AN34" s="332">
        <v>0.1</v>
      </c>
      <c r="AO34" s="332">
        <v>0.4</v>
      </c>
      <c r="AP34" s="332" t="s">
        <v>53</v>
      </c>
      <c r="AQ34" s="332" t="s">
        <v>53</v>
      </c>
      <c r="AR34" s="332" t="s">
        <v>53</v>
      </c>
      <c r="AS34" s="332" t="s">
        <v>53</v>
      </c>
      <c r="AT34" s="334" t="s">
        <v>53</v>
      </c>
      <c r="AU34" s="332" t="s">
        <v>53</v>
      </c>
      <c r="AV34" s="334">
        <v>0.5</v>
      </c>
      <c r="AW34" s="333"/>
      <c r="AX34" s="333"/>
      <c r="AY34" s="333"/>
      <c r="AZ34" s="333"/>
      <c r="BA34" s="333"/>
      <c r="BB34" s="333"/>
      <c r="BC34" s="873"/>
      <c r="BD34" s="333"/>
      <c r="BE34" s="333"/>
    </row>
    <row r="35" spans="1:57" ht="21" thickBot="1">
      <c r="A35" s="528" t="s">
        <v>565</v>
      </c>
      <c r="B35" s="527">
        <v>103.96869753623429</v>
      </c>
      <c r="C35" s="527">
        <v>109.10599668142169</v>
      </c>
      <c r="D35" s="527">
        <v>85.314167518917671</v>
      </c>
      <c r="E35" s="527">
        <v>103.57344279082744</v>
      </c>
      <c r="F35" s="527">
        <v>102.81083101681068</v>
      </c>
      <c r="G35" s="338"/>
      <c r="H35" s="530" t="s">
        <v>238</v>
      </c>
      <c r="I35" s="529" t="s">
        <v>422</v>
      </c>
      <c r="J35" s="529" t="s">
        <v>421</v>
      </c>
      <c r="K35" s="529" t="s">
        <v>420</v>
      </c>
      <c r="L35" s="529" t="s">
        <v>419</v>
      </c>
      <c r="M35" s="529" t="s">
        <v>418</v>
      </c>
      <c r="N35" s="529" t="s">
        <v>417</v>
      </c>
      <c r="O35" s="529" t="s">
        <v>416</v>
      </c>
      <c r="P35" s="529" t="s">
        <v>415</v>
      </c>
      <c r="Q35" s="529" t="s">
        <v>237</v>
      </c>
      <c r="R35" s="331" t="s">
        <v>1032</v>
      </c>
      <c r="S35" s="332">
        <v>2.1</v>
      </c>
      <c r="T35" s="332">
        <v>2.1</v>
      </c>
      <c r="U35" s="332">
        <v>1.6</v>
      </c>
      <c r="V35" s="332" t="s">
        <v>53</v>
      </c>
      <c r="W35" s="332" t="s">
        <v>53</v>
      </c>
      <c r="X35" s="332" t="s">
        <v>53</v>
      </c>
      <c r="Y35" s="334" t="s">
        <v>53</v>
      </c>
      <c r="Z35" s="332" t="s">
        <v>53</v>
      </c>
      <c r="AA35" s="334">
        <v>5.8</v>
      </c>
      <c r="AB35" s="67"/>
      <c r="AC35" s="331" t="s">
        <v>1032</v>
      </c>
      <c r="AD35" s="332" t="s">
        <v>53</v>
      </c>
      <c r="AE35" s="332" t="s">
        <v>53</v>
      </c>
      <c r="AF35" s="332" t="s">
        <v>53</v>
      </c>
      <c r="AG35" s="332" t="s">
        <v>53</v>
      </c>
      <c r="AH35" s="332" t="s">
        <v>53</v>
      </c>
      <c r="AI35" s="332" t="s">
        <v>53</v>
      </c>
      <c r="AJ35" s="334" t="s">
        <v>53</v>
      </c>
      <c r="AK35" s="332" t="s">
        <v>53</v>
      </c>
      <c r="AL35" s="334" t="s">
        <v>53</v>
      </c>
      <c r="AM35" s="331" t="s">
        <v>1032</v>
      </c>
      <c r="AN35" s="332">
        <v>1.1000000000000001</v>
      </c>
      <c r="AO35" s="332">
        <v>0.7</v>
      </c>
      <c r="AP35" s="332">
        <v>3.2</v>
      </c>
      <c r="AQ35" s="332" t="s">
        <v>53</v>
      </c>
      <c r="AR35" s="332" t="s">
        <v>53</v>
      </c>
      <c r="AS35" s="332" t="s">
        <v>53</v>
      </c>
      <c r="AT35" s="334" t="s">
        <v>53</v>
      </c>
      <c r="AU35" s="332" t="s">
        <v>53</v>
      </c>
      <c r="AV35" s="334">
        <v>5</v>
      </c>
      <c r="BC35" s="873"/>
      <c r="BE35" s="333"/>
    </row>
    <row r="36" spans="1:57">
      <c r="A36" s="524" t="s">
        <v>564</v>
      </c>
      <c r="B36" s="337">
        <v>57.928371704181266</v>
      </c>
      <c r="C36" s="337">
        <v>60.501944126939293</v>
      </c>
      <c r="D36" s="337">
        <v>37.347094799532101</v>
      </c>
      <c r="E36" s="337">
        <v>55.023474702783297</v>
      </c>
      <c r="F36" s="337">
        <v>55.927517968110628</v>
      </c>
      <c r="G36" s="338"/>
      <c r="H36" s="331" t="s">
        <v>414</v>
      </c>
      <c r="I36" s="332">
        <v>53.2</v>
      </c>
      <c r="J36" s="334">
        <v>0.1</v>
      </c>
      <c r="K36" s="334"/>
      <c r="L36" s="334"/>
      <c r="M36" s="334"/>
      <c r="N36" s="334"/>
      <c r="O36" s="334"/>
      <c r="P36" s="334"/>
      <c r="Q36" s="334">
        <v>53.3</v>
      </c>
      <c r="R36" s="331" t="s">
        <v>1031</v>
      </c>
      <c r="S36" s="332">
        <v>2.6</v>
      </c>
      <c r="T36" s="332">
        <v>4</v>
      </c>
      <c r="U36" s="332">
        <v>1.8</v>
      </c>
      <c r="V36" s="332" t="s">
        <v>53</v>
      </c>
      <c r="W36" s="332" t="s">
        <v>53</v>
      </c>
      <c r="X36" s="332" t="s">
        <v>53</v>
      </c>
      <c r="Y36" s="334" t="s">
        <v>53</v>
      </c>
      <c r="Z36" s="332" t="s">
        <v>53</v>
      </c>
      <c r="AA36" s="334">
        <v>8.4</v>
      </c>
      <c r="AB36" s="67"/>
      <c r="AC36" s="331" t="s">
        <v>1031</v>
      </c>
      <c r="AD36" s="332" t="s">
        <v>53</v>
      </c>
      <c r="AE36" s="332" t="s">
        <v>53</v>
      </c>
      <c r="AF36" s="332" t="s">
        <v>53</v>
      </c>
      <c r="AG36" s="332" t="s">
        <v>53</v>
      </c>
      <c r="AH36" s="332" t="s">
        <v>53</v>
      </c>
      <c r="AI36" s="332" t="s">
        <v>53</v>
      </c>
      <c r="AJ36" s="334" t="s">
        <v>53</v>
      </c>
      <c r="AK36" s="332" t="s">
        <v>53</v>
      </c>
      <c r="AL36" s="334" t="s">
        <v>53</v>
      </c>
      <c r="AM36" s="331" t="s">
        <v>1031</v>
      </c>
      <c r="AN36" s="332">
        <v>0.8</v>
      </c>
      <c r="AO36" s="332">
        <v>0.9</v>
      </c>
      <c r="AP36" s="332">
        <v>1.7</v>
      </c>
      <c r="AQ36" s="332" t="s">
        <v>53</v>
      </c>
      <c r="AR36" s="332" t="s">
        <v>53</v>
      </c>
      <c r="AS36" s="332" t="s">
        <v>53</v>
      </c>
      <c r="AT36" s="334" t="s">
        <v>53</v>
      </c>
      <c r="AU36" s="332" t="s">
        <v>53</v>
      </c>
      <c r="AV36" s="334">
        <v>3.5</v>
      </c>
      <c r="BC36" s="873"/>
      <c r="BE36" s="333"/>
    </row>
    <row r="37" spans="1:57" ht="25.5" customHeight="1">
      <c r="A37" s="524" t="s">
        <v>563</v>
      </c>
      <c r="B37" s="337">
        <v>17.594925248009812</v>
      </c>
      <c r="C37" s="337">
        <v>17.782576246622998</v>
      </c>
      <c r="D37" s="337">
        <v>15.638333158878858</v>
      </c>
      <c r="E37" s="337">
        <v>18.429885811115021</v>
      </c>
      <c r="F37" s="337">
        <v>17.705917523249639</v>
      </c>
      <c r="G37" s="338"/>
      <c r="H37" s="331" t="s">
        <v>413</v>
      </c>
      <c r="I37" s="332">
        <v>49.7</v>
      </c>
      <c r="J37" s="334">
        <v>10.199999999999999</v>
      </c>
      <c r="K37" s="334">
        <v>33.6</v>
      </c>
      <c r="L37" s="334">
        <v>28.2</v>
      </c>
      <c r="M37" s="334">
        <v>56.8</v>
      </c>
      <c r="N37" s="334">
        <v>44.1</v>
      </c>
      <c r="O37" s="334">
        <v>115.9</v>
      </c>
      <c r="P37" s="334"/>
      <c r="Q37" s="334">
        <v>338.4</v>
      </c>
      <c r="R37" s="331" t="s">
        <v>1030</v>
      </c>
      <c r="S37" s="332">
        <v>0.5</v>
      </c>
      <c r="T37" s="332">
        <v>1.5</v>
      </c>
      <c r="U37" s="332">
        <v>5.0999999999999996</v>
      </c>
      <c r="V37" s="332">
        <v>1.1000000000000001</v>
      </c>
      <c r="W37" s="332" t="s">
        <v>53</v>
      </c>
      <c r="X37" s="332" t="s">
        <v>53</v>
      </c>
      <c r="Y37" s="334" t="s">
        <v>53</v>
      </c>
      <c r="Z37" s="332" t="s">
        <v>53</v>
      </c>
      <c r="AA37" s="334">
        <v>8.1</v>
      </c>
      <c r="AB37" s="67"/>
      <c r="AC37" s="331" t="s">
        <v>1030</v>
      </c>
      <c r="AD37" s="332" t="s">
        <v>53</v>
      </c>
      <c r="AE37" s="332" t="s">
        <v>53</v>
      </c>
      <c r="AF37" s="332" t="s">
        <v>53</v>
      </c>
      <c r="AG37" s="332" t="s">
        <v>53</v>
      </c>
      <c r="AH37" s="332" t="s">
        <v>53</v>
      </c>
      <c r="AI37" s="332" t="s">
        <v>53</v>
      </c>
      <c r="AJ37" s="334" t="s">
        <v>53</v>
      </c>
      <c r="AK37" s="332" t="s">
        <v>53</v>
      </c>
      <c r="AL37" s="334" t="s">
        <v>53</v>
      </c>
      <c r="AM37" s="331" t="s">
        <v>1030</v>
      </c>
      <c r="AN37" s="332" t="s">
        <v>53</v>
      </c>
      <c r="AO37" s="332" t="s">
        <v>53</v>
      </c>
      <c r="AP37" s="332">
        <v>1.2</v>
      </c>
      <c r="AQ37" s="332">
        <v>0.4</v>
      </c>
      <c r="AR37" s="332" t="s">
        <v>53</v>
      </c>
      <c r="AS37" s="332" t="s">
        <v>53</v>
      </c>
      <c r="AT37" s="334" t="s">
        <v>53</v>
      </c>
      <c r="AU37" s="332" t="s">
        <v>53</v>
      </c>
      <c r="AV37" s="334">
        <v>1.5</v>
      </c>
      <c r="BC37" s="873"/>
      <c r="BE37" s="333"/>
    </row>
    <row r="38" spans="1:57" ht="21" customHeight="1">
      <c r="A38" s="524" t="s">
        <v>562</v>
      </c>
      <c r="B38" s="337">
        <v>5.2486976036441098</v>
      </c>
      <c r="C38" s="337">
        <v>5.3059111993961983</v>
      </c>
      <c r="D38" s="337">
        <v>5.1701384848936618</v>
      </c>
      <c r="E38" s="337">
        <v>4.4001091980573452</v>
      </c>
      <c r="F38" s="337">
        <v>5.5057975057297686</v>
      </c>
      <c r="G38" s="338"/>
      <c r="H38" s="331" t="s">
        <v>410</v>
      </c>
      <c r="I38" s="332">
        <v>13.9</v>
      </c>
      <c r="J38" s="334">
        <v>1</v>
      </c>
      <c r="K38" s="334">
        <v>0.8</v>
      </c>
      <c r="L38" s="334"/>
      <c r="M38" s="334"/>
      <c r="N38" s="334"/>
      <c r="O38" s="334"/>
      <c r="P38" s="334"/>
      <c r="Q38" s="334">
        <v>15.7</v>
      </c>
      <c r="R38" s="331" t="s">
        <v>403</v>
      </c>
      <c r="S38" s="332" t="s">
        <v>53</v>
      </c>
      <c r="T38" s="332" t="s">
        <v>53</v>
      </c>
      <c r="U38" s="332" t="s">
        <v>53</v>
      </c>
      <c r="V38" s="332" t="s">
        <v>53</v>
      </c>
      <c r="W38" s="332" t="s">
        <v>53</v>
      </c>
      <c r="X38" s="332" t="s">
        <v>53</v>
      </c>
      <c r="Y38" s="334" t="s">
        <v>53</v>
      </c>
      <c r="Z38" s="332" t="s">
        <v>53</v>
      </c>
      <c r="AA38" s="334" t="s">
        <v>53</v>
      </c>
      <c r="AB38" s="67"/>
      <c r="AC38" s="331" t="s">
        <v>403</v>
      </c>
      <c r="AD38" s="332">
        <v>2.4</v>
      </c>
      <c r="AE38" s="332" t="s">
        <v>53</v>
      </c>
      <c r="AF38" s="332">
        <v>4.7</v>
      </c>
      <c r="AG38" s="332">
        <v>8.1999999999999993</v>
      </c>
      <c r="AH38" s="332">
        <v>11.6</v>
      </c>
      <c r="AI38" s="332">
        <v>0.5</v>
      </c>
      <c r="AJ38" s="334">
        <v>25.8</v>
      </c>
      <c r="AK38" s="332" t="s">
        <v>53</v>
      </c>
      <c r="AL38" s="334">
        <v>53.2</v>
      </c>
      <c r="AM38" s="331" t="s">
        <v>403</v>
      </c>
      <c r="AN38" s="332" t="s">
        <v>53</v>
      </c>
      <c r="AO38" s="332" t="s">
        <v>53</v>
      </c>
      <c r="AP38" s="332" t="s">
        <v>53</v>
      </c>
      <c r="AQ38" s="332">
        <v>0.3</v>
      </c>
      <c r="AR38" s="332" t="s">
        <v>53</v>
      </c>
      <c r="AS38" s="332" t="s">
        <v>53</v>
      </c>
      <c r="AT38" s="334" t="s">
        <v>53</v>
      </c>
      <c r="AU38" s="332" t="s">
        <v>53</v>
      </c>
      <c r="AV38" s="334">
        <v>0.4</v>
      </c>
      <c r="BC38" s="334"/>
      <c r="BE38" s="333"/>
    </row>
    <row r="39" spans="1:57" ht="15" customHeight="1">
      <c r="A39" s="524" t="s">
        <v>560</v>
      </c>
      <c r="B39" s="337">
        <v>23.196702980399103</v>
      </c>
      <c r="C39" s="337">
        <v>25.51556510846321</v>
      </c>
      <c r="D39" s="337">
        <v>27.158601075613049</v>
      </c>
      <c r="E39" s="337">
        <v>25.719973078871767</v>
      </c>
      <c r="F39" s="337">
        <v>23.671598019720641</v>
      </c>
      <c r="G39" s="338"/>
      <c r="H39" s="331" t="s">
        <v>412</v>
      </c>
      <c r="I39" s="332">
        <v>5.7</v>
      </c>
      <c r="J39" s="334">
        <v>0.1</v>
      </c>
      <c r="K39" s="334">
        <v>0.3</v>
      </c>
      <c r="L39" s="334"/>
      <c r="M39" s="334"/>
      <c r="N39" s="334"/>
      <c r="O39" s="334"/>
      <c r="P39" s="334"/>
      <c r="Q39" s="334">
        <v>6.2</v>
      </c>
      <c r="R39" s="331" t="s">
        <v>402</v>
      </c>
      <c r="S39" s="332" t="s">
        <v>53</v>
      </c>
      <c r="T39" s="332" t="s">
        <v>53</v>
      </c>
      <c r="U39" s="332" t="s">
        <v>53</v>
      </c>
      <c r="V39" s="332">
        <v>0.9</v>
      </c>
      <c r="W39" s="332">
        <v>2.9</v>
      </c>
      <c r="X39" s="332">
        <v>0.1</v>
      </c>
      <c r="Y39" s="332" t="s">
        <v>53</v>
      </c>
      <c r="Z39" s="334" t="s">
        <v>53</v>
      </c>
      <c r="AA39" s="334">
        <v>3.9</v>
      </c>
      <c r="AB39" s="67"/>
      <c r="AC39" s="331" t="s">
        <v>402</v>
      </c>
      <c r="AD39" s="332" t="s">
        <v>53</v>
      </c>
      <c r="AE39" s="332" t="s">
        <v>53</v>
      </c>
      <c r="AF39" s="332" t="s">
        <v>53</v>
      </c>
      <c r="AG39" s="332" t="s">
        <v>53</v>
      </c>
      <c r="AH39" s="332" t="s">
        <v>53</v>
      </c>
      <c r="AI39" s="332" t="s">
        <v>53</v>
      </c>
      <c r="AJ39" s="332" t="s">
        <v>53</v>
      </c>
      <c r="AK39" s="334" t="s">
        <v>53</v>
      </c>
      <c r="AL39" s="334" t="s">
        <v>53</v>
      </c>
      <c r="AM39" s="331" t="s">
        <v>402</v>
      </c>
      <c r="AN39" s="332" t="s">
        <v>53</v>
      </c>
      <c r="AO39" s="332" t="s">
        <v>53</v>
      </c>
      <c r="AP39" s="332">
        <v>0.6</v>
      </c>
      <c r="AQ39" s="332">
        <v>0.1</v>
      </c>
      <c r="AR39" s="332">
        <v>1.3</v>
      </c>
      <c r="AS39" s="332">
        <v>0.1</v>
      </c>
      <c r="AT39" s="332" t="s">
        <v>53</v>
      </c>
      <c r="AU39" s="334" t="s">
        <v>53</v>
      </c>
      <c r="AV39" s="334">
        <v>2.1</v>
      </c>
      <c r="BC39" s="872"/>
      <c r="BE39" s="333"/>
    </row>
    <row r="40" spans="1:57" ht="13.5" customHeight="1">
      <c r="A40" s="528" t="s">
        <v>561</v>
      </c>
      <c r="B40" s="527">
        <v>2.4648517821405713</v>
      </c>
      <c r="C40" s="527">
        <v>3.357842275610452</v>
      </c>
      <c r="D40" s="527">
        <v>3.0010621442343743</v>
      </c>
      <c r="E40" s="527">
        <v>2.2708030396593077</v>
      </c>
      <c r="F40" s="527">
        <v>2.338397079158069</v>
      </c>
      <c r="G40" s="338"/>
      <c r="H40" s="331" t="s">
        <v>410</v>
      </c>
      <c r="I40" s="332">
        <v>3.3</v>
      </c>
      <c r="J40" s="334"/>
      <c r="K40" s="334">
        <v>0.1</v>
      </c>
      <c r="L40" s="334"/>
      <c r="M40" s="334"/>
      <c r="N40" s="334"/>
      <c r="O40" s="334"/>
      <c r="P40" s="334"/>
      <c r="Q40" s="334">
        <v>3.4</v>
      </c>
      <c r="R40" s="331" t="s">
        <v>401</v>
      </c>
      <c r="S40" s="332" t="s">
        <v>53</v>
      </c>
      <c r="T40" s="332" t="s">
        <v>53</v>
      </c>
      <c r="U40" s="332" t="s">
        <v>53</v>
      </c>
      <c r="V40" s="332">
        <v>0.8</v>
      </c>
      <c r="W40" s="332" t="s">
        <v>53</v>
      </c>
      <c r="X40" s="332" t="s">
        <v>53</v>
      </c>
      <c r="Y40" s="332">
        <v>0.4</v>
      </c>
      <c r="Z40" s="334">
        <v>2</v>
      </c>
      <c r="AA40" s="334">
        <v>3.2</v>
      </c>
      <c r="AB40" s="67"/>
      <c r="AC40" s="331" t="s">
        <v>401</v>
      </c>
      <c r="AD40" s="332" t="s">
        <v>53</v>
      </c>
      <c r="AE40" s="332" t="s">
        <v>53</v>
      </c>
      <c r="AF40" s="332" t="s">
        <v>53</v>
      </c>
      <c r="AG40" s="332" t="s">
        <v>53</v>
      </c>
      <c r="AH40" s="332" t="s">
        <v>53</v>
      </c>
      <c r="AI40" s="332" t="s">
        <v>53</v>
      </c>
      <c r="AJ40" s="332" t="s">
        <v>53</v>
      </c>
      <c r="AK40" s="334" t="s">
        <v>53</v>
      </c>
      <c r="AL40" s="334" t="s">
        <v>53</v>
      </c>
      <c r="AM40" s="331" t="s">
        <v>401</v>
      </c>
      <c r="AN40" s="332" t="s">
        <v>53</v>
      </c>
      <c r="AO40" s="332" t="s">
        <v>53</v>
      </c>
      <c r="AP40" s="332" t="s">
        <v>53</v>
      </c>
      <c r="AQ40" s="332" t="s">
        <v>53</v>
      </c>
      <c r="AR40" s="332">
        <v>0.1</v>
      </c>
      <c r="AS40" s="332" t="s">
        <v>53</v>
      </c>
      <c r="AT40" s="332">
        <v>0.3</v>
      </c>
      <c r="AU40" s="334" t="s">
        <v>53</v>
      </c>
      <c r="AV40" s="334">
        <v>0.4</v>
      </c>
      <c r="BC40" s="334"/>
      <c r="BE40" s="333"/>
    </row>
    <row r="41" spans="1:57">
      <c r="A41" s="524" t="s">
        <v>560</v>
      </c>
      <c r="B41" s="337">
        <v>2.1969640388954392</v>
      </c>
      <c r="C41" s="337">
        <v>3.2808237817531372</v>
      </c>
      <c r="D41" s="337">
        <v>2.9904568534763745</v>
      </c>
      <c r="E41" s="337">
        <v>2.2322751012256559</v>
      </c>
      <c r="F41" s="337">
        <v>2.2827066339841191</v>
      </c>
      <c r="G41" s="338"/>
      <c r="H41" s="331" t="s">
        <v>411</v>
      </c>
      <c r="I41" s="332">
        <v>59.7</v>
      </c>
      <c r="J41" s="334"/>
      <c r="K41" s="334"/>
      <c r="L41" s="334"/>
      <c r="M41" s="334"/>
      <c r="N41" s="334"/>
      <c r="O41" s="334"/>
      <c r="P41" s="334">
        <v>7.5</v>
      </c>
      <c r="Q41" s="334">
        <v>67.2</v>
      </c>
      <c r="R41" s="331" t="s">
        <v>399</v>
      </c>
      <c r="S41" s="332" t="s">
        <v>53</v>
      </c>
      <c r="T41" s="332" t="s">
        <v>53</v>
      </c>
      <c r="U41" s="332" t="s">
        <v>53</v>
      </c>
      <c r="V41" s="332" t="s">
        <v>53</v>
      </c>
      <c r="W41" s="332" t="s">
        <v>53</v>
      </c>
      <c r="X41" s="332" t="s">
        <v>53</v>
      </c>
      <c r="Y41" s="332" t="s">
        <v>53</v>
      </c>
      <c r="Z41" s="334">
        <v>8.6999999999999993</v>
      </c>
      <c r="AA41" s="334">
        <v>8.6999999999999993</v>
      </c>
      <c r="AB41" s="67"/>
      <c r="AC41" s="331" t="s">
        <v>399</v>
      </c>
      <c r="AD41" s="332" t="s">
        <v>53</v>
      </c>
      <c r="AE41" s="332" t="s">
        <v>53</v>
      </c>
      <c r="AF41" s="332" t="s">
        <v>53</v>
      </c>
      <c r="AG41" s="332" t="s">
        <v>53</v>
      </c>
      <c r="AH41" s="332" t="s">
        <v>53</v>
      </c>
      <c r="AI41" s="332" t="s">
        <v>53</v>
      </c>
      <c r="AJ41" s="332" t="s">
        <v>53</v>
      </c>
      <c r="AK41" s="334">
        <v>4</v>
      </c>
      <c r="AL41" s="334">
        <v>4</v>
      </c>
      <c r="AM41" s="331" t="s">
        <v>399</v>
      </c>
      <c r="AN41" s="332" t="s">
        <v>53</v>
      </c>
      <c r="AO41" s="332" t="s">
        <v>53</v>
      </c>
      <c r="AP41" s="332" t="s">
        <v>53</v>
      </c>
      <c r="AQ41" s="332" t="s">
        <v>53</v>
      </c>
      <c r="AR41" s="332" t="s">
        <v>53</v>
      </c>
      <c r="AS41" s="332" t="s">
        <v>53</v>
      </c>
      <c r="AT41" s="332" t="s">
        <v>53</v>
      </c>
      <c r="AU41" s="334">
        <v>0.5</v>
      </c>
      <c r="AV41" s="334">
        <v>0.5</v>
      </c>
      <c r="BC41" s="334"/>
      <c r="BE41" s="333"/>
    </row>
    <row r="42" spans="1:57" ht="15" customHeight="1" thickBot="1">
      <c r="A42" s="524" t="s">
        <v>559</v>
      </c>
      <c r="B42" s="337">
        <v>0.26788774324513187</v>
      </c>
      <c r="C42" s="337">
        <v>7.7018493857314768E-2</v>
      </c>
      <c r="D42" s="337">
        <v>1.0605290758000001E-2</v>
      </c>
      <c r="E42" s="337">
        <v>3.8527938433651841E-2</v>
      </c>
      <c r="F42" s="337">
        <v>5.5690445173950005E-2</v>
      </c>
      <c r="G42" s="338"/>
      <c r="H42" s="331" t="s">
        <v>399</v>
      </c>
      <c r="I42" s="332"/>
      <c r="J42" s="334"/>
      <c r="K42" s="334"/>
      <c r="L42" s="334"/>
      <c r="M42" s="334"/>
      <c r="N42" s="334"/>
      <c r="O42" s="334"/>
      <c r="P42" s="334">
        <v>32.4</v>
      </c>
      <c r="Q42" s="334">
        <v>32.4</v>
      </c>
      <c r="R42" s="526" t="s">
        <v>63</v>
      </c>
      <c r="S42" s="329" t="s">
        <v>53</v>
      </c>
      <c r="T42" s="329" t="s">
        <v>53</v>
      </c>
      <c r="U42" s="329" t="s">
        <v>53</v>
      </c>
      <c r="V42" s="329" t="s">
        <v>53</v>
      </c>
      <c r="W42" s="329" t="s">
        <v>53</v>
      </c>
      <c r="X42" s="329" t="s">
        <v>53</v>
      </c>
      <c r="Y42" s="329" t="s">
        <v>53</v>
      </c>
      <c r="Z42" s="329">
        <v>0.1</v>
      </c>
      <c r="AA42" s="329">
        <v>0.1</v>
      </c>
      <c r="AB42" s="67"/>
      <c r="AC42" s="526" t="s">
        <v>63</v>
      </c>
      <c r="AD42" s="329" t="s">
        <v>53</v>
      </c>
      <c r="AE42" s="329" t="s">
        <v>53</v>
      </c>
      <c r="AF42" s="329" t="s">
        <v>53</v>
      </c>
      <c r="AG42" s="329" t="s">
        <v>53</v>
      </c>
      <c r="AH42" s="329" t="s">
        <v>53</v>
      </c>
      <c r="AI42" s="329" t="s">
        <v>53</v>
      </c>
      <c r="AJ42" s="329" t="s">
        <v>53</v>
      </c>
      <c r="AK42" s="329">
        <v>5</v>
      </c>
      <c r="AL42" s="329">
        <v>5</v>
      </c>
      <c r="AM42" s="526" t="s">
        <v>63</v>
      </c>
      <c r="AN42" s="329" t="s">
        <v>53</v>
      </c>
      <c r="AO42" s="329" t="s">
        <v>53</v>
      </c>
      <c r="AP42" s="329" t="s">
        <v>53</v>
      </c>
      <c r="AQ42" s="329" t="s">
        <v>53</v>
      </c>
      <c r="AR42" s="329" t="s">
        <v>53</v>
      </c>
      <c r="AS42" s="329" t="s">
        <v>53</v>
      </c>
      <c r="AT42" s="329" t="s">
        <v>53</v>
      </c>
      <c r="AU42" s="329">
        <v>0.3</v>
      </c>
      <c r="AV42" s="329">
        <v>0.3</v>
      </c>
      <c r="BE42" s="333"/>
    </row>
    <row r="43" spans="1:57" ht="15" thickBot="1">
      <c r="A43" s="274" t="s">
        <v>431</v>
      </c>
      <c r="B43" s="142">
        <v>106.43354931837486</v>
      </c>
      <c r="C43" s="142">
        <v>112.46383895703215</v>
      </c>
      <c r="D43" s="142">
        <v>88.315229663152053</v>
      </c>
      <c r="E43" s="273">
        <v>105.84424583048674</v>
      </c>
      <c r="F43" s="273">
        <v>105.14922809596875</v>
      </c>
      <c r="G43" s="338"/>
      <c r="H43" s="330" t="s">
        <v>424</v>
      </c>
      <c r="I43" s="329"/>
      <c r="J43" s="329"/>
      <c r="K43" s="329"/>
      <c r="L43" s="329"/>
      <c r="M43" s="329"/>
      <c r="N43" s="329"/>
      <c r="O43" s="329"/>
      <c r="P43" s="329">
        <v>89.4</v>
      </c>
      <c r="Q43" s="329">
        <v>89.4</v>
      </c>
      <c r="R43" s="141" t="s">
        <v>398</v>
      </c>
      <c r="S43" s="177">
        <v>11.2</v>
      </c>
      <c r="T43" s="177">
        <v>9.4</v>
      </c>
      <c r="U43" s="177">
        <v>9.5</v>
      </c>
      <c r="V43" s="177">
        <v>2.7</v>
      </c>
      <c r="W43" s="177">
        <v>3.4</v>
      </c>
      <c r="X43" s="177">
        <v>0.1</v>
      </c>
      <c r="Y43" s="177">
        <v>0.4</v>
      </c>
      <c r="Z43" s="177">
        <v>18.100000000000001</v>
      </c>
      <c r="AA43" s="177">
        <v>54.7</v>
      </c>
      <c r="AB43" s="67"/>
      <c r="AC43" s="141" t="s">
        <v>398</v>
      </c>
      <c r="AD43" s="177">
        <v>7.2</v>
      </c>
      <c r="AE43" s="177">
        <v>0.9</v>
      </c>
      <c r="AF43" s="177">
        <v>4.9000000000000004</v>
      </c>
      <c r="AG43" s="177">
        <v>8.1999999999999993</v>
      </c>
      <c r="AH43" s="177">
        <v>11.6</v>
      </c>
      <c r="AI43" s="177">
        <v>0.5</v>
      </c>
      <c r="AJ43" s="177">
        <v>25.8</v>
      </c>
      <c r="AK43" s="177">
        <v>42.6</v>
      </c>
      <c r="AL43" s="177">
        <v>101.7</v>
      </c>
      <c r="AM43" s="141" t="s">
        <v>398</v>
      </c>
      <c r="AN43" s="177">
        <v>2</v>
      </c>
      <c r="AO43" s="177">
        <v>2</v>
      </c>
      <c r="AP43" s="177">
        <v>6.7</v>
      </c>
      <c r="AQ43" s="177">
        <v>0.8</v>
      </c>
      <c r="AR43" s="177">
        <v>1.4</v>
      </c>
      <c r="AS43" s="177">
        <v>0.1</v>
      </c>
      <c r="AT43" s="177">
        <v>0.3</v>
      </c>
      <c r="AU43" s="177">
        <v>3</v>
      </c>
      <c r="AV43" s="177">
        <v>16.399999999999999</v>
      </c>
      <c r="BE43" s="333"/>
    </row>
    <row r="44" spans="1:57">
      <c r="A44" s="907"/>
      <c r="B44" s="1350"/>
      <c r="C44" s="1350"/>
      <c r="D44" s="1350"/>
      <c r="E44" s="1350"/>
      <c r="F44" s="1350"/>
      <c r="G44" s="338"/>
      <c r="H44" s="141" t="s">
        <v>409</v>
      </c>
      <c r="I44" s="177">
        <v>168.3</v>
      </c>
      <c r="J44" s="177">
        <v>10.4</v>
      </c>
      <c r="K44" s="177">
        <v>33.9</v>
      </c>
      <c r="L44" s="177">
        <v>28.2</v>
      </c>
      <c r="M44" s="177">
        <v>56.8</v>
      </c>
      <c r="N44" s="177">
        <v>44.1</v>
      </c>
      <c r="O44" s="177">
        <v>115.9</v>
      </c>
      <c r="P44" s="177">
        <v>129.19999999999999</v>
      </c>
      <c r="Q44" s="177">
        <v>586.79999999999995</v>
      </c>
      <c r="R44" s="331" t="s">
        <v>397</v>
      </c>
      <c r="S44" s="871">
        <v>5.6</v>
      </c>
      <c r="T44" s="871">
        <v>12.1</v>
      </c>
      <c r="U44" s="871">
        <v>-0.4</v>
      </c>
      <c r="V44" s="871">
        <v>-2.1</v>
      </c>
      <c r="W44" s="871">
        <v>-5.9</v>
      </c>
      <c r="X44" s="871">
        <v>-0.4</v>
      </c>
      <c r="Y44" s="334">
        <v>0.9</v>
      </c>
      <c r="Z44" s="871" t="s">
        <v>53</v>
      </c>
      <c r="AA44" s="334">
        <v>9.6999999999999993</v>
      </c>
      <c r="AB44" s="67"/>
      <c r="AC44" s="331" t="s">
        <v>397</v>
      </c>
      <c r="AD44" s="871">
        <v>-1</v>
      </c>
      <c r="AE44" s="871">
        <v>-11</v>
      </c>
      <c r="AF44" s="871">
        <v>0.1</v>
      </c>
      <c r="AG44" s="871">
        <v>0.2</v>
      </c>
      <c r="AH44" s="871">
        <v>-0.6</v>
      </c>
      <c r="AI44" s="871">
        <v>0.6</v>
      </c>
      <c r="AJ44" s="334">
        <v>0.3</v>
      </c>
      <c r="AK44" s="871" t="s">
        <v>53</v>
      </c>
      <c r="AL44" s="334">
        <v>-11.4</v>
      </c>
      <c r="AM44" s="331" t="s">
        <v>397</v>
      </c>
      <c r="AN44" s="871">
        <v>-0.8</v>
      </c>
      <c r="AO44" s="871">
        <v>3.9</v>
      </c>
      <c r="AP44" s="871">
        <v>8.1999999999999993</v>
      </c>
      <c r="AQ44" s="871">
        <v>-0.7</v>
      </c>
      <c r="AR44" s="871">
        <v>1.4</v>
      </c>
      <c r="AS44" s="871">
        <v>1</v>
      </c>
      <c r="AT44" s="334">
        <v>-0.4</v>
      </c>
      <c r="AU44" s="871" t="s">
        <v>53</v>
      </c>
      <c r="AV44" s="334">
        <v>12.5</v>
      </c>
      <c r="BE44" s="333"/>
    </row>
    <row r="45" spans="1:57" ht="15" customHeight="1">
      <c r="A45" s="524" t="s">
        <v>558</v>
      </c>
      <c r="B45" s="337">
        <v>0.61004877142000014</v>
      </c>
      <c r="C45" s="337">
        <v>0.47930243763000013</v>
      </c>
      <c r="D45" s="337">
        <v>0.47930243763000013</v>
      </c>
      <c r="E45" s="337">
        <v>0.46471316372999988</v>
      </c>
      <c r="F45" s="337">
        <v>0.90687809785999984</v>
      </c>
      <c r="G45" s="338"/>
      <c r="I45" s="341"/>
      <c r="J45" s="341"/>
      <c r="K45" s="341"/>
      <c r="L45" s="341"/>
      <c r="M45" s="341"/>
      <c r="N45" s="341"/>
      <c r="O45" s="341"/>
      <c r="P45" s="341"/>
      <c r="Q45" s="341"/>
      <c r="R45" s="331"/>
      <c r="S45" s="332"/>
      <c r="T45" s="332"/>
      <c r="U45" s="332"/>
      <c r="V45" s="332"/>
      <c r="W45" s="332"/>
      <c r="X45" s="332"/>
      <c r="Y45" s="178"/>
      <c r="Z45" s="178"/>
      <c r="AA45" s="178"/>
      <c r="AB45" s="67"/>
      <c r="AC45" s="331"/>
      <c r="AD45" s="332"/>
      <c r="AE45" s="334"/>
      <c r="AF45" s="334"/>
      <c r="AG45" s="334"/>
      <c r="AH45" s="334"/>
      <c r="AI45" s="334"/>
      <c r="AJ45" s="334"/>
      <c r="AK45" s="332"/>
      <c r="AL45" s="332"/>
      <c r="BE45" s="333"/>
    </row>
    <row r="46" spans="1:57">
      <c r="A46" s="524" t="s">
        <v>557</v>
      </c>
      <c r="B46" s="337">
        <v>2.8297510711600014</v>
      </c>
      <c r="C46" s="337">
        <v>10.378743208444465</v>
      </c>
      <c r="D46" s="337">
        <v>4.8050932648100009</v>
      </c>
      <c r="E46" s="337">
        <v>1.9564527142899999</v>
      </c>
      <c r="F46" s="337">
        <v>0.77490866120000002</v>
      </c>
      <c r="G46" s="338"/>
      <c r="H46" s="331" t="s">
        <v>407</v>
      </c>
      <c r="I46" s="332">
        <v>10.8</v>
      </c>
      <c r="J46" s="332">
        <v>3.6</v>
      </c>
      <c r="K46" s="332">
        <v>2.8</v>
      </c>
      <c r="L46" s="332">
        <v>0.2</v>
      </c>
      <c r="M46" s="332">
        <v>0.9</v>
      </c>
      <c r="N46" s="332">
        <v>1.1000000000000001</v>
      </c>
      <c r="O46" s="334">
        <v>0.5</v>
      </c>
      <c r="P46" s="332">
        <v>184.8</v>
      </c>
      <c r="Q46" s="332">
        <v>204.6</v>
      </c>
      <c r="R46" s="331"/>
      <c r="S46" s="332"/>
      <c r="T46" s="178"/>
      <c r="U46" s="178"/>
      <c r="V46" s="178"/>
      <c r="W46" s="178"/>
      <c r="X46" s="178"/>
      <c r="Y46" s="178"/>
      <c r="Z46" s="332"/>
      <c r="AA46" s="332"/>
      <c r="AB46" s="67"/>
      <c r="AC46" s="331"/>
      <c r="AD46" s="331"/>
      <c r="AE46" s="331"/>
      <c r="AF46" s="331"/>
      <c r="AG46" s="331"/>
      <c r="AH46" s="331"/>
      <c r="AI46" s="331"/>
      <c r="AJ46" s="331"/>
      <c r="AK46" s="331"/>
      <c r="AL46" s="331"/>
      <c r="AS46" s="525"/>
      <c r="AT46" s="525"/>
      <c r="AU46" s="525"/>
      <c r="AV46" s="525"/>
      <c r="BC46" s="525"/>
      <c r="BE46" s="333"/>
    </row>
    <row r="47" spans="1:57" ht="15" customHeight="1">
      <c r="A47" s="524" t="s">
        <v>556</v>
      </c>
      <c r="B47" s="337">
        <v>0.76412141598000005</v>
      </c>
      <c r="C47" s="337">
        <v>1.01604484054</v>
      </c>
      <c r="D47" s="337">
        <v>2.19624366676</v>
      </c>
      <c r="E47" s="337">
        <v>2.4787918410500001</v>
      </c>
      <c r="F47" s="337">
        <v>3.3427340769099994</v>
      </c>
      <c r="G47" s="338"/>
      <c r="H47" s="331" t="s">
        <v>410</v>
      </c>
      <c r="I47" s="332">
        <v>4.2</v>
      </c>
      <c r="J47" s="332">
        <v>0.2</v>
      </c>
      <c r="K47" s="332">
        <v>0.7</v>
      </c>
      <c r="L47" s="334"/>
      <c r="M47" s="334"/>
      <c r="N47" s="334"/>
      <c r="O47" s="334"/>
      <c r="P47" s="334"/>
      <c r="Q47" s="334">
        <v>5.0999999999999996</v>
      </c>
      <c r="R47" s="331"/>
      <c r="S47" s="331"/>
      <c r="T47" s="331"/>
      <c r="U47" s="331"/>
      <c r="V47" s="331"/>
      <c r="W47" s="331"/>
      <c r="X47" s="331"/>
      <c r="Y47" s="331"/>
      <c r="Z47" s="331"/>
      <c r="AA47" s="331"/>
      <c r="AB47" s="67"/>
      <c r="AC47" s="331"/>
      <c r="AD47" s="331"/>
      <c r="AE47" s="331"/>
      <c r="AF47" s="331"/>
      <c r="AG47" s="331"/>
      <c r="AH47" s="331"/>
      <c r="AI47" s="331"/>
      <c r="AJ47" s="331"/>
      <c r="AK47" s="331"/>
      <c r="AL47" s="331"/>
      <c r="BE47" s="333"/>
    </row>
    <row r="48" spans="1:57" ht="15" customHeight="1" thickBot="1">
      <c r="A48" s="143"/>
      <c r="B48" s="879"/>
      <c r="C48" s="879"/>
      <c r="D48" s="879"/>
      <c r="E48" s="879"/>
      <c r="F48" s="879"/>
      <c r="G48" s="338"/>
      <c r="H48" s="331" t="s">
        <v>406</v>
      </c>
      <c r="I48" s="332">
        <v>14.2</v>
      </c>
      <c r="J48" s="332">
        <v>4.2</v>
      </c>
      <c r="K48" s="332">
        <v>0.9</v>
      </c>
      <c r="L48" s="332">
        <v>7.7</v>
      </c>
      <c r="M48" s="332">
        <v>5.9</v>
      </c>
      <c r="N48" s="332">
        <v>0.1</v>
      </c>
      <c r="O48" s="334"/>
      <c r="P48" s="334"/>
      <c r="Q48" s="334">
        <v>33</v>
      </c>
      <c r="R48" s="331"/>
      <c r="S48" s="331"/>
      <c r="T48" s="331"/>
      <c r="U48" s="331"/>
      <c r="V48" s="331"/>
      <c r="W48" s="331"/>
      <c r="X48" s="331"/>
      <c r="Y48" s="331"/>
      <c r="Z48" s="331"/>
      <c r="AA48" s="331"/>
      <c r="AB48" s="67"/>
      <c r="AC48" s="331"/>
      <c r="AD48" s="331"/>
      <c r="AE48" s="331"/>
      <c r="AF48" s="331"/>
      <c r="AG48" s="331"/>
      <c r="AH48" s="331"/>
      <c r="AI48" s="331"/>
      <c r="AJ48" s="331"/>
      <c r="AK48" s="331"/>
      <c r="AL48" s="331"/>
      <c r="BE48" s="333"/>
    </row>
    <row r="49" spans="1:57">
      <c r="A49" s="523" t="s">
        <v>555</v>
      </c>
      <c r="B49" s="142">
        <v>110.63747057693486</v>
      </c>
      <c r="C49" s="142">
        <v>124.3379294436466</v>
      </c>
      <c r="D49" s="142">
        <v>95.79586903235203</v>
      </c>
      <c r="E49" s="142">
        <v>110.74420354955674</v>
      </c>
      <c r="F49" s="142">
        <v>110.17374893193876</v>
      </c>
      <c r="G49" s="338"/>
      <c r="H49" s="331" t="s">
        <v>410</v>
      </c>
      <c r="I49" s="332">
        <v>6</v>
      </c>
      <c r="J49" s="332">
        <v>0.8</v>
      </c>
      <c r="K49" s="332">
        <v>0.2</v>
      </c>
      <c r="L49" s="334"/>
      <c r="M49" s="334"/>
      <c r="N49" s="334"/>
      <c r="O49" s="334"/>
      <c r="P49" s="334"/>
      <c r="Q49" s="334">
        <v>7</v>
      </c>
      <c r="R49" s="331"/>
      <c r="S49" s="331"/>
      <c r="T49" s="331"/>
      <c r="U49" s="331"/>
      <c r="V49" s="331"/>
      <c r="W49" s="331"/>
      <c r="X49" s="331"/>
      <c r="Y49" s="331"/>
      <c r="Z49" s="331"/>
      <c r="AA49" s="331"/>
      <c r="AB49" s="67"/>
      <c r="AC49" s="331"/>
      <c r="AD49" s="331"/>
      <c r="AE49" s="331"/>
      <c r="AF49" s="331"/>
      <c r="AG49" s="331"/>
      <c r="AH49" s="331"/>
      <c r="AI49" s="331"/>
      <c r="AJ49" s="331"/>
      <c r="AK49" s="331"/>
      <c r="AL49" s="331"/>
      <c r="BE49" s="68"/>
    </row>
    <row r="50" spans="1:57">
      <c r="A50" s="328"/>
      <c r="B50" s="336"/>
      <c r="C50" s="328"/>
      <c r="D50" s="328"/>
      <c r="E50" s="328"/>
      <c r="F50" s="338"/>
      <c r="G50" s="338"/>
      <c r="H50" s="331" t="s">
        <v>408</v>
      </c>
      <c r="I50" s="332">
        <v>12.799999999999999</v>
      </c>
      <c r="J50" s="332">
        <v>15</v>
      </c>
      <c r="K50" s="332">
        <v>46.4</v>
      </c>
      <c r="L50" s="332">
        <v>22.2</v>
      </c>
      <c r="M50" s="332">
        <v>50.8</v>
      </c>
      <c r="N50" s="332">
        <v>8.4</v>
      </c>
      <c r="O50" s="332">
        <v>27</v>
      </c>
      <c r="P50" s="332">
        <v>0</v>
      </c>
      <c r="Q50" s="332">
        <v>182.70000000000002</v>
      </c>
      <c r="R50" s="331"/>
      <c r="S50" s="331"/>
      <c r="T50" s="331"/>
      <c r="U50" s="331"/>
      <c r="V50" s="331"/>
      <c r="W50" s="331"/>
      <c r="X50" s="331"/>
      <c r="Y50" s="331"/>
      <c r="Z50" s="331"/>
      <c r="AA50" s="331"/>
      <c r="AB50" s="67"/>
      <c r="AC50" s="331"/>
      <c r="AD50" s="331"/>
      <c r="AE50" s="331"/>
      <c r="AF50" s="331"/>
      <c r="AG50" s="331"/>
      <c r="AH50" s="331"/>
      <c r="AI50" s="331"/>
      <c r="AJ50" s="331"/>
      <c r="AK50" s="331"/>
      <c r="AL50" s="331"/>
      <c r="BE50" s="68"/>
    </row>
    <row r="51" spans="1:57">
      <c r="A51" s="146"/>
      <c r="B51" s="146"/>
      <c r="C51" s="146"/>
      <c r="D51" s="146"/>
      <c r="E51" s="146"/>
      <c r="F51" s="146"/>
      <c r="G51" s="338"/>
      <c r="H51" s="335" t="s">
        <v>883</v>
      </c>
      <c r="I51" s="332">
        <v>3.5</v>
      </c>
      <c r="J51" s="332">
        <v>4.0999999999999996</v>
      </c>
      <c r="K51" s="332">
        <v>6.5</v>
      </c>
      <c r="L51" s="332"/>
      <c r="M51" s="334"/>
      <c r="N51" s="334"/>
      <c r="O51" s="334"/>
      <c r="P51" s="334"/>
      <c r="Q51" s="334">
        <v>14.1</v>
      </c>
      <c r="R51" s="331"/>
      <c r="S51" s="331"/>
      <c r="T51" s="331"/>
      <c r="U51" s="331"/>
      <c r="V51" s="331"/>
      <c r="W51" s="331"/>
      <c r="X51" s="331"/>
      <c r="Y51" s="331"/>
      <c r="Z51" s="331"/>
      <c r="AA51" s="331"/>
      <c r="AB51" s="67"/>
      <c r="AC51" s="331"/>
      <c r="AD51" s="331"/>
      <c r="AE51" s="331"/>
      <c r="AF51" s="331"/>
      <c r="AG51" s="331"/>
      <c r="AH51" s="331"/>
      <c r="AI51" s="331"/>
      <c r="AJ51" s="331"/>
      <c r="AK51" s="331"/>
      <c r="AL51" s="331"/>
      <c r="BE51" s="68"/>
    </row>
    <row r="52" spans="1:57">
      <c r="A52" s="146"/>
      <c r="B52" s="521"/>
      <c r="C52" s="146"/>
      <c r="D52" s="146"/>
      <c r="E52" s="146"/>
      <c r="F52" s="522"/>
      <c r="G52" s="338"/>
      <c r="H52" s="335" t="s">
        <v>882</v>
      </c>
      <c r="I52" s="332">
        <v>5.2</v>
      </c>
      <c r="J52" s="332">
        <v>8.4</v>
      </c>
      <c r="K52" s="332">
        <v>8</v>
      </c>
      <c r="L52" s="332"/>
      <c r="M52" s="332"/>
      <c r="N52" s="332"/>
      <c r="O52" s="332"/>
      <c r="P52" s="334"/>
      <c r="Q52" s="334">
        <v>21.6</v>
      </c>
      <c r="R52" s="331"/>
      <c r="S52" s="331"/>
      <c r="T52" s="331"/>
      <c r="U52" s="331"/>
      <c r="V52" s="331"/>
      <c r="W52" s="331"/>
      <c r="X52" s="331"/>
      <c r="Y52" s="331"/>
      <c r="Z52" s="331"/>
      <c r="AA52" s="331"/>
      <c r="AB52" s="67"/>
      <c r="AC52" s="331"/>
      <c r="AD52" s="331"/>
      <c r="AE52" s="331"/>
      <c r="AF52" s="331"/>
      <c r="AG52" s="331"/>
      <c r="AH52" s="331"/>
      <c r="AI52" s="331"/>
      <c r="AJ52" s="331"/>
      <c r="AK52" s="331"/>
      <c r="AL52" s="331"/>
      <c r="BE52" s="68"/>
    </row>
    <row r="53" spans="1:57">
      <c r="A53" s="146"/>
      <c r="B53" s="521"/>
      <c r="C53" s="146"/>
      <c r="D53" s="146"/>
      <c r="E53" s="146"/>
      <c r="F53" s="146"/>
      <c r="G53" s="338"/>
      <c r="H53" s="331" t="s">
        <v>1029</v>
      </c>
      <c r="I53" s="332">
        <v>0.5</v>
      </c>
      <c r="J53" s="332">
        <v>1.5</v>
      </c>
      <c r="K53" s="332">
        <v>12</v>
      </c>
      <c r="L53" s="332">
        <v>1.6</v>
      </c>
      <c r="M53" s="332"/>
      <c r="N53" s="332"/>
      <c r="O53" s="332"/>
      <c r="P53" s="334"/>
      <c r="Q53" s="334">
        <v>15.5</v>
      </c>
      <c r="R53" s="331"/>
      <c r="S53" s="331"/>
      <c r="T53" s="331"/>
      <c r="U53" s="331"/>
      <c r="V53" s="331"/>
      <c r="W53" s="331"/>
      <c r="X53" s="331"/>
      <c r="Y53" s="331"/>
      <c r="Z53" s="331"/>
      <c r="AA53" s="331"/>
      <c r="AB53" s="67"/>
      <c r="AC53" s="331"/>
      <c r="AD53" s="331"/>
      <c r="AE53" s="331"/>
      <c r="AF53" s="331"/>
      <c r="AG53" s="331"/>
      <c r="AH53" s="331"/>
      <c r="AI53" s="331"/>
      <c r="AJ53" s="331"/>
      <c r="AK53" s="331"/>
      <c r="AL53" s="331"/>
    </row>
    <row r="54" spans="1:57">
      <c r="A54" s="146"/>
      <c r="B54" s="521"/>
      <c r="C54" s="146"/>
      <c r="D54" s="146"/>
      <c r="E54" s="146"/>
      <c r="F54" s="146"/>
      <c r="G54" s="338"/>
      <c r="H54" s="331" t="s">
        <v>405</v>
      </c>
      <c r="I54" s="332">
        <v>3.5</v>
      </c>
      <c r="J54" s="332"/>
      <c r="K54" s="332">
        <v>16.3</v>
      </c>
      <c r="L54" s="332">
        <v>13.6</v>
      </c>
      <c r="M54" s="332">
        <v>41.5</v>
      </c>
      <c r="N54" s="332">
        <v>4.9000000000000004</v>
      </c>
      <c r="O54" s="332">
        <v>26.8</v>
      </c>
      <c r="P54" s="334"/>
      <c r="Q54" s="334">
        <v>106.7</v>
      </c>
      <c r="R54" s="331"/>
      <c r="S54" s="331"/>
      <c r="T54" s="331"/>
      <c r="U54" s="331"/>
      <c r="V54" s="331"/>
      <c r="W54" s="331"/>
      <c r="X54" s="331"/>
      <c r="Y54" s="331"/>
      <c r="Z54" s="331"/>
      <c r="AA54" s="331"/>
      <c r="AB54" s="67"/>
      <c r="AC54" s="331"/>
      <c r="AD54" s="331"/>
      <c r="AE54" s="331"/>
      <c r="AF54" s="331"/>
      <c r="AG54" s="331"/>
      <c r="AH54" s="331"/>
      <c r="AI54" s="331"/>
      <c r="AJ54" s="331"/>
      <c r="AK54" s="331"/>
      <c r="AL54" s="331"/>
    </row>
    <row r="55" spans="1:57">
      <c r="A55" s="146"/>
      <c r="B55" s="521"/>
      <c r="C55" s="146"/>
      <c r="D55" s="146"/>
      <c r="E55" s="146"/>
      <c r="F55" s="146"/>
      <c r="G55" s="338"/>
      <c r="H55" s="331" t="s">
        <v>404</v>
      </c>
      <c r="I55" s="332">
        <v>0.1</v>
      </c>
      <c r="J55" s="332">
        <v>1</v>
      </c>
      <c r="K55" s="332">
        <v>3.6</v>
      </c>
      <c r="L55" s="332">
        <v>7</v>
      </c>
      <c r="M55" s="332">
        <v>9.3000000000000007</v>
      </c>
      <c r="N55" s="332">
        <v>3.5</v>
      </c>
      <c r="O55" s="334">
        <v>0.2</v>
      </c>
      <c r="P55" s="334"/>
      <c r="Q55" s="334">
        <v>24.8</v>
      </c>
      <c r="R55" s="331"/>
      <c r="S55" s="331"/>
      <c r="T55" s="331"/>
      <c r="U55" s="331"/>
      <c r="V55" s="331"/>
      <c r="W55" s="331"/>
      <c r="X55" s="331"/>
      <c r="Y55" s="331"/>
      <c r="Z55" s="331"/>
      <c r="AA55" s="331"/>
      <c r="AB55" s="67"/>
      <c r="AC55" s="331"/>
      <c r="AD55" s="331"/>
      <c r="AE55" s="331"/>
      <c r="AF55" s="331"/>
      <c r="AG55" s="331"/>
      <c r="AH55" s="331"/>
      <c r="AI55" s="331"/>
      <c r="AJ55" s="331"/>
      <c r="AK55" s="331"/>
      <c r="AL55" s="331"/>
      <c r="AM55" s="333"/>
      <c r="AW55" s="333"/>
    </row>
    <row r="56" spans="1:57" ht="12.75" customHeight="1">
      <c r="A56" s="146"/>
      <c r="B56" s="521"/>
      <c r="C56" s="146"/>
      <c r="D56" s="146"/>
      <c r="E56" s="146"/>
      <c r="F56" s="146"/>
      <c r="G56" s="338"/>
      <c r="H56" s="331" t="s">
        <v>401</v>
      </c>
      <c r="I56" s="334"/>
      <c r="J56" s="332"/>
      <c r="K56" s="334"/>
      <c r="L56" s="334">
        <v>0.8</v>
      </c>
      <c r="M56" s="334">
        <v>0.1</v>
      </c>
      <c r="N56" s="332">
        <v>1.7</v>
      </c>
      <c r="O56" s="334">
        <v>2</v>
      </c>
      <c r="P56" s="332">
        <v>2</v>
      </c>
      <c r="Q56" s="332">
        <v>6.6</v>
      </c>
      <c r="R56" s="331"/>
      <c r="S56" s="331"/>
      <c r="T56" s="331"/>
      <c r="U56" s="331"/>
      <c r="V56" s="331"/>
      <c r="W56" s="331"/>
      <c r="X56" s="331"/>
      <c r="Y56" s="331"/>
      <c r="Z56" s="331"/>
      <c r="AA56" s="331"/>
      <c r="AB56" s="67"/>
      <c r="AC56" s="331"/>
      <c r="AD56" s="331"/>
      <c r="AE56" s="331"/>
      <c r="AF56" s="331"/>
      <c r="AG56" s="331"/>
      <c r="AH56" s="331"/>
      <c r="AI56" s="331"/>
      <c r="AJ56" s="331"/>
      <c r="AK56" s="331"/>
      <c r="AL56" s="331"/>
      <c r="AM56" s="333"/>
      <c r="AW56" s="333"/>
    </row>
    <row r="57" spans="1:57">
      <c r="A57" s="146"/>
      <c r="B57" s="521"/>
      <c r="C57" s="146"/>
      <c r="D57" s="146"/>
      <c r="E57" s="146"/>
      <c r="F57" s="146"/>
      <c r="G57" s="146"/>
      <c r="H57" s="331" t="s">
        <v>399</v>
      </c>
      <c r="I57" s="334"/>
      <c r="J57" s="332"/>
      <c r="K57" s="334"/>
      <c r="L57" s="334"/>
      <c r="M57" s="334"/>
      <c r="N57" s="332"/>
      <c r="O57" s="334"/>
      <c r="P57" s="332">
        <v>32.5</v>
      </c>
      <c r="Q57" s="332">
        <v>32.5</v>
      </c>
      <c r="R57" s="331"/>
      <c r="S57" s="331"/>
      <c r="T57" s="331"/>
      <c r="U57" s="331"/>
      <c r="V57" s="331"/>
      <c r="W57" s="331"/>
      <c r="X57" s="331"/>
      <c r="Y57" s="331"/>
      <c r="Z57" s="331"/>
      <c r="AA57" s="331"/>
      <c r="AB57" s="67"/>
      <c r="AC57" s="331"/>
      <c r="AD57" s="331"/>
      <c r="AE57" s="331"/>
      <c r="AF57" s="331"/>
      <c r="AG57" s="331"/>
      <c r="AH57" s="331"/>
      <c r="AI57" s="331"/>
      <c r="AJ57" s="331"/>
      <c r="AK57" s="331"/>
      <c r="AL57" s="331"/>
    </row>
    <row r="58" spans="1:57">
      <c r="A58" s="146"/>
      <c r="B58" s="521"/>
      <c r="C58" s="146"/>
      <c r="D58" s="146"/>
      <c r="E58" s="146"/>
      <c r="F58" s="146"/>
      <c r="G58" s="146"/>
      <c r="H58" s="331" t="s">
        <v>400</v>
      </c>
      <c r="I58" s="334"/>
      <c r="J58" s="334"/>
      <c r="K58" s="334"/>
      <c r="L58" s="334"/>
      <c r="M58" s="334"/>
      <c r="N58" s="334"/>
      <c r="O58" s="334"/>
      <c r="P58" s="332">
        <v>91.9</v>
      </c>
      <c r="Q58" s="332">
        <v>91.9</v>
      </c>
      <c r="R58" s="331"/>
      <c r="S58" s="331"/>
      <c r="T58" s="331"/>
      <c r="U58" s="331"/>
      <c r="V58" s="331"/>
      <c r="W58" s="331"/>
      <c r="X58" s="331"/>
      <c r="Y58" s="331"/>
      <c r="Z58" s="331"/>
      <c r="AA58" s="331"/>
      <c r="AC58" s="331"/>
      <c r="AD58" s="331"/>
      <c r="AE58" s="331"/>
      <c r="AF58" s="331"/>
      <c r="AG58" s="331"/>
      <c r="AH58" s="331"/>
      <c r="AI58" s="331"/>
      <c r="AJ58" s="331"/>
      <c r="AK58" s="331"/>
      <c r="AL58" s="331"/>
    </row>
    <row r="59" spans="1:57" ht="15" thickBot="1">
      <c r="A59" s="328"/>
      <c r="B59" s="521"/>
      <c r="C59" s="871"/>
      <c r="D59" s="871"/>
      <c r="E59" s="871"/>
      <c r="F59" s="146"/>
      <c r="G59" s="146"/>
      <c r="H59" s="330" t="s">
        <v>63</v>
      </c>
      <c r="I59" s="329"/>
      <c r="J59" s="329"/>
      <c r="K59" s="329"/>
      <c r="L59" s="329"/>
      <c r="M59" s="329"/>
      <c r="N59" s="329"/>
      <c r="O59" s="329"/>
      <c r="P59" s="329">
        <v>35.5</v>
      </c>
      <c r="Q59" s="329">
        <v>35.5</v>
      </c>
      <c r="R59" s="331"/>
      <c r="S59" s="871"/>
      <c r="T59" s="871"/>
      <c r="U59" s="871"/>
      <c r="V59" s="871"/>
      <c r="W59" s="871"/>
      <c r="X59" s="871"/>
      <c r="Y59" s="178"/>
      <c r="Z59" s="871"/>
      <c r="AA59" s="178"/>
    </row>
    <row r="60" spans="1:57">
      <c r="A60" s="328"/>
      <c r="B60" s="521"/>
      <c r="C60" s="871"/>
      <c r="D60" s="871"/>
      <c r="E60" s="871"/>
      <c r="F60" s="146"/>
      <c r="G60" s="146"/>
      <c r="H60" s="141" t="s">
        <v>398</v>
      </c>
      <c r="I60" s="177">
        <v>37.799999999999997</v>
      </c>
      <c r="J60" s="177">
        <v>22.9</v>
      </c>
      <c r="K60" s="177">
        <v>50.2</v>
      </c>
      <c r="L60" s="177">
        <v>30.9</v>
      </c>
      <c r="M60" s="177">
        <v>57.6</v>
      </c>
      <c r="N60" s="177">
        <v>11.3</v>
      </c>
      <c r="O60" s="177">
        <v>29.5</v>
      </c>
      <c r="P60" s="177">
        <v>346.7</v>
      </c>
      <c r="Q60" s="177">
        <v>586.79999999999995</v>
      </c>
    </row>
    <row r="61" spans="1:57">
      <c r="A61" s="328"/>
      <c r="B61" s="521"/>
      <c r="C61" s="871"/>
      <c r="D61" s="871"/>
      <c r="E61" s="871"/>
      <c r="F61" s="146"/>
      <c r="G61" s="146"/>
    </row>
  </sheetData>
  <mergeCells count="4">
    <mergeCell ref="AZ4:BA4"/>
    <mergeCell ref="BB4:BC4"/>
    <mergeCell ref="AW29:BB31"/>
    <mergeCell ref="AX4:AY4"/>
  </mergeCells>
  <pageMargins left="0.7" right="0.60468750000000004" top="0.75" bottom="0.75" header="0.3" footer="0.3"/>
  <pageSetup paperSize="9" scale="77" pageOrder="overThenDown" orientation="portrait" r:id="rId1"/>
  <colBreaks count="4" manualBreakCount="4">
    <brk id="7" max="59" man="1"/>
    <brk id="17" max="59" man="1"/>
    <brk id="28" max="59" man="1"/>
    <brk id="38" max="59" man="1"/>
  </colBreaks>
  <legacyDrawingHF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8">
    <tabColor theme="5"/>
  </sheetPr>
  <dimension ref="B3:H54"/>
  <sheetViews>
    <sheetView view="pageLayout" topLeftCell="A43" zoomScale="80" zoomScaleNormal="100" zoomScaleSheetLayoutView="100" zoomScalePageLayoutView="80" workbookViewId="0">
      <selection activeCell="L17" sqref="L17"/>
    </sheetView>
  </sheetViews>
  <sheetFormatPr defaultColWidth="9.109375" defaultRowHeight="14.4"/>
  <cols>
    <col min="1" max="4" width="9.109375" style="78"/>
    <col min="5" max="5" width="3.5546875" style="78" customWidth="1"/>
    <col min="6" max="16384" width="9.109375" style="78"/>
  </cols>
  <sheetData>
    <row r="3" spans="4:8">
      <c r="D3" s="80"/>
      <c r="E3" s="80"/>
      <c r="F3" s="80"/>
      <c r="G3" s="80"/>
      <c r="H3" s="80"/>
    </row>
    <row r="4" spans="4:8">
      <c r="D4" s="80"/>
      <c r="E4" s="80"/>
      <c r="F4" s="80"/>
      <c r="G4" s="80"/>
      <c r="H4" s="80"/>
    </row>
    <row r="5" spans="4:8">
      <c r="D5" s="80"/>
      <c r="E5" s="80"/>
      <c r="F5" s="80"/>
      <c r="G5" s="80"/>
      <c r="H5" s="80"/>
    </row>
    <row r="6" spans="4:8">
      <c r="D6" s="80"/>
      <c r="E6" s="80"/>
      <c r="F6" s="80"/>
      <c r="G6" s="80"/>
      <c r="H6" s="80"/>
    </row>
    <row r="7" spans="4:8">
      <c r="D7" s="80"/>
      <c r="E7" s="80"/>
      <c r="F7" s="80"/>
      <c r="G7" s="80"/>
      <c r="H7" s="80"/>
    </row>
    <row r="8" spans="4:8">
      <c r="D8" s="80"/>
      <c r="E8" s="80"/>
      <c r="F8" s="80"/>
      <c r="G8" s="80"/>
      <c r="H8" s="80"/>
    </row>
    <row r="9" spans="4:8">
      <c r="D9" s="80"/>
      <c r="E9" s="80"/>
      <c r="F9" s="80"/>
      <c r="G9" s="80"/>
      <c r="H9" s="80"/>
    </row>
    <row r="10" spans="4:8">
      <c r="D10" s="80"/>
      <c r="E10" s="80"/>
      <c r="F10" s="80"/>
      <c r="G10" s="80"/>
      <c r="H10" s="80"/>
    </row>
    <row r="11" spans="4:8">
      <c r="D11" s="80"/>
      <c r="E11" s="80"/>
      <c r="F11" s="80"/>
      <c r="G11" s="80"/>
      <c r="H11" s="80"/>
    </row>
    <row r="12" spans="4:8">
      <c r="D12" s="80"/>
      <c r="E12" s="80"/>
      <c r="F12" s="80"/>
      <c r="G12" s="80"/>
      <c r="H12" s="80"/>
    </row>
    <row r="13" spans="4:8">
      <c r="D13" s="80"/>
      <c r="E13" s="80"/>
      <c r="F13" s="80"/>
      <c r="G13" s="80"/>
      <c r="H13" s="80"/>
    </row>
    <row r="14" spans="4:8">
      <c r="D14" s="80"/>
      <c r="E14" s="80"/>
      <c r="F14" s="80"/>
      <c r="G14" s="80"/>
      <c r="H14" s="80"/>
    </row>
    <row r="15" spans="4:8">
      <c r="D15" s="80"/>
      <c r="E15" s="80"/>
      <c r="F15" s="80"/>
      <c r="G15" s="80"/>
      <c r="H15" s="80"/>
    </row>
    <row r="16" spans="4:8">
      <c r="D16" s="80"/>
      <c r="E16" s="80"/>
      <c r="F16" s="80"/>
      <c r="G16" s="80"/>
      <c r="H16" s="80"/>
    </row>
    <row r="17" spans="4:8">
      <c r="D17" s="80"/>
      <c r="E17" s="80"/>
      <c r="F17" s="80"/>
      <c r="G17" s="80"/>
      <c r="H17" s="80"/>
    </row>
    <row r="18" spans="4:8">
      <c r="D18" s="80"/>
      <c r="E18" s="80"/>
      <c r="F18" s="80"/>
      <c r="G18" s="80"/>
      <c r="H18" s="80"/>
    </row>
    <row r="19" spans="4:8">
      <c r="D19" s="80"/>
      <c r="E19" s="80"/>
      <c r="F19" s="80"/>
      <c r="G19" s="80"/>
      <c r="H19" s="80"/>
    </row>
    <row r="25" spans="4:8">
      <c r="D25" s="80"/>
      <c r="E25" s="80"/>
      <c r="F25" s="80"/>
      <c r="G25" s="80"/>
      <c r="H25" s="80"/>
    </row>
    <row r="26" spans="4:8">
      <c r="D26" s="80"/>
      <c r="E26" s="80"/>
      <c r="F26" s="80"/>
      <c r="G26" s="80"/>
      <c r="H26" s="80"/>
    </row>
    <row r="27" spans="4:8">
      <c r="D27" s="80"/>
      <c r="E27" s="80"/>
      <c r="F27" s="80"/>
      <c r="G27" s="80"/>
      <c r="H27" s="80"/>
    </row>
    <row r="28" spans="4:8">
      <c r="D28" s="80"/>
      <c r="E28" s="80"/>
      <c r="F28" s="80"/>
      <c r="G28" s="80"/>
      <c r="H28" s="80"/>
    </row>
    <row r="29" spans="4:8">
      <c r="D29" s="80"/>
      <c r="E29" s="80"/>
      <c r="F29" s="80"/>
      <c r="G29" s="80"/>
      <c r="H29" s="80"/>
    </row>
    <row r="30" spans="4:8">
      <c r="D30" s="80"/>
      <c r="E30" s="80"/>
      <c r="F30" s="80"/>
      <c r="G30" s="80"/>
      <c r="H30" s="80"/>
    </row>
    <row r="31" spans="4:8">
      <c r="D31" s="80"/>
      <c r="E31" s="80"/>
      <c r="F31" s="80"/>
      <c r="G31" s="80"/>
      <c r="H31" s="80"/>
    </row>
    <row r="32" spans="4:8">
      <c r="D32" s="80"/>
      <c r="E32" s="80"/>
      <c r="F32" s="80"/>
      <c r="G32" s="80"/>
      <c r="H32" s="80"/>
    </row>
    <row r="33" spans="2:8">
      <c r="D33" s="80"/>
      <c r="E33" s="80"/>
      <c r="F33" s="80"/>
      <c r="G33" s="80"/>
      <c r="H33" s="80"/>
    </row>
    <row r="34" spans="2:8">
      <c r="D34" s="80"/>
      <c r="E34" s="80"/>
      <c r="F34" s="80"/>
      <c r="G34" s="80"/>
      <c r="H34" s="80"/>
    </row>
    <row r="35" spans="2:8">
      <c r="D35" s="80"/>
      <c r="E35" s="80"/>
      <c r="F35" s="80"/>
      <c r="G35" s="80"/>
      <c r="H35" s="80"/>
    </row>
    <row r="36" spans="2:8">
      <c r="D36" s="80"/>
      <c r="E36" s="80"/>
      <c r="F36" s="80"/>
      <c r="G36" s="80"/>
      <c r="H36" s="80"/>
    </row>
    <row r="37" spans="2:8">
      <c r="D37" s="80"/>
      <c r="E37" s="80"/>
      <c r="F37" s="80"/>
      <c r="G37" s="80"/>
      <c r="H37" s="80"/>
    </row>
    <row r="38" spans="2:8">
      <c r="D38" s="80"/>
      <c r="E38" s="80"/>
      <c r="F38" s="80"/>
      <c r="G38" s="80"/>
      <c r="H38" s="80"/>
    </row>
    <row r="39" spans="2:8">
      <c r="D39" s="80"/>
      <c r="E39" s="80"/>
      <c r="F39" s="80"/>
      <c r="G39" s="80"/>
      <c r="H39" s="80"/>
    </row>
    <row r="40" spans="2:8">
      <c r="D40" s="80"/>
      <c r="E40" s="80"/>
      <c r="F40" s="80"/>
      <c r="G40" s="80"/>
      <c r="H40" s="80"/>
    </row>
    <row r="41" spans="2:8">
      <c r="D41" s="80"/>
      <c r="E41" s="80"/>
      <c r="F41" s="80"/>
      <c r="G41" s="80"/>
      <c r="H41" s="80"/>
    </row>
    <row r="46" spans="2:8">
      <c r="B46" s="80"/>
      <c r="C46" s="80"/>
      <c r="D46" s="80"/>
      <c r="E46" s="80"/>
      <c r="F46" s="80"/>
      <c r="G46" s="80"/>
      <c r="H46" s="80"/>
    </row>
    <row r="47" spans="2:8">
      <c r="B47" s="80"/>
      <c r="C47" s="80"/>
      <c r="D47" s="80"/>
      <c r="E47" s="80"/>
      <c r="F47" s="80"/>
      <c r="G47" s="80"/>
      <c r="H47" s="80"/>
    </row>
    <row r="48" spans="2:8">
      <c r="B48" s="80"/>
      <c r="C48" s="80"/>
      <c r="D48" s="80"/>
      <c r="E48" s="80"/>
      <c r="F48" s="80"/>
      <c r="G48" s="80"/>
      <c r="H48" s="80"/>
    </row>
    <row r="49" spans="2:8">
      <c r="B49" s="80"/>
      <c r="C49" s="80"/>
      <c r="D49" s="80"/>
      <c r="E49" s="80"/>
      <c r="F49" s="80"/>
      <c r="G49" s="80"/>
      <c r="H49" s="80"/>
    </row>
    <row r="50" spans="2:8">
      <c r="B50" s="80"/>
      <c r="C50" s="80"/>
      <c r="D50" s="80"/>
      <c r="E50" s="80"/>
      <c r="F50" s="80"/>
      <c r="G50" s="80"/>
      <c r="H50" s="80"/>
    </row>
    <row r="51" spans="2:8">
      <c r="B51" s="80"/>
      <c r="C51" s="80"/>
      <c r="D51" s="80"/>
      <c r="E51" s="80"/>
      <c r="F51" s="80"/>
      <c r="G51" s="80"/>
      <c r="H51" s="80"/>
    </row>
    <row r="52" spans="2:8">
      <c r="B52" s="80"/>
      <c r="C52" s="80"/>
      <c r="D52" s="80"/>
      <c r="E52" s="80"/>
      <c r="F52" s="80"/>
      <c r="G52" s="80"/>
      <c r="H52" s="80"/>
    </row>
    <row r="53" spans="2:8">
      <c r="B53" s="80"/>
      <c r="C53" s="80"/>
      <c r="D53" s="80"/>
      <c r="E53" s="80"/>
      <c r="F53" s="80"/>
      <c r="G53" s="80"/>
      <c r="H53" s="80"/>
    </row>
    <row r="54" spans="2:8">
      <c r="B54" s="80"/>
      <c r="C54" s="80"/>
      <c r="D54" s="80"/>
      <c r="E54" s="80"/>
      <c r="F54" s="80"/>
      <c r="G54" s="80"/>
      <c r="H54" s="80"/>
    </row>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drawing r:id="rId3"/>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D196-3B88-434F-95D0-07BDB9780AFD}">
  <sheetPr codeName="Sheet58">
    <tabColor rgb="FF99FF99"/>
  </sheetPr>
  <dimension ref="A1:J235"/>
  <sheetViews>
    <sheetView showGridLines="0" view="pageLayout" topLeftCell="A40" zoomScale="120" zoomScaleNormal="95" zoomScaleSheetLayoutView="115" zoomScalePageLayoutView="120" workbookViewId="0">
      <selection activeCell="C56" sqref="C56"/>
    </sheetView>
  </sheetViews>
  <sheetFormatPr defaultColWidth="9.109375" defaultRowHeight="10.199999999999999"/>
  <cols>
    <col min="1" max="1" width="21" style="285" customWidth="1"/>
    <col min="2" max="2" width="7.88671875" style="285" customWidth="1"/>
    <col min="3" max="9" width="8.109375" style="285" customWidth="1"/>
    <col min="10" max="16384" width="9.109375" style="285"/>
  </cols>
  <sheetData>
    <row r="1" spans="1:9" ht="13.5" customHeight="1">
      <c r="A1" s="634" t="s">
        <v>451</v>
      </c>
      <c r="B1" s="648"/>
      <c r="C1" s="648"/>
    </row>
    <row r="2" spans="1:9" ht="13.5" customHeight="1">
      <c r="A2" s="633"/>
    </row>
    <row r="3" spans="1:9" ht="10.8" thickBot="1">
      <c r="A3" s="660" t="s">
        <v>247</v>
      </c>
      <c r="B3" s="2199" t="s">
        <v>450</v>
      </c>
      <c r="C3" s="2199"/>
      <c r="D3" s="199"/>
      <c r="E3" s="659">
        <v>2018</v>
      </c>
      <c r="F3" s="659">
        <v>2019</v>
      </c>
      <c r="G3" s="659">
        <v>2020</v>
      </c>
      <c r="H3" s="659" t="s">
        <v>796</v>
      </c>
      <c r="I3" s="659" t="s">
        <v>1049</v>
      </c>
    </row>
    <row r="4" spans="1:9">
      <c r="A4" s="652" t="s">
        <v>779</v>
      </c>
      <c r="B4" s="651" t="s">
        <v>244</v>
      </c>
      <c r="C4" s="195"/>
      <c r="D4" s="194"/>
      <c r="E4" s="194" t="s">
        <v>795</v>
      </c>
      <c r="F4" s="194" t="s">
        <v>951</v>
      </c>
      <c r="G4" s="198" t="s">
        <v>1197</v>
      </c>
      <c r="H4" s="194" t="s">
        <v>1048</v>
      </c>
      <c r="I4" s="194" t="s">
        <v>951</v>
      </c>
    </row>
    <row r="5" spans="1:9">
      <c r="A5" s="655"/>
      <c r="B5" s="654" t="s">
        <v>243</v>
      </c>
      <c r="C5" s="196"/>
      <c r="D5" s="198"/>
      <c r="E5" s="194" t="s">
        <v>954</v>
      </c>
      <c r="F5" s="194" t="s">
        <v>954</v>
      </c>
      <c r="G5" s="198" t="s">
        <v>1195</v>
      </c>
      <c r="H5" s="194" t="s">
        <v>1048</v>
      </c>
      <c r="I5" s="194" t="s">
        <v>1048</v>
      </c>
    </row>
    <row r="6" spans="1:9">
      <c r="A6" s="652"/>
      <c r="B6" s="651" t="s">
        <v>242</v>
      </c>
      <c r="C6" s="195"/>
      <c r="D6" s="194"/>
      <c r="E6" s="194" t="s">
        <v>795</v>
      </c>
      <c r="F6" s="194" t="s">
        <v>792</v>
      </c>
      <c r="G6" s="198" t="s">
        <v>1196</v>
      </c>
      <c r="H6" s="194" t="s">
        <v>952</v>
      </c>
      <c r="I6" s="194" t="s">
        <v>950</v>
      </c>
    </row>
    <row r="7" spans="1:9" ht="10.8" thickBot="1">
      <c r="A7" s="657"/>
      <c r="B7" s="656" t="s">
        <v>241</v>
      </c>
      <c r="C7" s="200"/>
      <c r="D7" s="197"/>
      <c r="E7" s="197" t="s">
        <v>1045</v>
      </c>
      <c r="F7" s="197" t="s">
        <v>1182</v>
      </c>
      <c r="G7" s="658" t="s">
        <v>1361</v>
      </c>
      <c r="H7" s="658" t="s">
        <v>1047</v>
      </c>
      <c r="I7" s="658" t="s">
        <v>1048</v>
      </c>
    </row>
    <row r="8" spans="1:9">
      <c r="A8" s="652" t="s">
        <v>780</v>
      </c>
      <c r="B8" s="651" t="s">
        <v>244</v>
      </c>
      <c r="C8" s="195"/>
      <c r="D8" s="194"/>
      <c r="E8" s="194" t="s">
        <v>801</v>
      </c>
      <c r="F8" s="194" t="s">
        <v>801</v>
      </c>
      <c r="G8" s="194" t="s">
        <v>1360</v>
      </c>
      <c r="H8" s="194" t="s">
        <v>794</v>
      </c>
      <c r="I8" s="194" t="s">
        <v>1182</v>
      </c>
    </row>
    <row r="9" spans="1:9">
      <c r="A9" s="655"/>
      <c r="B9" s="654" t="s">
        <v>243</v>
      </c>
      <c r="C9" s="196"/>
      <c r="D9" s="198"/>
      <c r="E9" s="194" t="s">
        <v>794</v>
      </c>
      <c r="F9" s="194" t="s">
        <v>800</v>
      </c>
      <c r="G9" s="194" t="s">
        <v>1185</v>
      </c>
      <c r="H9" s="194" t="s">
        <v>1356</v>
      </c>
      <c r="I9" s="194" t="s">
        <v>1044</v>
      </c>
    </row>
    <row r="10" spans="1:9">
      <c r="A10" s="652"/>
      <c r="B10" s="651" t="s">
        <v>242</v>
      </c>
      <c r="C10" s="195"/>
      <c r="D10" s="194"/>
      <c r="E10" s="194" t="s">
        <v>793</v>
      </c>
      <c r="F10" s="194" t="s">
        <v>795</v>
      </c>
      <c r="G10" s="194" t="s">
        <v>954</v>
      </c>
      <c r="H10" s="194" t="s">
        <v>793</v>
      </c>
      <c r="I10" s="194" t="s">
        <v>1356</v>
      </c>
    </row>
    <row r="11" spans="1:9" ht="10.8" thickBot="1">
      <c r="A11" s="657"/>
      <c r="B11" s="656" t="s">
        <v>241</v>
      </c>
      <c r="C11" s="200"/>
      <c r="D11" s="197"/>
      <c r="E11" s="197" t="s">
        <v>790</v>
      </c>
      <c r="F11" s="197" t="s">
        <v>791</v>
      </c>
      <c r="G11" s="197" t="s">
        <v>1184</v>
      </c>
      <c r="H11" s="197" t="s">
        <v>1182</v>
      </c>
      <c r="I11" s="197" t="s">
        <v>799</v>
      </c>
    </row>
    <row r="12" spans="1:9">
      <c r="A12" s="652" t="s">
        <v>781</v>
      </c>
      <c r="B12" s="651" t="s">
        <v>244</v>
      </c>
      <c r="C12" s="195"/>
      <c r="D12" s="194"/>
      <c r="E12" s="194" t="s">
        <v>793</v>
      </c>
      <c r="F12" s="194" t="s">
        <v>1182</v>
      </c>
      <c r="G12" s="198" t="s">
        <v>1359</v>
      </c>
      <c r="H12" s="194" t="s">
        <v>950</v>
      </c>
      <c r="I12" s="194" t="s">
        <v>1046</v>
      </c>
    </row>
    <row r="13" spans="1:9">
      <c r="A13" s="655"/>
      <c r="B13" s="654" t="s">
        <v>243</v>
      </c>
      <c r="C13" s="196"/>
      <c r="D13" s="198"/>
      <c r="E13" s="194" t="s">
        <v>791</v>
      </c>
      <c r="F13" s="194" t="s">
        <v>1358</v>
      </c>
      <c r="G13" s="198" t="s">
        <v>1194</v>
      </c>
      <c r="H13" s="194" t="s">
        <v>950</v>
      </c>
      <c r="I13" s="194" t="s">
        <v>1357</v>
      </c>
    </row>
    <row r="14" spans="1:9">
      <c r="A14" s="652"/>
      <c r="B14" s="651" t="s">
        <v>242</v>
      </c>
      <c r="C14" s="195"/>
      <c r="D14" s="194"/>
      <c r="E14" s="194" t="s">
        <v>1356</v>
      </c>
      <c r="F14" s="194" t="s">
        <v>1182</v>
      </c>
      <c r="G14" s="198" t="s">
        <v>1355</v>
      </c>
      <c r="H14" s="194" t="s">
        <v>1354</v>
      </c>
      <c r="I14" s="194" t="s">
        <v>1181</v>
      </c>
    </row>
    <row r="15" spans="1:9" ht="10.8" thickBot="1">
      <c r="A15" s="657"/>
      <c r="B15" s="656" t="s">
        <v>241</v>
      </c>
      <c r="C15" s="200"/>
      <c r="D15" s="197"/>
      <c r="E15" s="197" t="s">
        <v>791</v>
      </c>
      <c r="F15" s="197" t="s">
        <v>799</v>
      </c>
      <c r="G15" s="658" t="s">
        <v>1193</v>
      </c>
      <c r="H15" s="197" t="s">
        <v>1353</v>
      </c>
      <c r="I15" s="197" t="s">
        <v>952</v>
      </c>
    </row>
    <row r="16" spans="1:9">
      <c r="A16" s="652" t="s">
        <v>782</v>
      </c>
      <c r="B16" s="651" t="s">
        <v>244</v>
      </c>
      <c r="C16" s="195"/>
      <c r="D16" s="194"/>
      <c r="E16" s="194" t="s">
        <v>798</v>
      </c>
      <c r="F16" s="194" t="s">
        <v>139</v>
      </c>
      <c r="G16" s="194" t="s">
        <v>1352</v>
      </c>
      <c r="H16" s="194" t="s">
        <v>1183</v>
      </c>
      <c r="I16" s="194" t="s">
        <v>1351</v>
      </c>
    </row>
    <row r="17" spans="1:10">
      <c r="A17" s="655"/>
      <c r="B17" s="654" t="s">
        <v>243</v>
      </c>
      <c r="C17" s="196"/>
      <c r="D17" s="194"/>
      <c r="E17" s="194" t="s">
        <v>87</v>
      </c>
      <c r="F17" s="194" t="s">
        <v>797</v>
      </c>
      <c r="G17" s="194" t="s">
        <v>1192</v>
      </c>
      <c r="H17" s="194" t="s">
        <v>1180</v>
      </c>
      <c r="I17" s="194" t="s">
        <v>1347</v>
      </c>
    </row>
    <row r="18" spans="1:10">
      <c r="A18" s="652"/>
      <c r="B18" s="651" t="s">
        <v>242</v>
      </c>
      <c r="C18" s="195"/>
      <c r="D18" s="194"/>
      <c r="E18" s="194" t="s">
        <v>1046</v>
      </c>
      <c r="F18" s="194" t="s">
        <v>792</v>
      </c>
      <c r="G18" s="194" t="s">
        <v>953</v>
      </c>
      <c r="H18" s="194" t="s">
        <v>1350</v>
      </c>
      <c r="I18" s="194" t="s">
        <v>792</v>
      </c>
    </row>
    <row r="19" spans="1:10">
      <c r="A19" s="652"/>
      <c r="B19" s="651" t="s">
        <v>241</v>
      </c>
      <c r="C19" s="195"/>
      <c r="D19" s="194"/>
      <c r="E19" s="194" t="s">
        <v>1347</v>
      </c>
      <c r="F19" s="194" t="s">
        <v>1347</v>
      </c>
      <c r="G19" s="194" t="s">
        <v>1349</v>
      </c>
      <c r="H19" s="194" t="s">
        <v>1348</v>
      </c>
      <c r="I19" s="194" t="s">
        <v>1347</v>
      </c>
    </row>
    <row r="20" spans="1:10" ht="10.5" customHeight="1">
      <c r="A20" s="653"/>
      <c r="B20" s="651"/>
      <c r="C20" s="651"/>
      <c r="D20" s="651"/>
      <c r="E20" s="652"/>
      <c r="F20" s="652"/>
      <c r="G20" s="652"/>
      <c r="H20" s="632"/>
      <c r="I20" s="632" t="s">
        <v>1346</v>
      </c>
    </row>
    <row r="21" spans="1:10" ht="10.5" customHeight="1">
      <c r="A21" s="652"/>
      <c r="B21" s="651"/>
      <c r="C21" s="195"/>
      <c r="D21" s="194"/>
      <c r="E21" s="650"/>
      <c r="F21" s="650"/>
      <c r="G21" s="650"/>
      <c r="H21" s="650"/>
      <c r="I21" s="632"/>
    </row>
    <row r="22" spans="1:10" ht="10.5" customHeight="1">
      <c r="E22" s="649"/>
      <c r="F22" s="649"/>
      <c r="G22" s="649"/>
      <c r="H22" s="632"/>
      <c r="I22" s="632"/>
    </row>
    <row r="23" spans="1:10">
      <c r="E23" s="649"/>
      <c r="F23" s="649"/>
      <c r="G23" s="649"/>
      <c r="H23" s="632"/>
      <c r="I23" s="632"/>
    </row>
    <row r="24" spans="1:10" ht="13.5" customHeight="1">
      <c r="F24" s="365"/>
    </row>
    <row r="25" spans="1:10" ht="13.5" customHeight="1">
      <c r="A25" s="344" t="s">
        <v>449</v>
      </c>
      <c r="B25" s="366"/>
      <c r="C25" s="648"/>
      <c r="D25" s="648"/>
      <c r="F25" s="365"/>
    </row>
    <row r="26" spans="1:10" ht="13.5" customHeight="1" thickBot="1"/>
    <row r="27" spans="1:10" ht="21.75" customHeight="1" thickBot="1">
      <c r="A27" s="647" t="s">
        <v>844</v>
      </c>
      <c r="B27" s="646" t="s">
        <v>1339</v>
      </c>
      <c r="C27" s="646" t="s">
        <v>1190</v>
      </c>
      <c r="D27" s="646" t="s">
        <v>1102</v>
      </c>
      <c r="E27" s="646" t="s">
        <v>1043</v>
      </c>
      <c r="F27" s="646" t="s">
        <v>955</v>
      </c>
      <c r="G27" s="646" t="s">
        <v>878</v>
      </c>
      <c r="H27" s="645" t="s">
        <v>1340</v>
      </c>
      <c r="I27" s="138"/>
      <c r="J27" s="639"/>
    </row>
    <row r="28" spans="1:10" ht="13.5" customHeight="1">
      <c r="A28" s="643" t="s">
        <v>448</v>
      </c>
      <c r="B28" s="1323">
        <v>-0.54</v>
      </c>
      <c r="C28" s="1323">
        <v>-0.54</v>
      </c>
      <c r="D28" s="1323">
        <v>-0.55000000000000004</v>
      </c>
      <c r="E28" s="1323">
        <v>-0.52500000000000002</v>
      </c>
      <c r="F28" s="1323">
        <v>-0.48749999999999999</v>
      </c>
      <c r="G28" s="1323">
        <v>-0.45</v>
      </c>
      <c r="H28" s="1126">
        <f t="shared" ref="H28:H35" si="0">B28-F28</f>
        <v>-5.2500000000000047E-2</v>
      </c>
      <c r="I28" s="644"/>
      <c r="J28" s="639"/>
    </row>
    <row r="29" spans="1:10" ht="13.5" customHeight="1">
      <c r="A29" s="643" t="s">
        <v>441</v>
      </c>
      <c r="B29" s="1323">
        <v>-0.25659999999999999</v>
      </c>
      <c r="C29" s="1323">
        <v>-0.31430000000000002</v>
      </c>
      <c r="D29" s="1323">
        <v>-0.45900000000000002</v>
      </c>
      <c r="E29" s="1323">
        <v>-0.42649999999999999</v>
      </c>
      <c r="F29" s="1323">
        <v>-0.35249999999999998</v>
      </c>
      <c r="G29" s="1323">
        <v>-0.23449999999999999</v>
      </c>
      <c r="H29" s="1126">
        <f t="shared" si="0"/>
        <v>9.5899999999999985E-2</v>
      </c>
      <c r="I29" s="644"/>
      <c r="J29" s="639"/>
    </row>
    <row r="30" spans="1:10" ht="13.5" customHeight="1">
      <c r="A30" s="643" t="s">
        <v>447</v>
      </c>
      <c r="B30" s="1323">
        <v>-0.27500000000000002</v>
      </c>
      <c r="C30" s="1323">
        <v>-0.27500000000000002</v>
      </c>
      <c r="D30" s="1323">
        <v>-0.57499999999999996</v>
      </c>
      <c r="E30" s="1323">
        <v>-0.57499999999999996</v>
      </c>
      <c r="F30" s="1323">
        <v>-0.57499999999999996</v>
      </c>
      <c r="G30" s="1323">
        <v>-0.57499999999999996</v>
      </c>
      <c r="H30" s="1126">
        <f t="shared" si="0"/>
        <v>0.29999999999999993</v>
      </c>
      <c r="I30" s="644"/>
      <c r="J30" s="639"/>
    </row>
    <row r="31" spans="1:10" ht="13.5" customHeight="1">
      <c r="A31" s="643" t="s">
        <v>446</v>
      </c>
      <c r="B31" s="1323">
        <v>7.2999999999999995E-2</v>
      </c>
      <c r="C31" s="1323">
        <v>-1.78E-2</v>
      </c>
      <c r="D31" s="1323">
        <v>-0.16700000000000001</v>
      </c>
      <c r="E31" s="1323">
        <v>-0.17599999999999999</v>
      </c>
      <c r="F31" s="1323">
        <v>-0.129</v>
      </c>
      <c r="G31" s="1323">
        <v>2.8000000000000001E-2</v>
      </c>
      <c r="H31" s="1126">
        <f t="shared" si="0"/>
        <v>0.20200000000000001</v>
      </c>
      <c r="I31" s="644"/>
      <c r="J31" s="639"/>
    </row>
    <row r="32" spans="1:10" ht="13.5" customHeight="1">
      <c r="A32" s="643" t="s">
        <v>445</v>
      </c>
      <c r="B32" s="1323">
        <v>0.04</v>
      </c>
      <c r="C32" s="1323">
        <v>0.05</v>
      </c>
      <c r="D32" s="1323">
        <v>0.05</v>
      </c>
      <c r="E32" s="1323">
        <v>0.3</v>
      </c>
      <c r="F32" s="1323">
        <v>-2.5000000000000001E-2</v>
      </c>
      <c r="G32" s="1323">
        <v>0.01</v>
      </c>
      <c r="H32" s="1126">
        <f t="shared" si="0"/>
        <v>6.5000000000000002E-2</v>
      </c>
      <c r="I32" s="644"/>
      <c r="J32" s="639"/>
    </row>
    <row r="33" spans="1:10" ht="13.2" customHeight="1">
      <c r="A33" s="643" t="s">
        <v>444</v>
      </c>
      <c r="B33" s="1323">
        <v>1.46</v>
      </c>
      <c r="C33" s="1323">
        <v>1.4550000000000001</v>
      </c>
      <c r="D33" s="1323">
        <v>0.95499999999999996</v>
      </c>
      <c r="E33" s="1323">
        <v>0.60599999999999998</v>
      </c>
      <c r="F33" s="1323">
        <v>0.65500000000000003</v>
      </c>
      <c r="G33" s="1323">
        <v>0.79800000000000004</v>
      </c>
      <c r="H33" s="1126">
        <f t="shared" si="0"/>
        <v>0.80499999999999994</v>
      </c>
      <c r="I33" s="644"/>
      <c r="J33" s="639"/>
    </row>
    <row r="34" spans="1:10" ht="13.5" customHeight="1">
      <c r="A34" s="643" t="s">
        <v>443</v>
      </c>
      <c r="B34" s="1323">
        <v>-0.09</v>
      </c>
      <c r="C34" s="1323">
        <v>-0.09</v>
      </c>
      <c r="D34" s="1323">
        <v>-0.09</v>
      </c>
      <c r="E34" s="1323">
        <v>-0.09</v>
      </c>
      <c r="F34" s="1323">
        <v>-0.09</v>
      </c>
      <c r="G34" s="1323">
        <v>-0.09</v>
      </c>
      <c r="H34" s="1126">
        <f t="shared" si="0"/>
        <v>0</v>
      </c>
      <c r="I34" s="644"/>
      <c r="J34" s="639"/>
    </row>
    <row r="35" spans="1:10" ht="13.5" customHeight="1">
      <c r="A35" s="643" t="s">
        <v>442</v>
      </c>
      <c r="B35" s="1323">
        <v>0.37790000000000001</v>
      </c>
      <c r="C35" s="1323">
        <v>0.3241</v>
      </c>
      <c r="D35" s="1323">
        <v>0.13300000000000001</v>
      </c>
      <c r="E35" s="1323">
        <v>6.5000000000000002E-2</v>
      </c>
      <c r="F35" s="1323">
        <v>7.5999999999999998E-2</v>
      </c>
      <c r="G35" s="1323">
        <v>0.21</v>
      </c>
      <c r="H35" s="1126">
        <f t="shared" si="0"/>
        <v>0.3019</v>
      </c>
      <c r="I35" s="644"/>
      <c r="J35" s="639"/>
    </row>
    <row r="36" spans="1:10" ht="13.5" customHeight="1">
      <c r="A36" s="643"/>
      <c r="B36" s="642"/>
      <c r="C36" s="642"/>
      <c r="D36" s="642"/>
      <c r="E36" s="642"/>
      <c r="F36" s="642"/>
      <c r="G36" s="642"/>
      <c r="H36" s="641"/>
      <c r="I36" s="640"/>
      <c r="J36" s="639"/>
    </row>
    <row r="37" spans="1:10" ht="13.2">
      <c r="A37" s="344" t="s">
        <v>1345</v>
      </c>
      <c r="F37" s="81"/>
      <c r="G37" s="286"/>
      <c r="H37" s="286"/>
      <c r="I37" s="286"/>
    </row>
    <row r="38" spans="1:10">
      <c r="F38" s="81"/>
      <c r="G38" s="286"/>
      <c r="H38" s="286"/>
      <c r="I38" s="286"/>
    </row>
    <row r="39" spans="1:10">
      <c r="F39" s="81"/>
      <c r="G39" s="193"/>
      <c r="H39" s="286"/>
      <c r="I39" s="286"/>
    </row>
    <row r="40" spans="1:10">
      <c r="F40" s="81"/>
      <c r="G40" s="193"/>
      <c r="H40" s="286"/>
      <c r="I40" s="286"/>
    </row>
    <row r="41" spans="1:10">
      <c r="F41" s="286"/>
      <c r="G41" s="286"/>
      <c r="H41" s="286"/>
      <c r="I41" s="286"/>
    </row>
    <row r="44" spans="1:10">
      <c r="G44" s="631"/>
    </row>
    <row r="45" spans="1:10">
      <c r="G45" s="631"/>
    </row>
    <row r="57" spans="1:7" ht="13.2">
      <c r="A57" s="634" t="s">
        <v>1615</v>
      </c>
    </row>
    <row r="58" spans="1:7">
      <c r="A58" s="286"/>
    </row>
    <row r="60" spans="1:7">
      <c r="G60" s="633"/>
    </row>
    <row r="73" spans="1:7">
      <c r="G73" s="638"/>
    </row>
    <row r="76" spans="1:7">
      <c r="E76" s="638"/>
    </row>
    <row r="77" spans="1:7">
      <c r="E77" s="638"/>
    </row>
    <row r="78" spans="1:7">
      <c r="B78" s="286"/>
    </row>
    <row r="79" spans="1:7" ht="13.2">
      <c r="A79" s="344" t="s">
        <v>1344</v>
      </c>
    </row>
    <row r="84" spans="7:8">
      <c r="H84" s="631"/>
    </row>
    <row r="85" spans="7:8">
      <c r="G85" s="636"/>
      <c r="H85" s="631"/>
    </row>
    <row r="86" spans="7:8">
      <c r="G86" s="637"/>
      <c r="H86" s="635"/>
    </row>
    <row r="87" spans="7:8">
      <c r="G87" s="636"/>
      <c r="H87" s="635"/>
    </row>
    <row r="88" spans="7:8">
      <c r="G88" s="369"/>
      <c r="H88" s="635"/>
    </row>
    <row r="100" spans="1:8" ht="13.2">
      <c r="A100" s="634" t="s">
        <v>1343</v>
      </c>
      <c r="B100" s="286"/>
    </row>
    <row r="103" spans="1:8">
      <c r="G103" s="633"/>
    </row>
    <row r="105" spans="1:8">
      <c r="H105" s="631"/>
    </row>
    <row r="106" spans="1:8">
      <c r="H106" s="631"/>
    </row>
    <row r="121" spans="1:9" ht="13.2">
      <c r="A121" s="343" t="s">
        <v>1191</v>
      </c>
    </row>
    <row r="123" spans="1:9">
      <c r="G123" s="633"/>
    </row>
    <row r="125" spans="1:9">
      <c r="G125" s="631"/>
    </row>
    <row r="126" spans="1:9">
      <c r="G126" s="631"/>
    </row>
    <row r="128" spans="1:9">
      <c r="H128" s="286"/>
      <c r="I128" s="286"/>
    </row>
    <row r="143" spans="1:1" ht="13.2">
      <c r="A143" s="343" t="s">
        <v>1342</v>
      </c>
    </row>
    <row r="145" spans="2:7">
      <c r="G145" s="633"/>
    </row>
    <row r="147" spans="2:7">
      <c r="G147" s="631"/>
    </row>
    <row r="148" spans="2:7">
      <c r="B148" s="632"/>
      <c r="G148" s="631"/>
    </row>
    <row r="165" spans="1:7">
      <c r="E165" s="411"/>
    </row>
    <row r="166" spans="1:7">
      <c r="E166" s="411"/>
    </row>
    <row r="167" spans="1:7">
      <c r="E167" s="411"/>
    </row>
    <row r="173" spans="1:7" ht="13.2">
      <c r="A173" s="634" t="s">
        <v>1103</v>
      </c>
      <c r="B173" s="286"/>
    </row>
    <row r="176" spans="1:7">
      <c r="G176" s="633"/>
    </row>
    <row r="178" spans="8:8">
      <c r="H178" s="631"/>
    </row>
    <row r="179" spans="8:8">
      <c r="H179" s="631"/>
    </row>
    <row r="194" spans="1:9" ht="13.2">
      <c r="A194" s="343" t="s">
        <v>1341</v>
      </c>
    </row>
    <row r="196" spans="1:9">
      <c r="G196" s="633"/>
    </row>
    <row r="198" spans="1:9">
      <c r="G198" s="631"/>
    </row>
    <row r="199" spans="1:9">
      <c r="G199" s="631"/>
    </row>
    <row r="201" spans="1:9">
      <c r="H201" s="286"/>
      <c r="I201" s="286"/>
    </row>
    <row r="216" spans="1:7" ht="13.2">
      <c r="A216" s="1352" t="s">
        <v>1370</v>
      </c>
    </row>
    <row r="218" spans="1:7">
      <c r="G218" s="633"/>
    </row>
    <row r="220" spans="1:7">
      <c r="G220" s="631"/>
    </row>
    <row r="221" spans="1:7">
      <c r="B221" s="632"/>
      <c r="G221" s="631"/>
    </row>
    <row r="235" spans="5:5">
      <c r="E235" s="411"/>
    </row>
  </sheetData>
  <mergeCells count="1">
    <mergeCell ref="B3:C3"/>
  </mergeCells>
  <printOptions horizontalCentered="1"/>
  <pageMargins left="0.7" right="0.7" top="0.75" bottom="0.75" header="0.3" footer="0.3"/>
  <pageSetup paperSize="9" scale="96" orientation="portrait" r:id="rId1"/>
  <rowBreaks count="2" manualBreakCount="2">
    <brk id="36" max="8" man="1"/>
    <brk id="98" max="8" man="1"/>
  </rowBreaks>
  <ignoredErrors>
    <ignoredError sqref="E4:I20" numberStoredAsText="1"/>
  </ignoredErrors>
  <drawing r:id="rId2"/>
  <legacyDrawing r:id="rId3"/>
  <legacyDrawingHF r:id="rId4"/>
  <oleObjects>
    <mc:AlternateContent xmlns:mc="http://schemas.openxmlformats.org/markup-compatibility/2006">
      <mc:Choice Requires="x14">
        <oleObject progId="Mbnd.mbnd" shapeId="730113" r:id="rId5">
          <objectPr defaultSize="0" autoPict="0" r:id="rId6">
            <anchor moveWithCells="1">
              <from>
                <xdr:col>0</xdr:col>
                <xdr:colOff>22860</xdr:colOff>
                <xdr:row>143</xdr:row>
                <xdr:rowOff>45720</xdr:rowOff>
              </from>
              <to>
                <xdr:col>5</xdr:col>
                <xdr:colOff>556260</xdr:colOff>
                <xdr:row>160</xdr:row>
                <xdr:rowOff>60960</xdr:rowOff>
              </to>
            </anchor>
          </objectPr>
        </oleObject>
      </mc:Choice>
      <mc:Fallback>
        <oleObject progId="Mbnd.mbnd" shapeId="730113" r:id="rId5"/>
      </mc:Fallback>
    </mc:AlternateContent>
    <mc:AlternateContent xmlns:mc="http://schemas.openxmlformats.org/markup-compatibility/2006">
      <mc:Choice Requires="x14">
        <oleObject progId="Mbnd.mbnd" shapeId="730114" r:id="rId7">
          <objectPr defaultSize="0" autoPict="0" r:id="rId8">
            <anchor moveWithCells="1">
              <from>
                <xdr:col>0</xdr:col>
                <xdr:colOff>0</xdr:colOff>
                <xdr:row>57</xdr:row>
                <xdr:rowOff>0</xdr:rowOff>
              </from>
              <to>
                <xdr:col>5</xdr:col>
                <xdr:colOff>556260</xdr:colOff>
                <xdr:row>74</xdr:row>
                <xdr:rowOff>83820</xdr:rowOff>
              </to>
            </anchor>
          </objectPr>
        </oleObject>
      </mc:Choice>
      <mc:Fallback>
        <oleObject progId="Mbnd.mbnd" shapeId="730114" r:id="rId7"/>
      </mc:Fallback>
    </mc:AlternateContent>
    <mc:AlternateContent xmlns:mc="http://schemas.openxmlformats.org/markup-compatibility/2006">
      <mc:Choice Requires="x14">
        <oleObject progId="Mbnd.mbnd" shapeId="730115" r:id="rId9">
          <objectPr defaultSize="0" autoPict="0" r:id="rId10">
            <anchor moveWithCells="1">
              <from>
                <xdr:col>0</xdr:col>
                <xdr:colOff>0</xdr:colOff>
                <xdr:row>37</xdr:row>
                <xdr:rowOff>76200</xdr:rowOff>
              </from>
              <to>
                <xdr:col>6</xdr:col>
                <xdr:colOff>0</xdr:colOff>
                <xdr:row>52</xdr:row>
                <xdr:rowOff>7620</xdr:rowOff>
              </to>
            </anchor>
          </objectPr>
        </oleObject>
      </mc:Choice>
      <mc:Fallback>
        <oleObject progId="Mbnd.mbnd" shapeId="730115" r:id="rId9"/>
      </mc:Fallback>
    </mc:AlternateContent>
    <mc:AlternateContent xmlns:mc="http://schemas.openxmlformats.org/markup-compatibility/2006">
      <mc:Choice Requires="x14">
        <oleObject progId="Mbnd.mbnd" shapeId="730116" r:id="rId11">
          <objectPr defaultSize="0" autoPict="0" r:id="rId12">
            <anchor moveWithCells="1">
              <from>
                <xdr:col>0</xdr:col>
                <xdr:colOff>0</xdr:colOff>
                <xdr:row>79</xdr:row>
                <xdr:rowOff>45720</xdr:rowOff>
              </from>
              <to>
                <xdr:col>6</xdr:col>
                <xdr:colOff>22860</xdr:colOff>
                <xdr:row>94</xdr:row>
                <xdr:rowOff>91440</xdr:rowOff>
              </to>
            </anchor>
          </objectPr>
        </oleObject>
      </mc:Choice>
      <mc:Fallback>
        <oleObject progId="Mbnd.mbnd" shapeId="730116" r:id="rId11"/>
      </mc:Fallback>
    </mc:AlternateContent>
    <mc:AlternateContent xmlns:mc="http://schemas.openxmlformats.org/markup-compatibility/2006">
      <mc:Choice Requires="x14">
        <oleObject progId="Mbnd.mbnd" shapeId="730117" r:id="rId13">
          <objectPr defaultSize="0" autoPict="0" r:id="rId14">
            <anchor moveWithCells="1">
              <from>
                <xdr:col>0</xdr:col>
                <xdr:colOff>0</xdr:colOff>
                <xdr:row>100</xdr:row>
                <xdr:rowOff>0</xdr:rowOff>
              </from>
              <to>
                <xdr:col>5</xdr:col>
                <xdr:colOff>472440</xdr:colOff>
                <xdr:row>116</xdr:row>
                <xdr:rowOff>45720</xdr:rowOff>
              </to>
            </anchor>
          </objectPr>
        </oleObject>
      </mc:Choice>
      <mc:Fallback>
        <oleObject progId="Mbnd.mbnd" shapeId="730117" r:id="rId13"/>
      </mc:Fallback>
    </mc:AlternateContent>
    <mc:AlternateContent xmlns:mc="http://schemas.openxmlformats.org/markup-compatibility/2006">
      <mc:Choice Requires="x14">
        <oleObject progId="Mbnd.mbnd" shapeId="730118" r:id="rId15">
          <objectPr defaultSize="0" autoPict="0" r:id="rId16">
            <anchor moveWithCells="1">
              <from>
                <xdr:col>0</xdr:col>
                <xdr:colOff>0</xdr:colOff>
                <xdr:row>121</xdr:row>
                <xdr:rowOff>0</xdr:rowOff>
              </from>
              <to>
                <xdr:col>5</xdr:col>
                <xdr:colOff>495300</xdr:colOff>
                <xdr:row>137</xdr:row>
                <xdr:rowOff>45720</xdr:rowOff>
              </to>
            </anchor>
          </objectPr>
        </oleObject>
      </mc:Choice>
      <mc:Fallback>
        <oleObject progId="Mbnd.mbnd" shapeId="730118" r:id="rId15"/>
      </mc:Fallback>
    </mc:AlternateContent>
    <mc:AlternateContent xmlns:mc="http://schemas.openxmlformats.org/markup-compatibility/2006">
      <mc:Choice Requires="x14">
        <oleObject progId="Mbnd.mbnd" shapeId="730119" r:id="rId17">
          <objectPr defaultSize="0" autoPict="0" r:id="rId18">
            <anchor moveWithCells="1">
              <from>
                <xdr:col>0</xdr:col>
                <xdr:colOff>0</xdr:colOff>
                <xdr:row>173</xdr:row>
                <xdr:rowOff>0</xdr:rowOff>
              </from>
              <to>
                <xdr:col>5</xdr:col>
                <xdr:colOff>342900</xdr:colOff>
                <xdr:row>189</xdr:row>
                <xdr:rowOff>45720</xdr:rowOff>
              </to>
            </anchor>
          </objectPr>
        </oleObject>
      </mc:Choice>
      <mc:Fallback>
        <oleObject progId="Mbnd.mbnd" shapeId="730119" r:id="rId17"/>
      </mc:Fallback>
    </mc:AlternateContent>
    <mc:AlternateContent xmlns:mc="http://schemas.openxmlformats.org/markup-compatibility/2006">
      <mc:Choice Requires="x14">
        <oleObject progId="Mbnd.mbnd" shapeId="730120" r:id="rId19">
          <objectPr defaultSize="0" autoPict="0" r:id="rId20">
            <anchor moveWithCells="1">
              <from>
                <xdr:col>0</xdr:col>
                <xdr:colOff>0</xdr:colOff>
                <xdr:row>194</xdr:row>
                <xdr:rowOff>0</xdr:rowOff>
              </from>
              <to>
                <xdr:col>5</xdr:col>
                <xdr:colOff>358140</xdr:colOff>
                <xdr:row>210</xdr:row>
                <xdr:rowOff>45720</xdr:rowOff>
              </to>
            </anchor>
          </objectPr>
        </oleObject>
      </mc:Choice>
      <mc:Fallback>
        <oleObject progId="Mbnd.mbnd" shapeId="730120" r:id="rId19"/>
      </mc:Fallback>
    </mc:AlternateContent>
    <mc:AlternateContent xmlns:mc="http://schemas.openxmlformats.org/markup-compatibility/2006">
      <mc:Choice Requires="x14">
        <oleObject shapeId="730121" r:id="rId21">
          <objectPr defaultSize="0" autoPict="0" r:id="rId22">
            <anchor moveWithCells="1">
              <from>
                <xdr:col>0</xdr:col>
                <xdr:colOff>0</xdr:colOff>
                <xdr:row>215</xdr:row>
                <xdr:rowOff>160020</xdr:rowOff>
              </from>
              <to>
                <xdr:col>5</xdr:col>
                <xdr:colOff>449580</xdr:colOff>
                <xdr:row>231</xdr:row>
                <xdr:rowOff>99060</xdr:rowOff>
              </to>
            </anchor>
          </objectPr>
        </oleObject>
      </mc:Choice>
      <mc:Fallback>
        <oleObject shapeId="730121" r:id="rId21"/>
      </mc:Fallback>
    </mc:AlternateContent>
  </oleObjec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99FF99"/>
  </sheetPr>
  <dimension ref="A1:S39"/>
  <sheetViews>
    <sheetView view="pageBreakPreview" topLeftCell="A28" zoomScaleNormal="100" zoomScaleSheetLayoutView="100" workbookViewId="0">
      <selection activeCell="A23" sqref="A23:XFD23"/>
    </sheetView>
  </sheetViews>
  <sheetFormatPr defaultColWidth="9.109375" defaultRowHeight="10.199999999999999"/>
  <cols>
    <col min="1" max="1" width="22.6640625" style="82" customWidth="1"/>
    <col min="2" max="2" width="9.109375" style="82"/>
    <col min="3" max="3" width="18" style="82" customWidth="1"/>
    <col min="4" max="4" width="13.109375" style="82" customWidth="1"/>
    <col min="5" max="5" width="27.109375" style="82" customWidth="1"/>
    <col min="6" max="8" width="9.109375" style="82" customWidth="1"/>
    <col min="9" max="9" width="9.109375" style="82"/>
    <col min="10" max="10" width="9.33203125" style="82" customWidth="1"/>
    <col min="11" max="16384" width="9.109375" style="82"/>
  </cols>
  <sheetData>
    <row r="1" spans="1:19" ht="13.5" customHeight="1">
      <c r="A1" s="90" t="s">
        <v>0</v>
      </c>
    </row>
    <row r="2" spans="1:19" ht="13.5" customHeight="1">
      <c r="A2" s="85"/>
      <c r="B2" s="85"/>
      <c r="C2" s="85"/>
      <c r="D2" s="85"/>
      <c r="E2" s="85"/>
      <c r="F2" s="85"/>
      <c r="G2" s="85"/>
      <c r="H2" s="85"/>
      <c r="I2" s="85"/>
      <c r="J2" s="85"/>
      <c r="K2" s="85"/>
      <c r="L2" s="85"/>
      <c r="M2" s="85"/>
      <c r="N2" s="85"/>
      <c r="O2" s="85"/>
      <c r="P2" s="85"/>
      <c r="Q2" s="85"/>
      <c r="R2" s="85"/>
      <c r="S2" s="85"/>
    </row>
    <row r="3" spans="1:19" ht="13.5" customHeight="1">
      <c r="A3" s="87" t="s">
        <v>459</v>
      </c>
      <c r="B3" s="87"/>
      <c r="C3" s="87"/>
      <c r="D3" s="87"/>
      <c r="E3" s="87"/>
      <c r="F3" s="87"/>
      <c r="G3" s="87"/>
      <c r="H3" s="85"/>
      <c r="I3" s="89"/>
      <c r="J3" s="89"/>
      <c r="K3" s="89"/>
      <c r="L3" s="89"/>
      <c r="M3" s="89"/>
      <c r="N3" s="89"/>
      <c r="O3" s="89"/>
      <c r="P3" s="89"/>
      <c r="Q3" s="85"/>
      <c r="R3" s="85"/>
      <c r="S3" s="85"/>
    </row>
    <row r="4" spans="1:19" ht="13.5" customHeight="1">
      <c r="A4" s="87" t="s">
        <v>458</v>
      </c>
      <c r="B4" s="87"/>
      <c r="C4" s="87"/>
      <c r="D4" s="87"/>
      <c r="E4" s="87"/>
      <c r="F4" s="87"/>
      <c r="G4" s="87"/>
      <c r="H4" s="85"/>
      <c r="I4" s="85"/>
      <c r="J4" s="85"/>
      <c r="K4" s="85"/>
      <c r="L4" s="85"/>
      <c r="M4" s="85"/>
      <c r="N4" s="85"/>
      <c r="O4" s="85"/>
      <c r="P4" s="85"/>
      <c r="Q4" s="85"/>
      <c r="R4" s="85"/>
      <c r="S4" s="85"/>
    </row>
    <row r="5" spans="1:19" ht="13.5" customHeight="1">
      <c r="A5" s="87"/>
      <c r="B5" s="87"/>
      <c r="C5" s="87"/>
      <c r="D5" s="87"/>
      <c r="E5" s="87"/>
      <c r="F5" s="87"/>
      <c r="G5" s="87"/>
      <c r="H5" s="85"/>
      <c r="I5" s="85"/>
      <c r="J5" s="85"/>
      <c r="K5" s="85"/>
      <c r="L5" s="85"/>
      <c r="M5" s="85"/>
      <c r="N5" s="85"/>
      <c r="O5" s="85"/>
      <c r="P5" s="85"/>
      <c r="Q5" s="85"/>
      <c r="R5" s="85"/>
      <c r="S5" s="85"/>
    </row>
    <row r="6" spans="1:19" ht="13.5" customHeight="1">
      <c r="A6" s="87"/>
      <c r="B6" s="87"/>
      <c r="C6" s="87"/>
      <c r="D6" s="87"/>
      <c r="E6" s="87"/>
      <c r="F6" s="87"/>
      <c r="G6" s="87"/>
      <c r="H6" s="85"/>
      <c r="I6" s="85"/>
      <c r="J6" s="85"/>
      <c r="K6" s="85"/>
      <c r="L6" s="85"/>
      <c r="M6" s="85"/>
      <c r="N6" s="85"/>
      <c r="O6" s="85"/>
      <c r="P6" s="85"/>
      <c r="Q6" s="85"/>
      <c r="R6" s="85"/>
      <c r="S6" s="85"/>
    </row>
    <row r="7" spans="1:19" ht="13.5" customHeight="1">
      <c r="A7" s="87" t="s">
        <v>457</v>
      </c>
      <c r="B7" s="87"/>
      <c r="C7" s="87"/>
      <c r="D7" s="87"/>
      <c r="E7" s="87"/>
      <c r="F7" s="87"/>
      <c r="G7" s="87"/>
      <c r="H7" s="85"/>
      <c r="I7" s="85"/>
      <c r="J7" s="85"/>
      <c r="K7" s="85"/>
      <c r="L7" s="85"/>
      <c r="M7" s="85"/>
      <c r="N7" s="85"/>
      <c r="O7" s="85"/>
      <c r="P7" s="85"/>
      <c r="Q7" s="85"/>
      <c r="R7" s="85"/>
      <c r="S7" s="85"/>
    </row>
    <row r="8" spans="1:19" ht="13.5" customHeight="1">
      <c r="A8" s="87"/>
      <c r="B8" s="87"/>
      <c r="C8" s="87"/>
      <c r="D8" s="87"/>
      <c r="E8" s="87"/>
      <c r="F8" s="87"/>
      <c r="G8" s="87"/>
      <c r="H8" s="85"/>
      <c r="I8" s="85"/>
      <c r="J8" s="85"/>
      <c r="K8" s="85"/>
      <c r="L8" s="85"/>
      <c r="M8" s="85"/>
      <c r="N8" s="85"/>
      <c r="O8" s="85"/>
      <c r="P8" s="85"/>
      <c r="Q8" s="85"/>
      <c r="R8" s="85"/>
      <c r="S8" s="85"/>
    </row>
    <row r="9" spans="1:19" ht="13.5" customHeight="1">
      <c r="A9" s="87"/>
      <c r="B9" s="87"/>
      <c r="C9" s="87"/>
      <c r="D9" s="412"/>
      <c r="F9" s="87"/>
      <c r="G9" s="87"/>
      <c r="H9" s="85"/>
      <c r="I9" s="85"/>
      <c r="J9" s="85"/>
      <c r="K9" s="85"/>
      <c r="L9" s="85"/>
      <c r="M9" s="85"/>
      <c r="N9" s="85"/>
      <c r="O9" s="85"/>
      <c r="P9" s="85"/>
      <c r="Q9" s="85"/>
      <c r="R9" s="85"/>
      <c r="S9" s="85"/>
    </row>
    <row r="10" spans="1:19" ht="13.5" customHeight="1">
      <c r="A10" s="87" t="s">
        <v>1104</v>
      </c>
      <c r="B10" s="87"/>
      <c r="C10" s="87"/>
      <c r="D10" s="414" t="s">
        <v>1163</v>
      </c>
      <c r="E10" s="913" t="s">
        <v>1081</v>
      </c>
      <c r="F10" s="87"/>
      <c r="G10" s="87"/>
      <c r="H10" s="85"/>
      <c r="I10" s="85"/>
      <c r="J10" s="85"/>
      <c r="K10" s="85"/>
      <c r="L10" s="85"/>
      <c r="M10" s="85"/>
      <c r="N10" s="85"/>
      <c r="O10" s="85"/>
      <c r="P10" s="85"/>
      <c r="Q10" s="85"/>
      <c r="R10" s="85"/>
      <c r="S10" s="85"/>
    </row>
    <row r="11" spans="1:19" ht="13.5" customHeight="1">
      <c r="A11" s="87" t="s">
        <v>956</v>
      </c>
      <c r="B11" s="87"/>
      <c r="C11" s="87"/>
      <c r="D11" s="414" t="s">
        <v>958</v>
      </c>
      <c r="E11" s="360" t="s">
        <v>957</v>
      </c>
      <c r="F11" s="87"/>
      <c r="G11" s="87"/>
      <c r="H11" s="85"/>
    </row>
    <row r="12" spans="1:19" ht="13.5" customHeight="1">
      <c r="A12" s="87" t="s">
        <v>456</v>
      </c>
      <c r="B12" s="87"/>
      <c r="C12" s="87"/>
      <c r="D12" s="413" t="s">
        <v>455</v>
      </c>
      <c r="E12" s="82" t="s">
        <v>454</v>
      </c>
      <c r="F12" s="87"/>
      <c r="G12" s="87"/>
      <c r="H12" s="85"/>
    </row>
    <row r="13" spans="1:19" ht="13.5" customHeight="1">
      <c r="A13" s="87" t="s">
        <v>635</v>
      </c>
      <c r="B13" s="87"/>
      <c r="C13" s="87"/>
      <c r="D13" s="414" t="s">
        <v>637</v>
      </c>
      <c r="E13" s="363" t="s">
        <v>636</v>
      </c>
      <c r="F13" s="87"/>
      <c r="G13" s="87"/>
      <c r="H13" s="85"/>
    </row>
    <row r="14" spans="1:19" ht="13.5" customHeight="1">
      <c r="A14" s="87"/>
      <c r="B14" s="87"/>
      <c r="C14" s="87"/>
      <c r="D14" s="415"/>
      <c r="E14" s="209"/>
      <c r="F14" s="87"/>
      <c r="G14" s="87"/>
      <c r="H14" s="85"/>
    </row>
    <row r="15" spans="1:19" ht="13.5" customHeight="1">
      <c r="A15" s="87"/>
      <c r="B15" s="87"/>
      <c r="C15" s="87"/>
      <c r="D15" s="413"/>
      <c r="F15" s="87"/>
      <c r="G15" s="87"/>
      <c r="H15" s="85"/>
    </row>
    <row r="16" spans="1:19" ht="13.5" customHeight="1">
      <c r="A16" s="87"/>
      <c r="B16" s="87"/>
      <c r="C16" s="87"/>
      <c r="D16" s="412"/>
      <c r="F16" s="87"/>
      <c r="G16" s="87"/>
      <c r="H16" s="85"/>
      <c r="I16" s="79"/>
      <c r="J16" s="79"/>
      <c r="K16" s="79"/>
      <c r="L16" s="79"/>
      <c r="M16" s="79"/>
      <c r="N16" s="79"/>
      <c r="O16" s="79"/>
      <c r="P16" s="79"/>
    </row>
    <row r="17" spans="1:16" ht="13.5" customHeight="1">
      <c r="A17" s="87"/>
      <c r="B17" s="87"/>
      <c r="C17" s="87"/>
      <c r="D17" s="414"/>
      <c r="E17" s="360"/>
      <c r="F17" s="87"/>
      <c r="G17" s="87"/>
      <c r="H17" s="85"/>
      <c r="I17" s="79"/>
      <c r="J17" s="79"/>
      <c r="K17" s="79"/>
      <c r="L17" s="79"/>
      <c r="M17" s="79"/>
      <c r="N17" s="79"/>
      <c r="O17" s="79"/>
      <c r="P17" s="79"/>
    </row>
    <row r="18" spans="1:16" ht="13.5" customHeight="1">
      <c r="F18" s="87"/>
      <c r="G18" s="87"/>
      <c r="H18" s="85"/>
      <c r="I18" s="79"/>
      <c r="J18" s="86"/>
      <c r="K18" s="79"/>
      <c r="L18" s="79"/>
      <c r="M18" s="79"/>
      <c r="N18" s="79"/>
      <c r="O18" s="79"/>
      <c r="P18" s="79"/>
    </row>
    <row r="19" spans="1:16" ht="13.5" customHeight="1">
      <c r="F19" s="87"/>
      <c r="G19" s="87"/>
      <c r="H19" s="85"/>
      <c r="I19" s="79"/>
      <c r="J19" s="79"/>
      <c r="K19" s="79"/>
      <c r="L19" s="79"/>
      <c r="M19" s="79"/>
      <c r="N19" s="79"/>
      <c r="O19" s="79"/>
      <c r="P19" s="79"/>
    </row>
    <row r="20" spans="1:16" ht="13.5" customHeight="1">
      <c r="B20" s="87"/>
      <c r="C20" s="87"/>
      <c r="D20" s="87"/>
      <c r="F20" s="85"/>
      <c r="G20" s="85"/>
      <c r="H20" s="85"/>
      <c r="I20" s="79"/>
      <c r="J20" s="79"/>
      <c r="K20" s="79"/>
      <c r="L20" s="79"/>
      <c r="M20" s="79"/>
      <c r="N20" s="79"/>
      <c r="O20" s="79"/>
      <c r="P20" s="79"/>
    </row>
    <row r="21" spans="1:16" ht="13.5" customHeight="1">
      <c r="A21" s="88" t="s">
        <v>1096</v>
      </c>
      <c r="B21" s="87"/>
      <c r="C21" s="87"/>
      <c r="D21" s="87"/>
      <c r="F21" s="85"/>
      <c r="G21" s="85"/>
      <c r="H21" s="85"/>
      <c r="I21" s="79"/>
      <c r="J21" s="79"/>
      <c r="K21" s="79"/>
      <c r="L21" s="79"/>
      <c r="M21" s="79"/>
      <c r="N21" s="79"/>
      <c r="O21" s="79"/>
      <c r="P21" s="79"/>
    </row>
    <row r="22" spans="1:16" ht="13.5" customHeight="1">
      <c r="F22" s="85"/>
      <c r="G22" s="85"/>
      <c r="H22" s="85"/>
      <c r="I22" s="79"/>
      <c r="J22" s="79"/>
      <c r="K22" s="79"/>
      <c r="L22" s="79"/>
      <c r="M22" s="79"/>
      <c r="N22" s="79"/>
      <c r="O22" s="79"/>
      <c r="P22" s="79"/>
    </row>
    <row r="24" spans="1:16">
      <c r="A24" s="373" t="s">
        <v>1040</v>
      </c>
      <c r="B24" s="372"/>
      <c r="C24" s="372"/>
      <c r="D24" s="372" t="s">
        <v>453</v>
      </c>
      <c r="E24" s="372"/>
    </row>
    <row r="25" spans="1:16">
      <c r="A25" s="815" t="s">
        <v>1042</v>
      </c>
      <c r="B25" s="372"/>
      <c r="C25" s="372"/>
      <c r="D25" s="373" t="s">
        <v>1041</v>
      </c>
      <c r="E25" s="372"/>
    </row>
    <row r="31" spans="1:16" ht="12.75" customHeight="1">
      <c r="F31" s="83"/>
      <c r="G31" s="83"/>
      <c r="H31" s="83"/>
    </row>
    <row r="32" spans="1:16">
      <c r="F32" s="83"/>
      <c r="G32" s="83"/>
      <c r="H32" s="83"/>
    </row>
    <row r="33" spans="1:8">
      <c r="A33" s="84"/>
      <c r="B33" s="83"/>
      <c r="C33" s="83"/>
      <c r="D33" s="83"/>
      <c r="E33" s="83"/>
      <c r="F33" s="83"/>
      <c r="G33" s="83"/>
      <c r="H33" s="83"/>
    </row>
    <row r="37" spans="1:8">
      <c r="A37" s="84"/>
      <c r="B37" s="83"/>
      <c r="E37" s="83"/>
    </row>
    <row r="39" spans="1:8" ht="14.4">
      <c r="C39" s="2200" t="s">
        <v>452</v>
      </c>
      <c r="D39" s="2201"/>
    </row>
  </sheetData>
  <mergeCells count="1">
    <mergeCell ref="C39:D39"/>
  </mergeCells>
  <hyperlinks>
    <hyperlink ref="E13" r:id="rId1" xr:uid="{00000000-0004-0000-3A00-000000000000}"/>
    <hyperlink ref="E10" r:id="rId2" xr:uid="{91CF63B7-2A9B-44BF-953E-0AEF3DADCC4E}"/>
  </hyperlinks>
  <printOptions horizontalCentered="1"/>
  <pageMargins left="0.70866141732283472" right="0.70866141732283472" top="0.74803149606299213" bottom="0.74803149606299213" header="0.31496062992125984" footer="0.31496062992125984"/>
  <pageSetup paperSize="9" scale="75" orientation="portrait" r:id="rId3"/>
  <customProperties>
    <customPr name="_pios_id" r:id="rId4"/>
  </customProperties>
  <ignoredErrors>
    <ignoredError sqref="D13" numberStoredAsText="1"/>
  </ignoredErrors>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DED98CA6125F449BBA110B0CB47CD3" ma:contentTypeVersion="10" ma:contentTypeDescription="Create a new document." ma:contentTypeScope="" ma:versionID="56bfe10138fdf26d4817dfbf00008240">
  <xsd:schema xmlns:xsd="http://www.w3.org/2001/XMLSchema" xmlns:xs="http://www.w3.org/2001/XMLSchema" xmlns:p="http://schemas.microsoft.com/office/2006/metadata/properties" xmlns:ns1="http://schemas.microsoft.com/sharepoint/v3" xmlns:ns2="72121648-1302-4ceb-9ae6-1c301168c8a1" xmlns:ns3="4b3843b3-c602-46ee-9e1d-cd9c1fca7b91" targetNamespace="http://schemas.microsoft.com/office/2006/metadata/properties" ma:root="true" ma:fieldsID="8ad896e33d20be1394d4089acfde0fda" ns1:_="" ns2:_="" ns3:_="">
    <xsd:import namespace="http://schemas.microsoft.com/sharepoint/v3"/>
    <xsd:import namespace="72121648-1302-4ceb-9ae6-1c301168c8a1"/>
    <xsd:import namespace="4b3843b3-c602-46ee-9e1d-cd9c1fca7b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121648-1302-4ceb-9ae6-1c301168c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3843b3-c602-46ee-9e1d-cd9c1fca7b9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78D6EF6-91D6-4C25-8DFD-1CC84C0E884F}">
  <ds:schemaRefs>
    <ds:schemaRef ds:uri="http://schemas.microsoft.com/sharepoint/v3/contenttype/forms"/>
  </ds:schemaRefs>
</ds:datastoreItem>
</file>

<file path=customXml/itemProps2.xml><?xml version="1.0" encoding="utf-8"?>
<ds:datastoreItem xmlns:ds="http://schemas.openxmlformats.org/officeDocument/2006/customXml" ds:itemID="{A7FB3380-6B08-44A5-971E-25A8FA2DEA6F}">
  <ds:schemaRefs>
    <ds:schemaRef ds:uri="http://purl.org/dc/elements/1.1/"/>
    <ds:schemaRef ds:uri="http://schemas.microsoft.com/office/2006/metadata/properties"/>
    <ds:schemaRef ds:uri="http://schemas.microsoft.com/sharepoint/v3"/>
    <ds:schemaRef ds:uri="http://schemas.microsoft.com/office/infopath/2007/PartnerControls"/>
    <ds:schemaRef ds:uri="http://purl.org/dc/terms/"/>
    <ds:schemaRef ds:uri="http://schemas.openxmlformats.org/package/2006/metadata/core-properties"/>
    <ds:schemaRef ds:uri="72121648-1302-4ceb-9ae6-1c301168c8a1"/>
    <ds:schemaRef ds:uri="http://schemas.microsoft.com/office/2006/documentManagement/types"/>
    <ds:schemaRef ds:uri="4b3843b3-c602-46ee-9e1d-cd9c1fca7b91"/>
    <ds:schemaRef ds:uri="http://www.w3.org/XML/1998/namespace"/>
    <ds:schemaRef ds:uri="http://purl.org/dc/dcmitype/"/>
  </ds:schemaRefs>
</ds:datastoreItem>
</file>

<file path=customXml/itemProps3.xml><?xml version="1.0" encoding="utf-8"?>
<ds:datastoreItem xmlns:ds="http://schemas.openxmlformats.org/officeDocument/2006/customXml" ds:itemID="{E10C8F09-2C7B-41BE-A19C-41F7188A9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121648-1302-4ceb-9ae6-1c301168c8a1"/>
    <ds:schemaRef ds:uri="4b3843b3-c602-46ee-9e1d-cd9c1fca7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57</vt:i4>
      </vt:variant>
    </vt:vector>
  </HeadingPairs>
  <TitlesOfParts>
    <vt:vector size="114" baseType="lpstr">
      <vt:lpstr>Factbook Q2 2021</vt:lpstr>
      <vt:lpstr>Contents </vt:lpstr>
      <vt:lpstr>Nordea overview</vt:lpstr>
      <vt:lpstr>Financials start</vt:lpstr>
      <vt:lpstr>Key financial figures      </vt:lpstr>
      <vt:lpstr>Key Financial Figures 2 </vt:lpstr>
      <vt:lpstr>NII - bridge  </vt:lpstr>
      <vt:lpstr>NCI, Expenses, Loan losses  </vt:lpstr>
      <vt:lpstr>Net loan losses    </vt:lpstr>
      <vt:lpstr>PeB</vt:lpstr>
      <vt:lpstr>PeB Total </vt:lpstr>
      <vt:lpstr>PeB Spec </vt:lpstr>
      <vt:lpstr>BB  Start  </vt:lpstr>
      <vt:lpstr>BB Total </vt:lpstr>
      <vt:lpstr>BB Spec </vt:lpstr>
      <vt:lpstr>Nordea Finance</vt:lpstr>
      <vt:lpstr>LCI</vt:lpstr>
      <vt:lpstr>LC&amp;I Total</vt:lpstr>
      <vt:lpstr>A&amp;WM </vt:lpstr>
      <vt:lpstr>A&amp;WM Total </vt:lpstr>
      <vt:lpstr>AM</vt:lpstr>
      <vt:lpstr>WM and A&amp;WM other</vt:lpstr>
      <vt:lpstr>PB Spec</vt:lpstr>
      <vt:lpstr>Life &amp; Pension - 1 </vt:lpstr>
      <vt:lpstr>Life &amp; Pension - 2 </vt:lpstr>
      <vt:lpstr>AuM</vt:lpstr>
      <vt:lpstr>GF</vt:lpstr>
      <vt:lpstr>Group Functions </vt:lpstr>
      <vt:lpstr>Risk, liquidity, capital st </vt:lpstr>
      <vt:lpstr>Lending by segment </vt:lpstr>
      <vt:lpstr>Lending by country and industry</vt:lpstr>
      <vt:lpstr>Lending by industry</vt:lpstr>
      <vt:lpstr>Credit portfolio by BA Q2</vt:lpstr>
      <vt:lpstr>Credit portfolio by BA Q1 </vt:lpstr>
      <vt:lpstr>Shipping offshore oil services</vt:lpstr>
      <vt:lpstr>Impaired Loans 1</vt:lpstr>
      <vt:lpstr>Impaired Loans 2</vt:lpstr>
      <vt:lpstr>Loans and Impairment</vt:lpstr>
      <vt:lpstr>Rating, Market risk</vt:lpstr>
      <vt:lpstr> LTV  </vt:lpstr>
      <vt:lpstr>Own Funds &amp; Ratios </vt:lpstr>
      <vt:lpstr>REA &amp; Risk weights </vt:lpstr>
      <vt:lpstr>Requirement  </vt:lpstr>
      <vt:lpstr>Market risk </vt:lpstr>
      <vt:lpstr>Own funds </vt:lpstr>
      <vt:lpstr>IRB  </vt:lpstr>
      <vt:lpstr>REA - legal </vt:lpstr>
      <vt:lpstr>Bank </vt:lpstr>
      <vt:lpstr>Bank2 </vt:lpstr>
      <vt:lpstr>Bank3 </vt:lpstr>
      <vt:lpstr>Bank4 </vt:lpstr>
      <vt:lpstr>Bank5 </vt:lpstr>
      <vt:lpstr>Funding  </vt:lpstr>
      <vt:lpstr>Liquidity </vt:lpstr>
      <vt:lpstr>Macro start</vt:lpstr>
      <vt:lpstr>Info - Macroeconomic data   </vt:lpstr>
      <vt:lpstr>Contacts and financial calendar</vt:lpstr>
      <vt:lpstr>' LTV  '!Print_Area</vt:lpstr>
      <vt:lpstr>'A&amp;WM '!Print_Area</vt:lpstr>
      <vt:lpstr>'A&amp;WM Total '!Print_Area</vt:lpstr>
      <vt:lpstr>AM!Print_Area</vt:lpstr>
      <vt:lpstr>AuM!Print_Area</vt:lpstr>
      <vt:lpstr>'Bank '!Print_Area</vt:lpstr>
      <vt:lpstr>'Bank2 '!Print_Area</vt:lpstr>
      <vt:lpstr>'Bank3 '!Print_Area</vt:lpstr>
      <vt:lpstr>'Bank4 '!Print_Area</vt:lpstr>
      <vt:lpstr>'Bank5 '!Print_Area</vt:lpstr>
      <vt:lpstr>'BB  Start  '!Print_Area</vt:lpstr>
      <vt:lpstr>'BB Spec '!Print_Area</vt:lpstr>
      <vt:lpstr>'BB Total '!Print_Area</vt:lpstr>
      <vt:lpstr>'Contacts and financial calendar'!Print_Area</vt:lpstr>
      <vt:lpstr>'Contents '!Print_Area</vt:lpstr>
      <vt:lpstr>'Credit portfolio by BA Q1 '!Print_Area</vt:lpstr>
      <vt:lpstr>'Credit portfolio by BA Q2'!Print_Area</vt:lpstr>
      <vt:lpstr>'Factbook Q2 2021'!Print_Area</vt:lpstr>
      <vt:lpstr>'Financials start'!Print_Area</vt:lpstr>
      <vt:lpstr>'Funding  '!Print_Area</vt:lpstr>
      <vt:lpstr>GF!Print_Area</vt:lpstr>
      <vt:lpstr>'Group Functions '!Print_Area</vt:lpstr>
      <vt:lpstr>'Impaired Loans 1'!Print_Area</vt:lpstr>
      <vt:lpstr>'Impaired Loans 2'!Print_Area</vt:lpstr>
      <vt:lpstr>'Info - Macroeconomic data   '!Print_Area</vt:lpstr>
      <vt:lpstr>'IRB  '!Print_Area</vt:lpstr>
      <vt:lpstr>'Key financial figures      '!Print_Area</vt:lpstr>
      <vt:lpstr>'Key Financial Figures 2 '!Print_Area</vt:lpstr>
      <vt:lpstr>'LC&amp;I Total'!Print_Area</vt:lpstr>
      <vt:lpstr>LCI!Print_Area</vt:lpstr>
      <vt:lpstr>'Lending by country and industry'!Print_Area</vt:lpstr>
      <vt:lpstr>'Lending by industry'!Print_Area</vt:lpstr>
      <vt:lpstr>'Lending by segment '!Print_Area</vt:lpstr>
      <vt:lpstr>'Life &amp; Pension - 1 '!Print_Area</vt:lpstr>
      <vt:lpstr>'Life &amp; Pension - 2 '!Print_Area</vt:lpstr>
      <vt:lpstr>'Liquidity '!Print_Area</vt:lpstr>
      <vt:lpstr>'Loans and Impairment'!Print_Area</vt:lpstr>
      <vt:lpstr>'Macro start'!Print_Area</vt:lpstr>
      <vt:lpstr>'Market risk '!Print_Area</vt:lpstr>
      <vt:lpstr>'NCI, Expenses, Loan losses  '!Print_Area</vt:lpstr>
      <vt:lpstr>'Net loan losses    '!Print_Area</vt:lpstr>
      <vt:lpstr>'NII - bridge  '!Print_Area</vt:lpstr>
      <vt:lpstr>'Nordea Finance'!Print_Area</vt:lpstr>
      <vt:lpstr>'Nordea overview'!Print_Area</vt:lpstr>
      <vt:lpstr>'Own funds '!Print_Area</vt:lpstr>
      <vt:lpstr>'Own Funds &amp; Ratios '!Print_Area</vt:lpstr>
      <vt:lpstr>'PB Spec'!Print_Area</vt:lpstr>
      <vt:lpstr>PeB!Print_Area</vt:lpstr>
      <vt:lpstr>'PeB Spec '!Print_Area</vt:lpstr>
      <vt:lpstr>'PeB Total '!Print_Area</vt:lpstr>
      <vt:lpstr>'Rating, Market risk'!Print_Area</vt:lpstr>
      <vt:lpstr>'REA - legal '!Print_Area</vt:lpstr>
      <vt:lpstr>'REA &amp; Risk weights '!Print_Area</vt:lpstr>
      <vt:lpstr>'Requirement  '!Print_Area</vt:lpstr>
      <vt:lpstr>'Risk, liquidity, capital st '!Print_Area</vt:lpstr>
      <vt:lpstr>'Shipping offshore oil services'!Print_Area</vt:lpstr>
      <vt:lpstr>'WM and A&amp;WM other'!Print_Area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Brikho, Carolina</dc:creator>
  <cp:lastModifiedBy>Brikho, Carolina</cp:lastModifiedBy>
  <cp:lastPrinted>2021-07-13T13:16:42Z</cp:lastPrinted>
  <dcterms:created xsi:type="dcterms:W3CDTF">2020-04-28T17:34:20Z</dcterms:created>
  <dcterms:modified xsi:type="dcterms:W3CDTF">2021-07-21T09:22:50Z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0x010100A1DED98CA6125F449BBA110B0CB47CD3</vt:lpwstr>
  </property>
  <property fmtid="{D5CDD505-2E9C-101B-9397-08002B2CF9AE}" pid="3" name="MSIP_Label_5ec17ee5-d002-416f-a486-c5f1fad2d957_Enabled">
    <vt:lpwstr>true</vt:lpwstr>
  </property>
  <property fmtid="{D5CDD505-2E9C-101B-9397-08002B2CF9AE}" pid="4" name="MSIP_Label_5ec17ee5-d002-416f-a486-c5f1fad2d957_SetDate">
    <vt:lpwstr>2021-07-15T06:35:14Z</vt:lpwstr>
  </property>
  <property fmtid="{D5CDD505-2E9C-101B-9397-08002B2CF9AE}" pid="5" name="MSIP_Label_5ec17ee5-d002-416f-a486-c5f1fad2d957_Method">
    <vt:lpwstr>Privileged</vt:lpwstr>
  </property>
  <property fmtid="{D5CDD505-2E9C-101B-9397-08002B2CF9AE}" pid="6" name="MSIP_Label_5ec17ee5-d002-416f-a486-c5f1fad2d957_Name">
    <vt:lpwstr>Open</vt:lpwstr>
  </property>
  <property fmtid="{D5CDD505-2E9C-101B-9397-08002B2CF9AE}" pid="7" name="MSIP_Label_5ec17ee5-d002-416f-a486-c5f1fad2d957_SiteId">
    <vt:lpwstr>8beccd60-0be6-4025-8e24-ca9ae679e1f4</vt:lpwstr>
  </property>
  <property fmtid="{D5CDD505-2E9C-101B-9397-08002B2CF9AE}" pid="8" name="MSIP_Label_5ec17ee5-d002-416f-a486-c5f1fad2d957_ActionId">
    <vt:lpwstr>c32e6ba7-1822-4b14-a485-242995776fa4</vt:lpwstr>
  </property>
  <property fmtid="{D5CDD505-2E9C-101B-9397-08002B2CF9AE}" pid="9" name="MSIP_Label_5ec17ee5-d002-416f-a486-c5f1fad2d957_ContentBits">
    <vt:lpwstr>0</vt:lpwstr>
  </property>
</Properties>
</file>