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ustomProperty2.bin" ContentType="application/vnd.openxmlformats-officedocument.spreadsheetml.customProperty"/>
  <Override PartName="/xl/drawings/drawing1.xml" ContentType="application/vnd.openxmlformats-officedocument.drawing+xml"/>
  <Override PartName="/xl/customProperty3.bin" ContentType="application/vnd.openxmlformats-officedocument.spreadsheetml.customProperty"/>
  <Override PartName="/xl/drawings/drawing2.xml" ContentType="application/vnd.openxmlformats-officedocument.drawing+xml"/>
  <Override PartName="/xl/customProperty4.bin" ContentType="application/vnd.openxmlformats-officedocument.spreadsheetml.customProperty"/>
  <Override PartName="/xl/customProperty5.bin" ContentType="application/vnd.openxmlformats-officedocument.spreadsheetml.customProperty"/>
  <Override PartName="/xl/customProperty6.bin" ContentType="application/vnd.openxmlformats-officedocument.spreadsheetml.customProperty"/>
  <Override PartName="/xl/customProperty7.bin" ContentType="application/vnd.openxmlformats-officedocument.spreadsheetml.customProperty"/>
  <Override PartName="/xl/customProperty8.bin" ContentType="application/vnd.openxmlformats-officedocument.spreadsheetml.customProperty"/>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9126"/>
  <workbookPr codeName="ThisWorkbook" defaultThemeVersion="124226"/>
  <mc:AlternateContent xmlns:mc="http://schemas.openxmlformats.org/markup-compatibility/2006">
    <mc:Choice Requires="x15">
      <x15ac:absPath xmlns:x15ac="http://schemas.microsoft.com/office/spreadsheetml/2010/11/ac" url="C:\Users\g55421\Desktop\Investors relations docs\"/>
    </mc:Choice>
  </mc:AlternateContent>
  <xr:revisionPtr revIDLastSave="0" documentId="8_{1CB0A6DA-8CBF-42D6-86C1-A8389D0EBD1F}" xr6:coauthVersionLast="31" xr6:coauthVersionMax="31" xr10:uidLastSave="{00000000-0000-0000-0000-000000000000}"/>
  <bookViews>
    <workbookView xWindow="0" yWindow="0" windowWidth="21570" windowHeight="10245" firstSheet="1" activeTab="1" xr2:uid="{00000000-000D-0000-FFFF-FFFF00000000}"/>
  </bookViews>
  <sheets>
    <sheet name="Disclaimer" sheetId="13" r:id="rId1"/>
    <sheet name="Introduction" sheetId="5" r:id="rId2"/>
    <sheet name="Completion Instructions" sheetId="6" r:id="rId3"/>
    <sheet name="FAQ" sheetId="7" r:id="rId4"/>
    <sheet name="A. HTT General" sheetId="8" r:id="rId5"/>
    <sheet name="B1. HTT Mortgage Assets" sheetId="9" r:id="rId6"/>
    <sheet name="B2. HTT Public Sector Assets" sheetId="10" r:id="rId7"/>
    <sheet name="C. HTT Harmonised Glossary" sheetId="12" r:id="rId8"/>
  </sheets>
  <externalReferences>
    <externalReference r:id="rId9"/>
  </externalReferences>
  <definedNames>
    <definedName name="_AMO_UniqueIdentifier" hidden="1">"'6e53993f-869d-4663-8766-5c03cb5b8e07'"</definedName>
    <definedName name="_xlnm._FilterDatabase" localSheetId="5" hidden="1">'B1. HTT Mortgage Assets'!$A$11:$D$187</definedName>
    <definedName name="acceptable_use_policy" localSheetId="0">Disclaimer!#REF!</definedName>
    <definedName name="general_tc" localSheetId="0">Disclaimer!$A$61</definedName>
    <definedName name="_xlnm.Print_Area" localSheetId="4">'A. HTT General'!$A$1:$G$365</definedName>
    <definedName name="_xlnm.Print_Area" localSheetId="5">'B1. HTT Mortgage Assets'!$A$1:$G$387</definedName>
    <definedName name="_xlnm.Print_Area" localSheetId="6">'B2. HTT Public Sector Assets'!$A$1:$G$179</definedName>
    <definedName name="_xlnm.Print_Area" localSheetId="7">'C. HTT Harmonised Glossary'!$A$1:$C$37</definedName>
    <definedName name="_xlnm.Print_Area" localSheetId="2">'Completion Instructions'!$B$2:$J$60</definedName>
    <definedName name="_xlnm.Print_Area" localSheetId="0">Disclaimer!$A$1:$A$170</definedName>
    <definedName name="_xlnm.Print_Area" localSheetId="3">FAQ!$A$1:$C$28</definedName>
    <definedName name="_xlnm.Print_Area" localSheetId="1">Introduction!$B$2:$J$40</definedName>
    <definedName name="_xlnm.Print_Titles" localSheetId="0">Disclaimer!$2:$2</definedName>
    <definedName name="_xlnm.Print_Titles" localSheetId="3">FAQ!$4:$4</definedName>
    <definedName name="privacy_policy" localSheetId="0">Disclaimer!$A$136</definedName>
    <definedName name="Reportingdate">[1]Instructions!$E$6</definedName>
  </definedNames>
  <calcPr calcId="179017"/>
</workbook>
</file>

<file path=xl/calcChain.xml><?xml version="1.0" encoding="utf-8"?>
<calcChain xmlns="http://schemas.openxmlformats.org/spreadsheetml/2006/main">
  <c r="G227" i="8" l="1"/>
  <c r="F227" i="8"/>
  <c r="G226" i="8"/>
  <c r="F226" i="8"/>
  <c r="G225" i="8"/>
  <c r="F225" i="8"/>
  <c r="G224" i="8"/>
  <c r="F224" i="8"/>
  <c r="G223" i="8"/>
  <c r="F223" i="8"/>
  <c r="G222" i="8"/>
  <c r="F222" i="8"/>
  <c r="G221" i="8"/>
  <c r="F221" i="8"/>
  <c r="G219" i="8"/>
  <c r="F219" i="8"/>
  <c r="G218" i="8"/>
  <c r="F218" i="8"/>
  <c r="G217" i="8"/>
  <c r="F217" i="8"/>
  <c r="D45" i="8" l="1"/>
  <c r="C293" i="8" l="1"/>
  <c r="D293" i="8"/>
  <c r="D292" i="8"/>
  <c r="C292" i="8"/>
  <c r="F292" i="8" l="1"/>
  <c r="F220" i="8" l="1"/>
  <c r="C290" i="8" l="1"/>
  <c r="C179" i="8" l="1"/>
  <c r="C288" i="8"/>
  <c r="D167" i="8"/>
  <c r="G166" i="8" l="1"/>
  <c r="G165" i="8"/>
  <c r="G164" i="8"/>
  <c r="F177" i="8"/>
  <c r="F181" i="8"/>
  <c r="F185" i="8"/>
  <c r="F178" i="8"/>
  <c r="F182" i="8"/>
  <c r="F186" i="8"/>
  <c r="F175" i="8"/>
  <c r="F184" i="8"/>
  <c r="F187" i="8"/>
  <c r="F180" i="8"/>
  <c r="F174" i="8"/>
  <c r="F183" i="8"/>
  <c r="C152" i="10"/>
  <c r="C82" i="10"/>
  <c r="C78" i="10"/>
  <c r="C49" i="10"/>
  <c r="C42" i="10"/>
  <c r="F41" i="10" s="1"/>
  <c r="D37" i="10"/>
  <c r="G35" i="10" s="1"/>
  <c r="C37" i="10"/>
  <c r="F36" i="10" s="1"/>
  <c r="D350" i="9"/>
  <c r="G355" i="9" s="1"/>
  <c r="C350" i="9"/>
  <c r="F351" i="9" s="1"/>
  <c r="D328" i="9"/>
  <c r="G333" i="9" s="1"/>
  <c r="C328" i="9"/>
  <c r="F333" i="9" s="1"/>
  <c r="D315" i="9"/>
  <c r="G313" i="9" s="1"/>
  <c r="C315" i="9"/>
  <c r="D249" i="9"/>
  <c r="G247" i="9" s="1"/>
  <c r="C249" i="9"/>
  <c r="F252" i="9" s="1"/>
  <c r="D227" i="9"/>
  <c r="G228" i="9" s="1"/>
  <c r="C227" i="9"/>
  <c r="F219" i="9" s="1"/>
  <c r="D214" i="9"/>
  <c r="C214" i="9"/>
  <c r="F77" i="9"/>
  <c r="D77" i="9"/>
  <c r="C77" i="9"/>
  <c r="F73" i="9"/>
  <c r="D73" i="9"/>
  <c r="C73" i="9"/>
  <c r="F44" i="9"/>
  <c r="D44" i="9"/>
  <c r="C44" i="9"/>
  <c r="C15" i="9"/>
  <c r="D300" i="8"/>
  <c r="C300" i="8"/>
  <c r="C299" i="8"/>
  <c r="C298" i="8"/>
  <c r="C297" i="8"/>
  <c r="C296" i="8"/>
  <c r="C295" i="8"/>
  <c r="C294" i="8"/>
  <c r="C291" i="8"/>
  <c r="D290" i="8"/>
  <c r="C289" i="8"/>
  <c r="C220" i="8"/>
  <c r="C208" i="8"/>
  <c r="F198" i="8" s="1"/>
  <c r="C167" i="8"/>
  <c r="D153" i="8"/>
  <c r="C153" i="8"/>
  <c r="D127" i="8"/>
  <c r="C127" i="8"/>
  <c r="D100" i="8"/>
  <c r="C100" i="8"/>
  <c r="D77" i="8"/>
  <c r="G80" i="8" s="1"/>
  <c r="C77" i="8"/>
  <c r="C58" i="8"/>
  <c r="F54" i="8" l="1"/>
  <c r="F53" i="8"/>
  <c r="F55" i="8"/>
  <c r="F56" i="8"/>
  <c r="F57" i="8"/>
  <c r="F303" i="9"/>
  <c r="F299" i="9"/>
  <c r="F162" i="8"/>
  <c r="F158" i="8"/>
  <c r="F154" i="8"/>
  <c r="F149" i="8"/>
  <c r="F145" i="8"/>
  <c r="F141" i="8"/>
  <c r="F157" i="8"/>
  <c r="F148" i="8"/>
  <c r="F144" i="8"/>
  <c r="F160" i="8"/>
  <c r="F151" i="8"/>
  <c r="F147" i="8"/>
  <c r="F139" i="8"/>
  <c r="F161" i="8"/>
  <c r="F152" i="8"/>
  <c r="F140" i="8"/>
  <c r="F156" i="8"/>
  <c r="F143" i="8"/>
  <c r="F138" i="8"/>
  <c r="F159" i="8"/>
  <c r="F155" i="8"/>
  <c r="F150" i="8"/>
  <c r="F146" i="8"/>
  <c r="F142" i="8"/>
  <c r="G131" i="8"/>
  <c r="G135" i="8"/>
  <c r="G129" i="8"/>
  <c r="G128" i="8"/>
  <c r="G134" i="8"/>
  <c r="G132" i="8"/>
  <c r="G136" i="8"/>
  <c r="G133" i="8"/>
  <c r="G130" i="8"/>
  <c r="F96" i="8"/>
  <c r="F99" i="8"/>
  <c r="F95" i="8"/>
  <c r="F98" i="8"/>
  <c r="F94" i="8"/>
  <c r="F97" i="8"/>
  <c r="F62" i="8"/>
  <c r="F60" i="8"/>
  <c r="F63" i="8"/>
  <c r="F59" i="8"/>
  <c r="F64" i="8"/>
  <c r="F61" i="8"/>
  <c r="F213" i="9"/>
  <c r="F211" i="9"/>
  <c r="F209" i="9"/>
  <c r="F207" i="9"/>
  <c r="F205" i="9"/>
  <c r="F203" i="9"/>
  <c r="F201" i="9"/>
  <c r="F199" i="9"/>
  <c r="F197" i="9"/>
  <c r="F195" i="9"/>
  <c r="F193" i="9"/>
  <c r="F191" i="9"/>
  <c r="F212" i="9"/>
  <c r="F210" i="9"/>
  <c r="F208" i="9"/>
  <c r="F206" i="9"/>
  <c r="F204" i="9"/>
  <c r="F202" i="9"/>
  <c r="F200" i="9"/>
  <c r="F198" i="9"/>
  <c r="F196" i="9"/>
  <c r="F194" i="9"/>
  <c r="F192" i="9"/>
  <c r="F190" i="9"/>
  <c r="G213" i="9"/>
  <c r="G209" i="9"/>
  <c r="G199" i="9"/>
  <c r="G191" i="9"/>
  <c r="G212" i="9"/>
  <c r="G210" i="9"/>
  <c r="G208" i="9"/>
  <c r="G206" i="9"/>
  <c r="G204" i="9"/>
  <c r="G202" i="9"/>
  <c r="G200" i="9"/>
  <c r="G198" i="9"/>
  <c r="G196" i="9"/>
  <c r="G194" i="9"/>
  <c r="G192" i="9"/>
  <c r="G190" i="9"/>
  <c r="G207" i="9"/>
  <c r="G201" i="9"/>
  <c r="G195" i="9"/>
  <c r="G211" i="9"/>
  <c r="G205" i="9"/>
  <c r="G203" i="9"/>
  <c r="G197" i="9"/>
  <c r="G193" i="9"/>
  <c r="F166" i="8"/>
  <c r="F164" i="8"/>
  <c r="F165" i="8"/>
  <c r="G162" i="8"/>
  <c r="G160" i="8"/>
  <c r="G158" i="8"/>
  <c r="G156" i="8"/>
  <c r="G154" i="8"/>
  <c r="G151" i="8"/>
  <c r="G149" i="8"/>
  <c r="G147" i="8"/>
  <c r="G145" i="8"/>
  <c r="G143" i="8"/>
  <c r="G141" i="8"/>
  <c r="G139" i="8"/>
  <c r="G155" i="8"/>
  <c r="G161" i="8"/>
  <c r="G159" i="8"/>
  <c r="G157" i="8"/>
  <c r="G152" i="8"/>
  <c r="G150" i="8"/>
  <c r="G148" i="8"/>
  <c r="G146" i="8"/>
  <c r="G144" i="8"/>
  <c r="G142" i="8"/>
  <c r="G140" i="8"/>
  <c r="G138" i="8"/>
  <c r="F129" i="8"/>
  <c r="F131" i="8"/>
  <c r="F133" i="8"/>
  <c r="F135" i="8"/>
  <c r="F132" i="8"/>
  <c r="F136" i="8"/>
  <c r="F130" i="8"/>
  <c r="F134" i="8"/>
  <c r="F128" i="8"/>
  <c r="G126" i="8"/>
  <c r="G122" i="8"/>
  <c r="G118" i="8"/>
  <c r="G114" i="8"/>
  <c r="G125" i="8"/>
  <c r="G121" i="8"/>
  <c r="G117" i="8"/>
  <c r="G113" i="8"/>
  <c r="G124" i="8"/>
  <c r="G120" i="8"/>
  <c r="G116" i="8"/>
  <c r="G112" i="8"/>
  <c r="G123" i="8"/>
  <c r="G119" i="8"/>
  <c r="G115" i="8"/>
  <c r="F126" i="8"/>
  <c r="F124" i="8"/>
  <c r="F122" i="8"/>
  <c r="F120" i="8"/>
  <c r="F118" i="8"/>
  <c r="F116" i="8"/>
  <c r="F114" i="8"/>
  <c r="F125" i="8"/>
  <c r="F123" i="8"/>
  <c r="F121" i="8"/>
  <c r="F119" i="8"/>
  <c r="F117" i="8"/>
  <c r="F115" i="8"/>
  <c r="F113" i="8"/>
  <c r="F112" i="8"/>
  <c r="G103" i="8"/>
  <c r="G99" i="8"/>
  <c r="G95" i="8"/>
  <c r="G98" i="8"/>
  <c r="G94" i="8"/>
  <c r="G97" i="8"/>
  <c r="G93" i="8"/>
  <c r="G96" i="8"/>
  <c r="F93" i="8"/>
  <c r="F179" i="8"/>
  <c r="F149" i="10"/>
  <c r="G25" i="10"/>
  <c r="G28" i="10"/>
  <c r="G32" i="10"/>
  <c r="F33" i="10"/>
  <c r="G24" i="10"/>
  <c r="F29" i="10"/>
  <c r="G33" i="10"/>
  <c r="F25" i="10"/>
  <c r="G29" i="10"/>
  <c r="G36" i="10"/>
  <c r="F71" i="8"/>
  <c r="F75" i="8"/>
  <c r="F79" i="8"/>
  <c r="F86" i="8"/>
  <c r="F72" i="8"/>
  <c r="F76" i="8"/>
  <c r="F80" i="8"/>
  <c r="F87" i="8"/>
  <c r="F73" i="8"/>
  <c r="F81" i="8"/>
  <c r="F78" i="8"/>
  <c r="F82" i="8"/>
  <c r="F70" i="8"/>
  <c r="F74" i="8"/>
  <c r="F193" i="8"/>
  <c r="F197" i="8"/>
  <c r="F201" i="8"/>
  <c r="F205" i="8"/>
  <c r="F210" i="8"/>
  <c r="F214" i="8"/>
  <c r="F194" i="8"/>
  <c r="F202" i="8"/>
  <c r="F206" i="8"/>
  <c r="F211" i="8"/>
  <c r="F215" i="8"/>
  <c r="F196" i="8"/>
  <c r="F204" i="8"/>
  <c r="F213" i="8"/>
  <c r="F199" i="8"/>
  <c r="F200" i="8"/>
  <c r="F209" i="8"/>
  <c r="F195" i="8"/>
  <c r="F203" i="8"/>
  <c r="F212" i="8"/>
  <c r="F103" i="8"/>
  <c r="F104" i="8"/>
  <c r="F101" i="8"/>
  <c r="F105" i="8"/>
  <c r="F102" i="8"/>
  <c r="F26" i="9"/>
  <c r="F14" i="9"/>
  <c r="G307" i="9"/>
  <c r="G73" i="8"/>
  <c r="G221" i="9"/>
  <c r="F23" i="10"/>
  <c r="F27" i="10"/>
  <c r="F31" i="10"/>
  <c r="F35" i="10"/>
  <c r="F148" i="10"/>
  <c r="G297" i="9"/>
  <c r="G22" i="10"/>
  <c r="G23" i="10"/>
  <c r="G26" i="10"/>
  <c r="G27" i="10"/>
  <c r="G30" i="10"/>
  <c r="G31" i="10"/>
  <c r="G34" i="10"/>
  <c r="G82" i="8"/>
  <c r="G105" i="8"/>
  <c r="G75" i="8"/>
  <c r="G71" i="8"/>
  <c r="G78" i="8"/>
  <c r="G101" i="8"/>
  <c r="F150" i="10"/>
  <c r="F154" i="10"/>
  <c r="G219" i="9"/>
  <c r="G305" i="9"/>
  <c r="F22" i="10"/>
  <c r="F24" i="10"/>
  <c r="F26" i="10"/>
  <c r="F28" i="10"/>
  <c r="F30" i="10"/>
  <c r="F32" i="10"/>
  <c r="F34" i="10"/>
  <c r="F151" i="10"/>
  <c r="F157" i="10"/>
  <c r="F158" i="10"/>
  <c r="F153" i="10"/>
  <c r="G223" i="9"/>
  <c r="G243" i="9"/>
  <c r="G291" i="9"/>
  <c r="G301" i="9"/>
  <c r="G309" i="9"/>
  <c r="F322" i="9"/>
  <c r="F342" i="9"/>
  <c r="G225" i="9"/>
  <c r="G245" i="9"/>
  <c r="G295" i="9"/>
  <c r="G303" i="9"/>
  <c r="G311" i="9"/>
  <c r="G324" i="9"/>
  <c r="G342" i="9"/>
  <c r="G232" i="9"/>
  <c r="G250" i="9"/>
  <c r="F344" i="9"/>
  <c r="G254" i="9"/>
  <c r="G346" i="9"/>
  <c r="F245" i="9"/>
  <c r="F291" i="9"/>
  <c r="F324" i="9"/>
  <c r="F348" i="9"/>
  <c r="F355" i="9"/>
  <c r="F241" i="9"/>
  <c r="F320" i="9"/>
  <c r="F329" i="9"/>
  <c r="G241" i="9"/>
  <c r="G293" i="9"/>
  <c r="G299" i="9"/>
  <c r="F307" i="9"/>
  <c r="G320" i="9"/>
  <c r="F326" i="9"/>
  <c r="F346" i="9"/>
  <c r="G167" i="8"/>
  <c r="F12" i="9"/>
  <c r="F19" i="9"/>
  <c r="F21" i="9"/>
  <c r="F23" i="9"/>
  <c r="F17" i="9"/>
  <c r="F25" i="9"/>
  <c r="F223" i="9"/>
  <c r="F314" i="9"/>
  <c r="F312" i="9"/>
  <c r="F310" i="9"/>
  <c r="F308" i="9"/>
  <c r="F306" i="9"/>
  <c r="F304" i="9"/>
  <c r="F302" i="9"/>
  <c r="F300" i="9"/>
  <c r="F298" i="9"/>
  <c r="F296" i="9"/>
  <c r="F294" i="9"/>
  <c r="F292" i="9"/>
  <c r="F313" i="9"/>
  <c r="F309" i="9"/>
  <c r="F305" i="9"/>
  <c r="F301" i="9"/>
  <c r="F297" i="9"/>
  <c r="F293" i="9"/>
  <c r="F233" i="9"/>
  <c r="F231" i="9"/>
  <c r="F229" i="9"/>
  <c r="F226" i="9"/>
  <c r="F224" i="9"/>
  <c r="F222" i="9"/>
  <c r="F220" i="9"/>
  <c r="F232" i="9"/>
  <c r="F228" i="9"/>
  <c r="F225" i="9"/>
  <c r="F221" i="9"/>
  <c r="G86" i="8"/>
  <c r="G81" i="8"/>
  <c r="G79" i="8"/>
  <c r="G76" i="8"/>
  <c r="G74" i="8"/>
  <c r="G72" i="8"/>
  <c r="G70" i="8"/>
  <c r="G87" i="8"/>
  <c r="G104" i="8"/>
  <c r="G102" i="8"/>
  <c r="G220" i="8"/>
  <c r="F230" i="9"/>
  <c r="F255" i="9"/>
  <c r="F253" i="9"/>
  <c r="F251" i="9"/>
  <c r="F248" i="9"/>
  <c r="F246" i="9"/>
  <c r="F244" i="9"/>
  <c r="F242" i="9"/>
  <c r="F254" i="9"/>
  <c r="F250" i="9"/>
  <c r="F247" i="9"/>
  <c r="F243" i="9"/>
  <c r="F295" i="9"/>
  <c r="F311" i="9"/>
  <c r="F13" i="9"/>
  <c r="F16" i="9"/>
  <c r="F20" i="9"/>
  <c r="F24" i="9"/>
  <c r="G233" i="9"/>
  <c r="G231" i="9"/>
  <c r="G229" i="9"/>
  <c r="G226" i="9"/>
  <c r="G224" i="9"/>
  <c r="G222" i="9"/>
  <c r="G220" i="9"/>
  <c r="G230" i="9"/>
  <c r="G255" i="9"/>
  <c r="G253" i="9"/>
  <c r="G251" i="9"/>
  <c r="G248" i="9"/>
  <c r="G246" i="9"/>
  <c r="G244" i="9"/>
  <c r="G242" i="9"/>
  <c r="G252" i="9"/>
  <c r="G314" i="9"/>
  <c r="G312" i="9"/>
  <c r="G310" i="9"/>
  <c r="G308" i="9"/>
  <c r="G306" i="9"/>
  <c r="G304" i="9"/>
  <c r="G302" i="9"/>
  <c r="G300" i="9"/>
  <c r="G298" i="9"/>
  <c r="G296" i="9"/>
  <c r="G294" i="9"/>
  <c r="G292" i="9"/>
  <c r="G322" i="9"/>
  <c r="G326" i="9"/>
  <c r="G329" i="9"/>
  <c r="G344" i="9"/>
  <c r="G348" i="9"/>
  <c r="G351" i="9"/>
  <c r="F40" i="10"/>
  <c r="F39" i="10"/>
  <c r="F334" i="9"/>
  <c r="F332" i="9"/>
  <c r="F330" i="9"/>
  <c r="F327" i="9"/>
  <c r="F325" i="9"/>
  <c r="F323" i="9"/>
  <c r="F321" i="9"/>
  <c r="F331" i="9"/>
  <c r="F356" i="9"/>
  <c r="F354" i="9"/>
  <c r="F352" i="9"/>
  <c r="F349" i="9"/>
  <c r="F347" i="9"/>
  <c r="F345" i="9"/>
  <c r="F343" i="9"/>
  <c r="F353" i="9"/>
  <c r="F18" i="9"/>
  <c r="F22" i="9"/>
  <c r="G334" i="9"/>
  <c r="G332" i="9"/>
  <c r="G330" i="9"/>
  <c r="G327" i="9"/>
  <c r="G325" i="9"/>
  <c r="G323" i="9"/>
  <c r="G321" i="9"/>
  <c r="G331" i="9"/>
  <c r="G356" i="9"/>
  <c r="G354" i="9"/>
  <c r="G352" i="9"/>
  <c r="G349" i="9"/>
  <c r="G347" i="9"/>
  <c r="G345" i="9"/>
  <c r="G343" i="9"/>
  <c r="G353" i="9"/>
  <c r="F155" i="10"/>
  <c r="F159" i="10"/>
  <c r="F156" i="10"/>
  <c r="F167" i="8" l="1"/>
  <c r="F127" i="8"/>
  <c r="F152" i="10"/>
  <c r="F153" i="8"/>
  <c r="F77" i="8"/>
  <c r="F100" i="8"/>
  <c r="F208" i="8"/>
  <c r="F58" i="8"/>
  <c r="G153" i="8"/>
  <c r="G214" i="9"/>
  <c r="F42" i="10"/>
  <c r="G37" i="10"/>
  <c r="G127" i="8"/>
  <c r="G100" i="8"/>
  <c r="F37" i="10"/>
  <c r="G315" i="9"/>
  <c r="G249" i="9"/>
  <c r="G328" i="9"/>
  <c r="G227" i="9"/>
  <c r="F15" i="9"/>
  <c r="F249" i="9"/>
  <c r="F315" i="9"/>
  <c r="F328" i="9"/>
  <c r="G350" i="9"/>
  <c r="F350" i="9"/>
  <c r="F227" i="9"/>
  <c r="G77" i="8"/>
  <c r="F214" i="9"/>
</calcChain>
</file>

<file path=xl/sharedStrings.xml><?xml version="1.0" encoding="utf-8"?>
<sst xmlns="http://schemas.openxmlformats.org/spreadsheetml/2006/main" count="2158" uniqueCount="1511">
  <si>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</si>
  <si>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</si>
  <si>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</si>
  <si>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</si>
  <si>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</si>
  <si>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</si>
  <si>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</si>
  <si>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</si>
  <si>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</si>
  <si>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</si>
  <si>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</si>
  <si>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</si>
  <si>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</si>
  <si>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</si>
  <si>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</si>
  <si>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</si>
  <si>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</si>
  <si>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</si>
  <si>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</si>
  <si>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</si>
  <si>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</si>
  <si>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</si>
  <si>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</si>
  <si>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Completion Instructions</t>
  </si>
  <si>
    <t>Please delete this tab once you have completed this file</t>
  </si>
  <si>
    <t>1. Please complete all the cells that include "[For completion]" and "[Mark as ND if not relevant]"</t>
  </si>
  <si>
    <t>2. The  "[For completion]" or "[Mark as ND if not relevant]" cells could be filled with:</t>
  </si>
  <si>
    <t>2.A Numbers: Please insert the appropriate data</t>
  </si>
  <si>
    <t>2.B Letters: Please insert either No Data (ND)</t>
  </si>
  <si>
    <t xml:space="preserve">(i)   ND1: Please complete the cell with ND1 when the information is not applicable for the jurisdiction </t>
  </si>
  <si>
    <t>(ii)  ND2: Please complete the cell with ND2 when the information is not relevant for the issuer and/or CB programme at the present time</t>
  </si>
  <si>
    <t>(iii) ND3: Please complete the cell with ND3 when the information is not available at the present time</t>
  </si>
  <si>
    <t>3. Please note that the percentage cells will be automatically completed by the spreadsheet.</t>
  </si>
  <si>
    <t xml:space="preserve">4. Should you wish to insert your National Transparency Template worksheet(s) in the HTT, please follow our instructions in the box below. </t>
  </si>
  <si>
    <t>Please do not forget to change the name of the worksheet in order to be consistent with the numbering of the existing ones (starting with D.).</t>
  </si>
  <si>
    <t>Please update the Introduction Tab accordingly.</t>
  </si>
  <si>
    <t>5. Please delete tab D (Insert National Transparency Template) and the example tabs if unused.</t>
  </si>
  <si>
    <t>Please update the introduction Tab accordingly.</t>
  </si>
  <si>
    <t>6. Should you make references to external documents or cells in this document, please insert the hyperlink.</t>
  </si>
  <si>
    <t>How to import an excel worksheet</t>
  </si>
  <si>
    <t>1. Click on the tab of the worksheet you want to import</t>
  </si>
  <si>
    <t>3. Select the excel file where you want to transfer your worksheet from the dropdown menu</t>
  </si>
  <si>
    <t>2. Select "Move or Copy"</t>
  </si>
  <si>
    <t>4. In the box Before Sheet, please select "(move to end)"</t>
  </si>
  <si>
    <t>5. Do not forget to tick the "Create a copy" box and press ok</t>
  </si>
  <si>
    <t>Frequently Asked Questions (FAQ)</t>
  </si>
  <si>
    <t>Harmonised Transparency Template - Frequently Asked Questions</t>
  </si>
  <si>
    <t>General Questions</t>
  </si>
  <si>
    <t>Question 1: What is the structure of the Harmonised Transparency Template (HTT)?</t>
  </si>
  <si>
    <t>Response 1</t>
  </si>
  <si>
    <t xml:space="preserve">The HTT contains 5 main worksheets (A, B1, B2, B3 and C). The first worksheet (A) includes the HTT general information. The second worksheet (B1) presents the mortgage information. The third worksheet (B2) contains the public sector information. The fourth worksheet (B3) contains shipping information.The fifth worksheet (C) represents the HTT glossary, which has a harmonised section across jurisdictionsat the top, but also a section for national specificities below. Any additional tabs (D, E, etc.), will contain the National Transparency Template (NTT) information where relevant. </t>
  </si>
  <si>
    <t>Question 2: Is the HTT going to replace the National Transparency Template (NTT)?</t>
  </si>
  <si>
    <t>Response 2</t>
  </si>
  <si>
    <t xml:space="preserve">If a jurisdiction wishes to only use the HTT, it can do so. Otherwise, the HTT will be an add-on to the existing NTT. While the HTT is based on an international agreement, the NTT section will remain under the discretion of the jurisdiction. </t>
  </si>
  <si>
    <t>Question 3: What is the reporting frequency of the HTT?</t>
  </si>
  <si>
    <t>Response 3</t>
  </si>
  <si>
    <t xml:space="preserve">The reporting of the HTT is the same as the reporting of the National Transparency Template (NTT), i.e. at least quarterly. </t>
  </si>
  <si>
    <t>Question 4: Where should the HTT be posted?</t>
  </si>
  <si>
    <t>Response 4</t>
  </si>
  <si>
    <r>
      <t>The HTT shoul</t>
    </r>
    <r>
      <rPr>
        <sz val="11"/>
        <rFont val="Calibri"/>
        <family val="2"/>
        <scheme val="minor"/>
      </rPr>
      <t>d be posted in the same location as the National Transparency Template (NTT) is currently posted, i.e. on the issuer's website. There is no common platform for the HTT.</t>
    </r>
  </si>
  <si>
    <t>Question 5: In what format the HTT should be disclosed?</t>
  </si>
  <si>
    <t>Response 5</t>
  </si>
  <si>
    <t>The HTT should be disclosed in Excel format in so far as it is possible, as already suggested by the Label Advisory Council and investors. Where issuers are currently providing the Template in both Excel and PDF formats, they are encouraged to continue to do so.</t>
  </si>
  <si>
    <t>Question 6: Where can I find the reporting date?</t>
  </si>
  <si>
    <t>Response 6</t>
  </si>
  <si>
    <t>The reporting date can be found in the Introduction Tab and in the "Basic Facts" section of worksheet A.</t>
  </si>
  <si>
    <t>Question 7: What happens when I cannot complete a section of the HTT?</t>
  </si>
  <si>
    <t>Response 7</t>
  </si>
  <si>
    <t xml:space="preserve">When the information is either (i) not applicable for the jurisdiction, (ii) not relevant for the issuer and/or CB programme at the present time; or (iii) not available at the present time; issuers are kindly requested to include ND1, ND2 or ND3 respectively. </t>
  </si>
  <si>
    <t>Specific Questions</t>
  </si>
  <si>
    <t>Question 8: Does the Harmonised Transparency Template only contain disaggregated information for mortgages and public sector?</t>
  </si>
  <si>
    <t>Response 8</t>
  </si>
  <si>
    <t>Indeed, the HTT only provides disaggregated information for mortgage and public sector assets which represent 99.6% of total outstanding. Information in more detail on other collateral types can always be included in worksheet E, which may contains the National Transparency Template (NTT).</t>
  </si>
  <si>
    <t>Question 9: How should the "liquid assets" be calculated in the section 3 "General Cover Pool / Covered Bond Information" of the HTT?</t>
  </si>
  <si>
    <t>Response 9</t>
  </si>
  <si>
    <t xml:space="preserve">Liquid assets are defined as central bank eligible assets, substitute and other marketable assets. This total is calculated over both outstanding covered bonds and outstanding covered assets. </t>
  </si>
  <si>
    <t>Question 10: How should the "expected" and "contratual" columns of the "Cover pool amortisation profile" be understood?</t>
  </si>
  <si>
    <t>Response 10</t>
  </si>
  <si>
    <t xml:space="preserve">Contractual maturities assume no prepayment scenario unlike expected maturities.  Jurisdictions/issuers publishing the two should disclosed their prepayment assumptions for the latter.  </t>
  </si>
  <si>
    <t>Question 11: How should the hedging columns included in section 3 "General Cover Pool / Covered Bond Information" of the HTT be understood?</t>
  </si>
  <si>
    <t>Response 11</t>
  </si>
  <si>
    <t xml:space="preserve">The currency breakdown before/after hedging aims to assess the potential currency mismatch on the asset and liability sides. This is supplemented by explanations on the issuer's hedging strategy in the Harmonised Glossary.  </t>
  </si>
  <si>
    <t>Reporting in Domestic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</si>
  <si>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</si>
  <si>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</si>
  <si>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</si>
  <si>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</si>
  <si>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</si>
  <si>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</si>
  <si>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</si>
  <si>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</si>
  <si>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</si>
  <si>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</si>
  <si>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</si>
  <si>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</si>
  <si>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</si>
  <si>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</si>
  <si>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</si>
  <si>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</si>
  <si>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</si>
  <si>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</si>
  <si>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</si>
  <si>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</si>
  <si>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</si>
  <si>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</si>
  <si>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</si>
  <si>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</si>
  <si>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</si>
  <si>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</si>
  <si>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</si>
  <si>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</si>
  <si>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</si>
  <si>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</si>
  <si>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</si>
  <si>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</si>
  <si>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</si>
  <si>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</si>
  <si>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</si>
  <si>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</si>
  <si>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</si>
  <si>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</si>
  <si>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</si>
  <si>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</si>
  <si>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</si>
  <si>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</si>
  <si>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</si>
  <si>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</si>
  <si>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</si>
  <si>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[Mark as ND1 if not relevant]</t>
  </si>
  <si>
    <t>OG.3.1.2</t>
  </si>
  <si>
    <t>Outstanding Covered Bonds [NPV] (mn)</t>
  </si>
  <si>
    <t>OG.3.1.3</t>
  </si>
  <si>
    <t>OG.3.1.4</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</si>
  <si>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</si>
  <si>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</si>
  <si>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</si>
  <si>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</si>
  <si>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</si>
  <si>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</si>
  <si>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</si>
  <si>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</si>
  <si>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</si>
  <si>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</si>
  <si>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</si>
  <si>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</si>
  <si>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</si>
  <si>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</si>
  <si>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</si>
  <si>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</si>
  <si>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</si>
  <si>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</si>
  <si>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</si>
  <si>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</si>
  <si>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</si>
  <si>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</si>
  <si>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</si>
  <si>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</si>
  <si>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</si>
  <si>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</si>
  <si>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</si>
  <si>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</si>
  <si>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</si>
  <si>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</si>
  <si>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</si>
  <si>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</si>
  <si>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</si>
  <si>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</si>
  <si>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</si>
  <si>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</si>
  <si>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</si>
  <si>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</si>
  <si>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</si>
  <si>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</si>
  <si>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</si>
  <si>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</si>
  <si>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</si>
  <si>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</si>
  <si>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</si>
  <si>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</si>
  <si>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</si>
  <si>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</si>
  <si>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</si>
  <si>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</si>
  <si>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</si>
  <si>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</si>
  <si>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</si>
  <si>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</si>
  <si>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</si>
  <si>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</si>
  <si>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</si>
  <si>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</si>
  <si>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</si>
  <si>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</si>
  <si>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</si>
  <si>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</si>
  <si>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</si>
  <si>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</si>
  <si>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</si>
  <si>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</si>
  <si>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</si>
  <si>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</si>
  <si>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</si>
  <si>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</si>
  <si>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</si>
  <si>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</si>
  <si>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</si>
  <si>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</si>
  <si>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</si>
  <si>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</si>
  <si>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</si>
  <si>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</si>
  <si>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</si>
  <si>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</si>
  <si>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</si>
  <si>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</si>
  <si>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</si>
  <si>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</si>
  <si>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</si>
  <si>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</si>
  <si>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6. Covered Assets - Currency</t>
  </si>
  <si>
    <t>Nominal [before hedging] (mn)</t>
  </si>
  <si>
    <t>Nominal [after hedging] (mn)</t>
  </si>
  <si>
    <t>% Total [before]</t>
  </si>
  <si>
    <t>% Total [after]</t>
  </si>
  <si>
    <t>G.3.6.1</t>
  </si>
  <si>
    <t>EUR</t>
  </si>
  <si>
    <t>G.3.6.2</t>
  </si>
  <si>
    <t xml:space="preserve"> USD</t>
  </si>
  <si>
    <t>G.3.6.3</t>
  </si>
  <si>
    <t xml:space="preserve"> GBP</t>
  </si>
  <si>
    <t>G.3.6.4</t>
  </si>
  <si>
    <t>NOK</t>
  </si>
  <si>
    <t>G.3.6.5</t>
  </si>
  <si>
    <t xml:space="preserve"> CHF</t>
  </si>
  <si>
    <t>G.3.6.6</t>
  </si>
  <si>
    <t xml:space="preserve"> AUD</t>
  </si>
  <si>
    <t>G.3.6.7</t>
  </si>
  <si>
    <t xml:space="preserve"> CAD</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</si>
  <si>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</si>
  <si>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</si>
  <si>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</si>
  <si>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</si>
  <si>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</si>
  <si>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</si>
  <si>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</si>
  <si>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</si>
  <si>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</si>
  <si>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</si>
  <si>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</si>
  <si>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</si>
  <si>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</si>
  <si>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</si>
  <si>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</si>
  <si>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</si>
  <si>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</si>
  <si>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</si>
  <si>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</si>
  <si>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</si>
  <si>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</si>
  <si>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</si>
  <si>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</si>
  <si>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OG.3.6.8</t>
  </si>
  <si>
    <t>OG.3.6.9</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</si>
  <si>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</si>
  <si>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</si>
  <si>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</si>
  <si>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</si>
  <si>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</si>
  <si>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</si>
  <si>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</si>
  <si>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</si>
  <si>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</si>
  <si>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</si>
  <si>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</si>
  <si>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</si>
  <si>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</si>
  <si>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</si>
  <si>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</si>
  <si>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</si>
  <si>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</si>
  <si>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</si>
  <si>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</si>
  <si>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</si>
  <si>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</si>
  <si>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</si>
  <si>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</si>
  <si>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</si>
  <si>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OG.3.7.8</t>
  </si>
  <si>
    <t>OG.3.7.9</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</si>
  <si>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</si>
  <si>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</si>
  <si>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</si>
  <si>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</si>
  <si>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</si>
  <si>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</si>
  <si>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</si>
  <si>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</si>
  <si>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</si>
  <si>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</si>
  <si>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</si>
  <si>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</si>
  <si>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</si>
  <si>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</si>
  <si>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</si>
  <si>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</si>
  <si>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</si>
  <si>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</si>
  <si>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</si>
  <si>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</si>
  <si>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</si>
  <si>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</si>
  <si>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</si>
  <si>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</si>
  <si>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</si>
  <si>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</si>
  <si>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</si>
  <si>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</si>
  <si>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</si>
  <si>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</si>
  <si>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</si>
  <si>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</si>
  <si>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</si>
  <si>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</si>
  <si>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</si>
  <si>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</si>
  <si>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</si>
  <si>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</si>
  <si>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</si>
  <si>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</si>
  <si>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</si>
  <si>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</si>
  <si>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</si>
  <si>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</si>
  <si>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</si>
  <si>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</si>
  <si>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</si>
  <si>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</si>
  <si>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</si>
  <si>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</si>
  <si>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</si>
  <si>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</si>
  <si>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</si>
  <si>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</si>
  <si>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</si>
  <si>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</si>
  <si>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</si>
  <si>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</si>
  <si>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</si>
  <si>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</si>
  <si>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</si>
  <si>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</si>
  <si>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</si>
  <si>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</si>
  <si>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</si>
  <si>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</si>
  <si>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</si>
  <si>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</si>
  <si>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</si>
  <si>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</si>
  <si>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</si>
  <si>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</si>
  <si>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</si>
  <si>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</si>
  <si>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</si>
  <si>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</si>
  <si>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</si>
  <si>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</si>
  <si>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</si>
  <si>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</si>
  <si>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</si>
  <si>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</si>
  <si>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</si>
  <si>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</si>
  <si>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</si>
  <si>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</si>
  <si>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</si>
  <si>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</si>
  <si>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</si>
  <si>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</si>
  <si>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</si>
  <si>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</si>
  <si>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</si>
  <si>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</si>
  <si>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</si>
  <si>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</si>
  <si>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</si>
  <si>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</si>
  <si>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</si>
  <si>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</si>
  <si>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</si>
  <si>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</si>
  <si>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</si>
  <si>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</si>
  <si>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</si>
  <si>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</si>
  <si>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</si>
  <si>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</si>
  <si>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</si>
  <si>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OG.3.13.6</t>
  </si>
  <si>
    <t>OG.3.13.7</t>
  </si>
  <si>
    <t>OG.3.13.8</t>
  </si>
  <si>
    <t>OG.3.13.9</t>
  </si>
  <si>
    <t>OG.3.13.10</t>
  </si>
  <si>
    <t>OG.3.13.11</t>
  </si>
  <si>
    <t>OG.3.13.12</t>
  </si>
  <si>
    <t>OG.3.13.13</t>
  </si>
  <si>
    <t>OG.3.13.14</t>
  </si>
  <si>
    <t>OG.3.13.15</t>
  </si>
  <si>
    <t>OG.3.13.16</t>
  </si>
  <si>
    <t>OG.3.13.17</t>
  </si>
  <si>
    <t>OG.3.13.18</t>
  </si>
  <si>
    <t>OG.3.13.19</t>
  </si>
  <si>
    <t>OG.3.13.20</t>
  </si>
  <si>
    <t>OG.3.13.21</t>
  </si>
  <si>
    <t>OG.3.13.22</t>
  </si>
  <si>
    <t>OG.3.13.23</t>
  </si>
  <si>
    <t>OG.3.13.24</t>
  </si>
  <si>
    <t>OG.3.13.25</t>
  </si>
  <si>
    <t>OG.3.13.26</t>
  </si>
  <si>
    <t>OG.3.13.27</t>
  </si>
  <si>
    <t>OG.3.13.28</t>
  </si>
  <si>
    <t>OG.3.13.29</t>
  </si>
  <si>
    <t>OG.3.13.30</t>
  </si>
  <si>
    <t>OG.3.13.31</t>
  </si>
  <si>
    <t>OG.3.13.32</t>
  </si>
  <si>
    <t>OG.3.13.33</t>
  </si>
  <si>
    <t>OG.3.13.34</t>
  </si>
  <si>
    <t>OG.3.13.35</t>
  </si>
  <si>
    <t>OG.3.13.36</t>
  </si>
  <si>
    <t>OG.3.13.37</t>
  </si>
  <si>
    <t>OG.3.13.38</t>
  </si>
  <si>
    <t>OG.3.13.39</t>
  </si>
  <si>
    <t>OG.3.13.40</t>
  </si>
  <si>
    <t>OG.3.13.41</t>
  </si>
  <si>
    <t>OG.3.13.42</t>
  </si>
  <si>
    <t>OG.3.13.43</t>
  </si>
  <si>
    <t>OG.3.13.44</t>
  </si>
  <si>
    <t>OG.3.13.45</t>
  </si>
  <si>
    <t>OG.3.13.46</t>
  </si>
  <si>
    <t>OG.3.13.47</t>
  </si>
  <si>
    <t>OG.3.13.48</t>
  </si>
  <si>
    <t>OG.3.13.49</t>
  </si>
  <si>
    <t>OG.3.13.50</t>
  </si>
  <si>
    <t>OG.3.13.51</t>
  </si>
  <si>
    <t xml:space="preserve">4. References to Capital Requirements Regulation (CRR) 129(7) </t>
  </si>
  <si>
    <t>The issuer believes that, at the time of its issuance and based on transparency data made publicly available by the issuer, these covered bonds would satisfy the eligibility criteria for Article 129(7) of the Capital Requirements Regulation (EU) 648/2012. It should be noted, however, that</t>
  </si>
  <si>
    <t>whether or not exposures in the form of covered bonds are eligible to preferential treatment under Regulation (EU) 648/2012 is ultimately a matter to be determined by a relevant investor institution and its relevant supervisory authority and the issuer does not accept any responsibility in this regard.</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</si>
  <si>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</si>
  <si>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</si>
  <si>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</si>
  <si>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</si>
  <si>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</si>
  <si>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</si>
  <si>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</si>
  <si>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</si>
  <si>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</si>
  <si>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</si>
  <si>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</si>
  <si>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</si>
  <si>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</si>
  <si>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</si>
  <si>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</si>
  <si>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</si>
  <si>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</si>
  <si>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</si>
  <si>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</si>
  <si>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</si>
  <si>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</si>
  <si>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</si>
  <si>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</si>
  <si>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</si>
  <si>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</si>
  <si>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</si>
  <si>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</si>
  <si>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</si>
  <si>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</si>
  <si>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</si>
  <si>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</si>
  <si>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</si>
  <si>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</si>
  <si>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</si>
  <si>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</si>
  <si>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</si>
  <si>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</si>
  <si>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</si>
  <si>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</si>
  <si>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</si>
  <si>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</si>
  <si>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</si>
  <si>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</si>
  <si>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</si>
  <si>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</si>
  <si>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</si>
  <si>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</si>
  <si>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</si>
  <si>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</si>
  <si>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</si>
  <si>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</si>
  <si>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</si>
  <si>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</si>
  <si>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</si>
  <si>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</si>
  <si>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</si>
  <si>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</si>
  <si>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</si>
  <si>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</si>
  <si>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</si>
  <si>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</si>
  <si>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</si>
  <si>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</si>
  <si>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</si>
  <si>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</si>
  <si>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</si>
  <si>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</si>
  <si>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</si>
  <si>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</si>
  <si>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</si>
  <si>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</si>
  <si>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</si>
  <si>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</si>
  <si>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</si>
  <si>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</si>
  <si>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</si>
  <si>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</si>
  <si>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</si>
  <si>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</si>
  <si>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</si>
  <si>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</si>
  <si>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</si>
  <si>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</si>
  <si>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</si>
  <si>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</si>
  <si>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</si>
  <si>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</si>
  <si>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</si>
  <si>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</si>
  <si>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</si>
  <si>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</si>
  <si>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</si>
  <si>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</si>
  <si>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</si>
  <si>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</si>
  <si>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</si>
  <si>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</si>
  <si>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</si>
  <si>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</si>
  <si>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</si>
  <si>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</si>
  <si>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</si>
  <si>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</si>
  <si>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</si>
  <si>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</si>
  <si>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</si>
  <si>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</si>
  <si>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</si>
  <si>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</si>
  <si>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</si>
  <si>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</si>
  <si>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</si>
  <si>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</si>
  <si>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</si>
  <si>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</si>
  <si>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</si>
  <si>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</si>
  <si>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</si>
  <si>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</si>
  <si>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</si>
  <si>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</si>
  <si>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</si>
  <si>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</si>
  <si>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</si>
  <si>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</si>
  <si>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</si>
  <si>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</si>
  <si>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</si>
  <si>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</si>
  <si>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</si>
  <si>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</si>
  <si>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</si>
  <si>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</si>
  <si>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</si>
  <si>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</si>
  <si>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</si>
  <si>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OM.7.2.5</t>
  </si>
  <si>
    <t>OM.7.2.6</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</si>
  <si>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</si>
  <si>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</si>
  <si>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</si>
  <si>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</si>
  <si>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</si>
  <si>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</si>
  <si>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</si>
  <si>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</si>
  <si>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</si>
  <si>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</si>
  <si>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</si>
  <si>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</si>
  <si>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</si>
  <si>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</si>
  <si>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</si>
  <si>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</si>
  <si>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</si>
  <si>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</si>
  <si>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</si>
  <si>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</si>
  <si>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</si>
  <si>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</si>
  <si>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</si>
  <si>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</si>
  <si>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</si>
  <si>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Czech Republic</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</si>
  <si>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</si>
  <si>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</si>
  <si>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</si>
  <si>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</si>
  <si>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</si>
  <si>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</si>
  <si>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</si>
  <si>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</si>
  <si>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</si>
  <si>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</si>
  <si>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</si>
  <si>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</si>
  <si>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</si>
  <si>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</si>
  <si>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</si>
  <si>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</si>
  <si>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</si>
  <si>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</si>
  <si>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</si>
  <si>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</si>
  <si>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</si>
  <si>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</si>
  <si>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</si>
  <si>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</si>
  <si>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</si>
  <si>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</si>
  <si>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</si>
  <si>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</si>
  <si>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</si>
  <si>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</si>
  <si>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</si>
  <si>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</si>
  <si>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</si>
  <si>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</si>
  <si>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</si>
  <si>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</si>
  <si>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</si>
  <si>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</si>
  <si>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</si>
  <si>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</si>
  <si>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</si>
  <si>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</si>
  <si>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</si>
  <si>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</si>
  <si>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</si>
  <si>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</si>
  <si>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</si>
  <si>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</si>
  <si>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</si>
  <si>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</si>
  <si>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</si>
  <si>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</si>
  <si>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</si>
  <si>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</si>
  <si>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</si>
  <si>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</si>
  <si>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</si>
  <si>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</si>
  <si>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</si>
  <si>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</si>
  <si>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</si>
  <si>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</si>
  <si>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</si>
  <si>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</si>
  <si>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</si>
  <si>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</si>
  <si>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</si>
  <si>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</si>
  <si>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5. Breakdown by domestic regions</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</si>
  <si>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</si>
  <si>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</si>
  <si>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</si>
  <si>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</si>
  <si>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</si>
  <si>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</si>
  <si>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</si>
  <si>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</si>
  <si>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</si>
  <si>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</si>
  <si>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</si>
  <si>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</si>
  <si>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</si>
  <si>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</si>
  <si>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</si>
  <si>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</si>
  <si>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</si>
  <si>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</si>
  <si>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</si>
  <si>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</si>
  <si>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</si>
  <si>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</si>
  <si>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</si>
  <si>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</si>
  <si>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</si>
  <si>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</si>
  <si>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</si>
  <si>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</si>
  <si>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</si>
  <si>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</si>
  <si>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</si>
  <si>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</si>
  <si>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</si>
  <si>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</si>
  <si>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</si>
  <si>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</si>
  <si>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</si>
  <si>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</si>
  <si>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</si>
  <si>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</si>
  <si>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</si>
  <si>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</si>
  <si>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</si>
  <si>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</si>
  <si>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</si>
  <si>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</si>
  <si>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</si>
  <si>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</si>
  <si>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</si>
  <si>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</si>
  <si>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</si>
  <si>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</si>
  <si>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</si>
  <si>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</si>
  <si>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</si>
  <si>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</si>
  <si>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</si>
  <si>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</si>
  <si>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</si>
  <si>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</si>
  <si>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</si>
  <si>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</si>
  <si>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</si>
  <si>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</si>
  <si>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</si>
  <si>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</si>
  <si>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</si>
  <si>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</si>
  <si>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</si>
  <si>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</si>
  <si>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</si>
  <si>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</si>
  <si>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</si>
  <si>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</si>
  <si>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</si>
  <si>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</si>
  <si>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</si>
  <si>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</si>
  <si>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</si>
  <si>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</si>
  <si>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</si>
  <si>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</si>
  <si>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</si>
  <si>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</si>
  <si>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</si>
  <si>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</si>
  <si>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</si>
  <si>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</si>
  <si>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</si>
  <si>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</si>
  <si>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</si>
  <si>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</si>
  <si>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</si>
  <si>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</si>
  <si>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</si>
  <si>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</si>
  <si>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</si>
  <si>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</si>
  <si>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</si>
  <si>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</si>
  <si>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</si>
  <si>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</si>
  <si>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</si>
  <si>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</si>
  <si>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</si>
  <si>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</si>
  <si>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</si>
  <si>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</si>
  <si>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</si>
  <si>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</si>
  <si>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</si>
  <si>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</si>
  <si>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</si>
  <si>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</si>
  <si>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</si>
  <si>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</si>
  <si>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</si>
  <si>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</si>
  <si>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</si>
  <si>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</si>
  <si>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</si>
  <si>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</si>
  <si>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</si>
  <si>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</si>
  <si>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</si>
  <si>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</si>
  <si>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</si>
  <si>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</si>
  <si>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</si>
  <si>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</si>
  <si>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</si>
  <si>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</si>
  <si>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</si>
  <si>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</si>
  <si>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</si>
  <si>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</si>
  <si>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</si>
  <si>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</si>
  <si>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</si>
  <si>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</si>
  <si>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</si>
  <si>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</si>
  <si>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</si>
  <si>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</si>
  <si>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</si>
  <si>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</si>
  <si>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</si>
  <si>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</si>
  <si>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</si>
  <si>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</si>
  <si>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</si>
  <si>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</si>
  <si>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</si>
  <si>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</si>
  <si>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</si>
  <si>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</si>
  <si>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</si>
  <si>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</si>
  <si>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</si>
  <si>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</si>
  <si>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</si>
  <si>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</si>
  <si>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</si>
  <si>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</si>
  <si>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</si>
  <si>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</si>
  <si>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</si>
  <si>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</si>
  <si>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</si>
  <si>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</si>
  <si>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</si>
  <si>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</si>
  <si>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</si>
  <si>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</si>
  <si>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</si>
  <si>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o/w Subsidised housing</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</si>
  <si>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</si>
  <si>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</si>
  <si>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</si>
  <si>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</si>
  <si>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</si>
  <si>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</si>
  <si>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</si>
  <si>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</si>
  <si>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</si>
  <si>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</si>
  <si>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</si>
  <si>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</si>
  <si>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</si>
  <si>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OM.7A.13.11</t>
  </si>
  <si>
    <t>14. Loan by Ranking</t>
  </si>
  <si>
    <t>M.7A.14.2</t>
  </si>
  <si>
    <t>Guaranteed</t>
  </si>
  <si>
    <t>M.7A.14.3</t>
  </si>
  <si>
    <t>OM.7A.14.1</t>
  </si>
  <si>
    <t>OM.7A.14.2</t>
  </si>
  <si>
    <t>OM.7A.14.3</t>
  </si>
  <si>
    <t>OM.7A.14.4</t>
  </si>
  <si>
    <t>OM.7A.14.5</t>
  </si>
  <si>
    <t>OM.7A.14.6</t>
  </si>
  <si>
    <t>7B Commercial Cover Pool</t>
  </si>
  <si>
    <t>15. Loan Size Information</t>
  </si>
  <si>
    <t>M.7B.15.1</t>
  </si>
  <si>
    <t>M.7B.15.2</t>
  </si>
  <si>
    <t>M.7B.15.3</t>
  </si>
  <si>
    <t>M.7B.15.4</t>
  </si>
  <si>
    <t>M.7B.15.5</t>
  </si>
  <si>
    <t>M.7B.15.6</t>
  </si>
  <si>
    <t>M.7B.15.7</t>
  </si>
  <si>
    <t>M.7B.15.8</t>
  </si>
  <si>
    <t>M.7B.15.9</t>
  </si>
  <si>
    <t>M.7B.15.10</t>
  </si>
  <si>
    <t>M.7B.15.11</t>
  </si>
  <si>
    <t>M.7B.15.12</t>
  </si>
  <si>
    <t>M.7B.15.13</t>
  </si>
  <si>
    <t>M.7B.15.14</t>
  </si>
  <si>
    <t>M.7B.15.15</t>
  </si>
  <si>
    <t>M.7B.15.16</t>
  </si>
  <si>
    <t>M.7B.15.17</t>
  </si>
  <si>
    <t>M.7B.15.18</t>
  </si>
  <si>
    <t>M.7B.15.19</t>
  </si>
  <si>
    <t>M.7B.15.20</t>
  </si>
  <si>
    <t>M.7B.15.21</t>
  </si>
  <si>
    <t>M.7B.15.22</t>
  </si>
  <si>
    <t>M.7B.15.23</t>
  </si>
  <si>
    <t>M.7B.15.24</t>
  </si>
  <si>
    <t>M.7B.15.25</t>
  </si>
  <si>
    <t>M.7B.15.26</t>
  </si>
  <si>
    <t xml:space="preserve">16. Loan to Value (LTV) Information - UNINDEXED </t>
  </si>
  <si>
    <t>M.7B.16.1</t>
  </si>
  <si>
    <t>M.7B.16.2</t>
  </si>
  <si>
    <t>M.7B.16.3</t>
  </si>
  <si>
    <t>M.7B.16.4</t>
  </si>
  <si>
    <t>M.7B.16.5</t>
  </si>
  <si>
    <t>M.7B.16.6</t>
  </si>
  <si>
    <t>M.7B.16.7</t>
  </si>
  <si>
    <t>M.7B.16.8</t>
  </si>
  <si>
    <t>M.7B.16.9</t>
  </si>
  <si>
    <t>M.7B.16.10</t>
  </si>
  <si>
    <t>OM.7B.16.1</t>
  </si>
  <si>
    <t>OM.7B.16.2</t>
  </si>
  <si>
    <t>OM.7B.16.3</t>
  </si>
  <si>
    <t>OM.7B.16.4</t>
  </si>
  <si>
    <t>OM.7B.16.5</t>
  </si>
  <si>
    <t>OM.7B.16.6</t>
  </si>
  <si>
    <t>OM.7B.16.7</t>
  </si>
  <si>
    <t>OM.7B.16.8</t>
  </si>
  <si>
    <t>OM.7B.16.9</t>
  </si>
  <si>
    <t>17. Loan to Value (LTV) Information - INDEXED</t>
  </si>
  <si>
    <t>M.7B.17.1</t>
  </si>
  <si>
    <t>M.7B.17.2</t>
  </si>
  <si>
    <t>M.7B.17.3</t>
  </si>
  <si>
    <t>M.7B.17.4</t>
  </si>
  <si>
    <t>M.7B.17.5</t>
  </si>
  <si>
    <t>M.7B.17.6</t>
  </si>
  <si>
    <t>M.7B.17.7</t>
  </si>
  <si>
    <t>M.7B.17.8</t>
  </si>
  <si>
    <t>M.7B.17.9</t>
  </si>
  <si>
    <t>M.7B.17.10</t>
  </si>
  <si>
    <t>OM.7B.17.1</t>
  </si>
  <si>
    <t>OM.7B.17.2</t>
  </si>
  <si>
    <t>OM.7B.17.3</t>
  </si>
  <si>
    <t>OM.7B.17.4</t>
  </si>
  <si>
    <t>OM.7B.17.5</t>
  </si>
  <si>
    <t>OM.7B.17.6</t>
  </si>
  <si>
    <t>OM.7B.17.7</t>
  </si>
  <si>
    <t>OM.7B.17.8</t>
  </si>
  <si>
    <t>OM.7B.17.9</t>
  </si>
  <si>
    <t>18. Breakdown by Type</t>
  </si>
  <si>
    <t>% Commercial loans</t>
  </si>
  <si>
    <t>M.7B.18.1</t>
  </si>
  <si>
    <t>Retail</t>
  </si>
  <si>
    <t>M.7B.18.2</t>
  </si>
  <si>
    <t>Office</t>
  </si>
  <si>
    <t>M.7B.18.3</t>
  </si>
  <si>
    <t>Hotel/Tourism</t>
  </si>
  <si>
    <t>M.7B.18.4</t>
  </si>
  <si>
    <t>Shopping malls</t>
  </si>
  <si>
    <t>M.7B.18.5</t>
  </si>
  <si>
    <t>Industry</t>
  </si>
  <si>
    <t>M.7B.18.6</t>
  </si>
  <si>
    <t>Agriculture</t>
  </si>
  <si>
    <t>M.7B.18.7</t>
  </si>
  <si>
    <t>Other commercially used</t>
  </si>
  <si>
    <t>M.7B.18.8</t>
  </si>
  <si>
    <t>Land</t>
  </si>
  <si>
    <t>M.7B.18.9</t>
  </si>
  <si>
    <t>Property developers / Bulding under construction</t>
  </si>
  <si>
    <t>M.7B.18.10</t>
  </si>
  <si>
    <t>OM.7B.18.1</t>
  </si>
  <si>
    <t>o/w Social &amp; Cultural purposes</t>
  </si>
  <si>
    <t>OM.7B.18.2</t>
  </si>
  <si>
    <t>OM.7B.18.3</t>
  </si>
  <si>
    <t>OM.7B.18.4</t>
  </si>
  <si>
    <t>OM.7B.18.5</t>
  </si>
  <si>
    <t>OM.7B.18.6</t>
  </si>
  <si>
    <t>OM.7B.18.7</t>
  </si>
  <si>
    <t>OM.7B.18.8</t>
  </si>
  <si>
    <t>OM.7B.18.9</t>
  </si>
  <si>
    <t>OM.7B.18.10</t>
  </si>
  <si>
    <t>OM.7B.18.11</t>
  </si>
  <si>
    <t>OM.7B.18.12</t>
  </si>
  <si>
    <t>OM.7B.18.13</t>
  </si>
  <si>
    <t>OM.7B.18.14</t>
  </si>
  <si>
    <t>OM.7B.18.15</t>
  </si>
  <si>
    <t>OM.7B.18.16</t>
  </si>
  <si>
    <t>OM.7B.18.17</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</si>
  <si>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</si>
  <si>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</si>
  <si>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</si>
  <si>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</si>
  <si>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</si>
  <si>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</si>
  <si>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</si>
  <si>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</si>
  <si>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</si>
  <si>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</si>
  <si>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</si>
  <si>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</si>
  <si>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</si>
  <si>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</si>
  <si>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</si>
  <si>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</si>
  <si>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</si>
  <si>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</si>
  <si>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</si>
  <si>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</si>
  <si>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</si>
  <si>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</si>
  <si>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</si>
  <si>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</si>
  <si>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</si>
  <si>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</si>
  <si>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</si>
  <si>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</si>
  <si>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</si>
  <si>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</si>
  <si>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</si>
  <si>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</si>
  <si>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</si>
  <si>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</si>
  <si>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</si>
  <si>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</si>
  <si>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</si>
  <si>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</si>
  <si>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</si>
  <si>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</si>
  <si>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</si>
  <si>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</si>
  <si>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</si>
  <si>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</si>
  <si>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</si>
  <si>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</si>
  <si>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</si>
  <si>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</si>
  <si>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</si>
  <si>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</si>
  <si>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</si>
  <si>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</si>
  <si>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</si>
  <si>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</si>
  <si>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</si>
  <si>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</si>
  <si>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</si>
  <si>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</si>
  <si>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</si>
  <si>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</si>
  <si>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</si>
  <si>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</si>
  <si>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</si>
  <si>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</si>
  <si>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</si>
  <si>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</si>
  <si>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</si>
  <si>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</si>
  <si>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</si>
  <si>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</si>
  <si>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</si>
  <si>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</si>
  <si>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</si>
  <si>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</si>
  <si>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</si>
  <si>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</si>
  <si>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</si>
  <si>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</si>
  <si>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</si>
  <si>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</si>
  <si>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</si>
  <si>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</si>
  <si>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</si>
  <si>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</si>
  <si>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</si>
  <si>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</si>
  <si>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</si>
  <si>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</si>
  <si>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</si>
  <si>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</si>
  <si>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</si>
  <si>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</si>
  <si>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</si>
  <si>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</si>
  <si>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</si>
  <si>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</si>
  <si>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</si>
  <si>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</si>
  <si>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</si>
  <si>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</si>
  <si>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</si>
  <si>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</si>
  <si>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</si>
  <si>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</si>
  <si>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</si>
  <si>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</si>
  <si>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</si>
  <si>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</si>
  <si>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</si>
  <si>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</si>
  <si>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</si>
  <si>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</si>
  <si>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</si>
  <si>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</si>
  <si>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</si>
  <si>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</si>
  <si>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</si>
  <si>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</si>
  <si>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</si>
  <si>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</si>
  <si>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</si>
  <si>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</si>
  <si>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</si>
  <si>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</si>
  <si>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</si>
  <si>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</si>
  <si>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</si>
  <si>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</si>
  <si>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</si>
  <si>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</si>
  <si>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</si>
  <si>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</si>
  <si>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</si>
  <si>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</si>
  <si>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</si>
  <si>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</si>
  <si>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</si>
  <si>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</si>
  <si>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</si>
  <si>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</si>
  <si>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</si>
  <si>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</si>
  <si>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</si>
  <si>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</si>
  <si>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</si>
  <si>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</si>
  <si>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</si>
  <si>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</si>
  <si>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</si>
  <si>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</si>
  <si>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</si>
  <si>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</si>
  <si>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</si>
  <si>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</si>
  <si>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</si>
  <si>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</si>
  <si>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</si>
  <si>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</si>
  <si>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</si>
  <si>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</si>
  <si>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</si>
  <si>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</si>
  <si>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</si>
  <si>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</si>
  <si>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</si>
  <si>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</si>
  <si>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</si>
  <si>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</si>
  <si>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</si>
  <si>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</si>
  <si>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</si>
  <si>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</si>
  <si>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</si>
  <si>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</si>
  <si>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</si>
  <si>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</si>
  <si>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</si>
  <si>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</si>
  <si>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</si>
  <si>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</si>
  <si>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</si>
  <si>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</si>
  <si>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</si>
  <si>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</si>
  <si>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</si>
  <si>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</si>
  <si>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</si>
  <si>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C. Harmonised Transparency Template - Glossary</t>
  </si>
  <si>
    <t>The definitions below reflect the national specificities</t>
  </si>
  <si>
    <t>1. Glossary - Standard Harmonised Items</t>
  </si>
  <si>
    <t>[Insert Definition Below]</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</si>
  <si>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</si>
  <si>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</si>
  <si>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</si>
  <si>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</si>
  <si>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</si>
  <si>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</si>
  <si>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</si>
  <si>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</si>
  <si>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</si>
  <si>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</si>
  <si>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</si>
  <si>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</si>
  <si>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</si>
  <si>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</si>
  <si>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</si>
  <si>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</si>
  <si>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</si>
  <si>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</si>
  <si>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</si>
  <si>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</si>
  <si>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</si>
  <si>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</si>
  <si>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</si>
  <si>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</si>
  <si>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</si>
  <si>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</si>
  <si>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</si>
  <si>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</si>
  <si>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</si>
  <si>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</si>
  <si>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</si>
  <si>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2. Reason for No Data</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</si>
  <si>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</si>
  <si>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</si>
  <si>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</si>
  <si>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</si>
  <si>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</si>
  <si>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</si>
  <si>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</si>
  <si>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</si>
  <si>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</si>
  <si>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</si>
  <si>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</si>
  <si>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</si>
  <si>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3. Glossary - Extra national and/or Issuer Items</t>
  </si>
  <si>
    <t>HG.3.1</t>
  </si>
  <si>
    <t>Other definitions deemed relevant</t>
  </si>
  <si>
    <t>OHG.3.1</t>
  </si>
  <si>
    <t>OHG.3.2</t>
  </si>
  <si>
    <t>OHG.3.3</t>
  </si>
  <si>
    <t>OHG.3.4</t>
  </si>
  <si>
    <t>OHG.3.5</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</si>
  <si>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</si>
  <si>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</si>
  <si>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</si>
  <si>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</si>
  <si>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</si>
  <si>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</si>
  <si>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</si>
  <si>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</si>
  <si>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</si>
  <si>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</si>
  <si>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</si>
  <si>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</si>
  <si>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</si>
  <si>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</si>
  <si>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</si>
  <si>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</si>
  <si>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</si>
  <si>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</si>
  <si>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</si>
  <si>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</si>
  <si>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</si>
  <si>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</si>
  <si>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</si>
  <si>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</si>
  <si>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</si>
  <si>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</si>
  <si>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</si>
  <si>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</si>
  <si>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</si>
  <si>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</si>
  <si>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</si>
  <si>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</si>
  <si>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</si>
  <si>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</si>
  <si>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</si>
  <si>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</si>
  <si>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</si>
  <si>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</si>
  <si>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</si>
  <si>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</si>
  <si>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</si>
  <si>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</si>
  <si>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</si>
  <si>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</si>
  <si>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</si>
  <si>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</si>
  <si>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</si>
  <si>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</si>
  <si>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</si>
  <si>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</si>
  <si>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</si>
  <si>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</si>
  <si>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</si>
  <si>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</si>
  <si>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</si>
  <si>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</si>
  <si>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</si>
  <si>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</si>
  <si>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</si>
  <si>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</si>
  <si>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</si>
  <si>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</si>
  <si>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</si>
  <si>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</si>
  <si>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</si>
  <si>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</si>
  <si>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</si>
  <si>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</si>
  <si>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</si>
  <si>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</si>
  <si>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</si>
  <si>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</si>
  <si>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</si>
  <si>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</si>
  <si>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</si>
  <si>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</si>
  <si>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</si>
  <si>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</si>
  <si>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</si>
  <si>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</si>
  <si>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</si>
  <si>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</si>
  <si>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</si>
  <si>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</si>
  <si>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</si>
  <si>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</si>
  <si>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</si>
  <si>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</si>
  <si>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</si>
  <si>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</si>
  <si>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</si>
  <si>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</si>
  <si>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</si>
  <si>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</si>
  <si>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</si>
  <si>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</si>
  <si>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</si>
  <si>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</si>
  <si>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</si>
  <si>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</si>
  <si>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</si>
  <si>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</si>
  <si>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</si>
  <si>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</si>
  <si>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</si>
  <si>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</si>
  <si>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</si>
  <si>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</si>
  <si>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</si>
  <si>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</si>
  <si>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</si>
  <si>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</si>
  <si>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</si>
  <si>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</si>
  <si>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</si>
  <si>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</si>
  <si>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</si>
  <si>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</si>
  <si>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</si>
  <si>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</si>
  <si>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</si>
  <si>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</si>
  <si>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</si>
  <si>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</si>
  <si>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</si>
  <si>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</si>
  <si>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</si>
  <si>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</si>
  <si>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</si>
  <si>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</si>
  <si>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</si>
  <si>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</si>
  <si>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</si>
  <si>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</si>
  <si>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</si>
  <si>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</si>
  <si>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</si>
  <si>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</si>
  <si>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</si>
  <si>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</si>
  <si>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</si>
  <si>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</si>
  <si>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</si>
  <si>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</si>
  <si>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</si>
  <si>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</si>
  <si>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</si>
  <si>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</si>
  <si>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</si>
  <si>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</si>
  <si>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</si>
  <si>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</si>
  <si>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</si>
  <si>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</si>
  <si>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</si>
  <si>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</si>
  <si>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</si>
  <si>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</si>
  <si>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</si>
  <si>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</si>
  <si>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</si>
  <si>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</si>
  <si>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</si>
  <si>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</si>
  <si>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</si>
  <si>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</si>
  <si>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</si>
  <si>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</si>
  <si>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</si>
  <si>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</si>
  <si>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</si>
  <si>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</si>
  <si>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</si>
  <si>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</si>
  <si>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</si>
  <si>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</si>
  <si>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Weighted Average Life (in years)</t>
  </si>
  <si>
    <t>Worksheet E: Optional ECB-ECAIs data</t>
  </si>
  <si>
    <t>2018 version</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</si>
  <si>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</si>
  <si>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</si>
  <si>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</si>
  <si>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</si>
  <si>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</si>
  <si>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</si>
  <si>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</si>
  <si>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</si>
  <si>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</si>
  <si>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</si>
  <si>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</si>
  <si>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</si>
  <si>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</si>
  <si>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</si>
  <si>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</si>
  <si>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</si>
  <si>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</si>
  <si>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</si>
  <si>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</si>
  <si>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</si>
  <si>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HTT 2018</t>
  </si>
  <si>
    <t>0 - 1 Y</t>
  </si>
  <si>
    <t>1 - 2 Y</t>
  </si>
  <si>
    <t>2 - 3 Y</t>
  </si>
  <si>
    <t>3 - 4 Y</t>
  </si>
  <si>
    <t>4 - 5 Y</t>
  </si>
  <si>
    <t>5 - 10 Y</t>
  </si>
  <si>
    <t>10+ Y</t>
  </si>
  <si>
    <t>M.7.4.33</t>
  </si>
  <si>
    <t>OHG.2.3</t>
  </si>
  <si>
    <t>Y</t>
  </si>
  <si>
    <t>Covered Bond Label</t>
  </si>
  <si>
    <t>Single family houses</t>
  </si>
  <si>
    <t>Tenant owner units</t>
  </si>
  <si>
    <t>Summer houses</t>
  </si>
  <si>
    <t>Multi-family housing</t>
  </si>
  <si>
    <t>Public sector</t>
  </si>
  <si>
    <t>intra-group</t>
  </si>
  <si>
    <t>≤ 10,000,000</t>
  </si>
  <si>
    <t>&gt;10,000,000 ≤ 30,000,000</t>
  </si>
  <si>
    <t>&gt;30,000,000 ≤ 50,000,000</t>
  </si>
  <si>
    <t>&gt;50,000,000 ≤ 100,000,000</t>
  </si>
  <si>
    <t>&gt;100,000,000 ≤ 200,000,000</t>
  </si>
  <si>
    <t xml:space="preserve"> &gt; 200,000,000 ≤ 500,000,000</t>
  </si>
  <si>
    <t xml:space="preserve"> &gt; 500,000,000 ≤ 750,000,000</t>
  </si>
  <si>
    <t xml:space="preserve"> &gt; 750,000,000 ≤ 1000,000,000</t>
  </si>
  <si>
    <t xml:space="preserve"> &gt; 1000,000,000</t>
  </si>
  <si>
    <t>0</t>
  </si>
  <si>
    <t>10-20</t>
  </si>
  <si>
    <t>Aland Islands</t>
  </si>
  <si>
    <t>Central Finland</t>
  </si>
  <si>
    <t>Central Ostrobothnia</t>
  </si>
  <si>
    <t>Etela-Savo</t>
  </si>
  <si>
    <t>Ita-Uusimaa</t>
  </si>
  <si>
    <t>Kainuu</t>
  </si>
  <si>
    <t>Kanta-Hame</t>
  </si>
  <si>
    <t>Kymenlaakso</t>
  </si>
  <si>
    <t>Lapland</t>
  </si>
  <si>
    <t>North Karelia</t>
  </si>
  <si>
    <t>North Ostrobothnia</t>
  </si>
  <si>
    <t>Ostrobothnia</t>
  </si>
  <si>
    <t>Paijat-Hame</t>
  </si>
  <si>
    <t>Pirkanmaa</t>
  </si>
  <si>
    <t>Pohjois-Savo</t>
  </si>
  <si>
    <t>Satakunta</t>
  </si>
  <si>
    <t>South Karelia</t>
  </si>
  <si>
    <t>South Ostrobothnia</t>
  </si>
  <si>
    <t>Uusimaa</t>
  </si>
  <si>
    <t>Varsinais-Suomi</t>
  </si>
  <si>
    <t>Nordea Mortgage Bank</t>
  </si>
  <si>
    <t>0-0.025000</t>
  </si>
  <si>
    <t>0.025001-0.050000</t>
  </si>
  <si>
    <t>0.050001-0.100000</t>
  </si>
  <si>
    <t>0.100001-0.150000</t>
  </si>
  <si>
    <t>0.150001-0.200000</t>
  </si>
  <si>
    <t>0.200001-0.250000</t>
  </si>
  <si>
    <t>0.250001-0.300000</t>
  </si>
  <si>
    <t>0.300000-</t>
  </si>
  <si>
    <t>-1</t>
  </si>
  <si>
    <t>1-2</t>
  </si>
  <si>
    <t>2-5</t>
  </si>
  <si>
    <t>5-10</t>
  </si>
  <si>
    <t>20-</t>
  </si>
  <si>
    <t>http://www.nordea.com/en/investor-relations/reports-and-presentations/covered-bonds/</t>
  </si>
  <si>
    <t>(Cover Pool Assets - Outstanding Covered Bonds) / Outstanding Covered Bonds</t>
  </si>
  <si>
    <t>According to the Mortgage Credit Bank Act Section 16 the legal minimum OC is 2 %. Non-performing loans are not eligible.</t>
  </si>
  <si>
    <t>Committed OC is the minimum level of OC the issuer has formally agreed to maintain (for example by contractual obligation or public statement) irrespective of changing environment or rating agency opinions.</t>
  </si>
  <si>
    <t>Fixed or Floating</t>
  </si>
  <si>
    <t>Contractual maturities:  Contractual maturity is calculated assumming a zero prepayment scenario on the cover pool assets. Regarding covered bonds and substitute assets, contractual maturity is calculated according to the legal final maturity. Expected maturities: Expected maturity takes contractual schedule and expected prepayments into account.</t>
  </si>
  <si>
    <t>Hard bullet is reported on initial maturity. Soft bullet is reported on extended maturity.</t>
  </si>
  <si>
    <t>LTV is reported continuously. The loans are distributed from the start LTV of the loan to the marginal LTV. This means that when the loan is first rank it is distributed proportionally by bracket size from 0 to the marginal LTV into the predefined brackets. If the loan has prior liens it is distributed from the marginal LTV of the prior liens to the marginal LTV of the loan under consideration.</t>
  </si>
  <si>
    <t>LTV is calculated using market value. There are special LTV limits used solely for calculating collateralisation rates for the cover pools which are 70% for Residential and 60% for Commercial. LTV of the original loan can be up to 100%, but only 70% (residential) and 60% (commercial) LTV of that loan is Cover Pool eligible.</t>
  </si>
  <si>
    <t>Market value at the moment of granting the mortgage loan. The issuer shall quarterly follow the development of the market values of the collateral for mortgage loans as provided in the Financial Supervisory Authority's regulations, for example using the statistical method. Application of a statistical method requires that threshold values are set for price changes; if the threshold value for a price drop is crossed, the supervised entity shall in its own systems without delay update the fair value of individual collateral. If the value of shares or real estates placed as collateral of commercial property credits and housing loans exceeds EUR 3 million, a valuation statement by an independent and external real estate evaluator approved by the Central Chamber of Commerce shall be acquired.</t>
  </si>
  <si>
    <t>The indexed property value is used to calculate an estimate for the current value of the property. Indexing is performed at least quarterly.</t>
  </si>
  <si>
    <t>A residential housing mortgage is a loan/credit the collateral of which is a mortgage on mortgageable property for primarily residential purposes, shares in a housing company, comparable shares, participations and rights of occupancy, or collateral comparable to the aforementioned collateral, situated in another State belonging to the European Economic Area. 
A commercial real estate mortgage is a credit/loan the collateral of which is a mortgage on mortgageable property for commercial or office purposes, or shares of a housing company or a real estate company entitling to occupancy of the commercial or office premises or collateral comparable to the aforementioned collateral, situated in another State belonging to the European Economic Area.
A public sector mortgage is a credit which has been granted to the Finnish State, a Finnish municipality or other public-sector entity which may, be considered equivalent to the Finnish State or Finnish municipality or a credit which is fully collateralised by a guarantee of a public-sector entity or a claim on such entity. 
                                                                                                                                                                                                                                                                                                                                        An intermediary credit is a credit which has been granted by a morgage credit bank to a deposit bank or credit entity pursuant to legal requirements</t>
  </si>
  <si>
    <t xml:space="preserve"> According to the Mortgage Credit Bank Act  Section 13 the collateral entered into the bond register must be in the same currency as the covered bond. Derivatives contracts concluded to hedge against risks relating to covered bonds and the assets placed as collateral for them shall also be taken into account.</t>
  </si>
  <si>
    <t>Non-performing loans are not eligible. According to the Mortgage Credit Bank Act Section 16 the FIN FSA sets quidelines for defining the non-performing loans. Each issuer may decide to use a stricter definion on non-performing loans.</t>
  </si>
  <si>
    <t>Number of Public Sector Exposures</t>
  </si>
  <si>
    <t>Refers to the number of public sector counterparties</t>
  </si>
  <si>
    <t>30/09/2018</t>
  </si>
  <si>
    <t>Cut-off Date: [2018-09-30]</t>
  </si>
  <si>
    <t>Reporting Date: [2018-09-30]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</si>
</sst>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_ * #,##0.00_ ;_ * \-#,##0.00_ ;_ * &quot;-&quot;??_ ;_ @_ "/>
    <numFmt numFmtId="165" formatCode="0.0%"/>
    <numFmt numFmtId="166" formatCode="0.00\ %"/>
    <numFmt numFmtId="167" formatCode="#,##0.0"/>
    <numFmt numFmtId="168" formatCode="0.0"/>
  </numFmts>
  <fonts count="45"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sz val="24"/>
      <color theme="1"/>
      <name val="Calibri"/>
      <family val="2"/>
      <scheme val="minor"/>
    </font>
    <font>
      <sz val="9"/>
      <color theme="1"/>
      <name val="Verdana"/>
      <family val="2"/>
    </font>
    <font>
      <b/>
      <sz val="9"/>
      <color theme="1"/>
      <name val="Verdana"/>
      <family val="2"/>
    </font>
    <font>
      <b/>
      <sz val="14"/>
      <color theme="0"/>
      <name val="Calibri"/>
      <family val="2"/>
      <scheme val="minor"/>
    </font>
    <font>
      <b/>
      <i/>
      <sz val="14"/>
      <color theme="0"/>
      <name val="Calibri"/>
      <family val="2"/>
      <scheme val="minor"/>
    </font>
    <font>
      <b/>
      <i/>
      <sz val="11"/>
      <name val="Calibri"/>
      <family val="2"/>
      <scheme val="minor"/>
    </font>
    <font>
      <b/>
      <i/>
      <sz val="11"/>
      <color theme="0"/>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b/>
      <sz val="24"/>
      <color theme="9" tint="-0.249977111117893"/>
      <name val="Calibri"/>
      <family val="2"/>
      <scheme val="minor"/>
    </font>
    <font>
      <sz val="9"/>
      <color rgb="FF333333"/>
      <name val="Arial"/>
      <family val="2"/>
    </font>
  </fonts>
  <fills count="10">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
      <patternFill patternType="solid">
        <fgColor rgb="FFFF0000"/>
        <bgColor indexed="64"/>
      </patternFill>
    </fill>
    <fill>
      <patternFill patternType="solid">
        <fgColor rgb="FFFFFFFF"/>
        <bgColor rgb="FFFFFFFF"/>
      </patternFill>
    </fill>
  </fills>
  <borders count="20">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right/>
      <top/>
      <bottom style="thin">
        <color rgb="FF000000"/>
      </bottom>
      <diagonal/>
    </border>
  </borders>
  <cellStyleXfs count="46">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8" fillId="0" borderId="0"/>
    <xf numFmtId="0" fontId="28" fillId="0" borderId="0"/>
    <xf numFmtId="0" fontId="28" fillId="0" borderId="0"/>
    <xf numFmtId="0" fontId="42" fillId="0" borderId="0"/>
    <xf numFmtId="0" fontId="28" fillId="0" borderId="0">
      <alignment horizontal="left" wrapText="1"/>
    </xf>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cellStyleXfs>
  <cellXfs count="214">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17" fontId="10" fillId="0" borderId="0" xfId="0" applyNumberFormat="1" applyFont="1" applyBorder="1" applyAlignment="1">
      <alignment horizont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0" fillId="0" borderId="0" xfId="0" applyFont="1" applyAlignme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4" borderId="0" xfId="0" applyFont="1" applyFill="1"/>
    <xf numFmtId="0" fontId="0" fillId="0" borderId="0" xfId="0" applyFont="1" applyBorder="1"/>
    <xf numFmtId="0" fontId="0" fillId="0" borderId="0" xfId="0" applyFont="1" applyFill="1" applyBorder="1"/>
    <xf numFmtId="0" fontId="7" fillId="0" borderId="0" xfId="0" applyFont="1" applyFill="1" applyBorder="1"/>
    <xf numFmtId="0" fontId="7" fillId="0" borderId="5" xfId="0" applyFont="1" applyFill="1" applyBorder="1"/>
    <xf numFmtId="0" fontId="0" fillId="0" borderId="4" xfId="0" applyFont="1" applyBorder="1"/>
    <xf numFmtId="0" fontId="0" fillId="0" borderId="5" xfId="0" applyFont="1" applyBorder="1"/>
    <xf numFmtId="0" fontId="13" fillId="0" borderId="0" xfId="0" applyFont="1" applyFill="1" applyBorder="1"/>
    <xf numFmtId="0" fontId="0" fillId="0" borderId="0" xfId="0" applyFont="1" applyFill="1"/>
    <xf numFmtId="0" fontId="7" fillId="0" borderId="4" xfId="0" applyFont="1" applyFill="1" applyBorder="1"/>
    <xf numFmtId="0" fontId="10" fillId="0" borderId="0" xfId="0" applyFont="1" applyFill="1" applyBorder="1" applyAlignment="1">
      <alignment horizontal="center"/>
    </xf>
    <xf numFmtId="0" fontId="0" fillId="0" borderId="7" xfId="0" applyFont="1" applyFill="1" applyBorder="1"/>
    <xf numFmtId="0" fontId="0" fillId="0" borderId="7" xfId="0" applyFont="1" applyBorder="1"/>
    <xf numFmtId="0" fontId="3" fillId="0" borderId="0" xfId="0" applyFont="1" applyBorder="1"/>
    <xf numFmtId="0" fontId="7" fillId="0" borderId="0" xfId="0" quotePrefix="1" applyFont="1" applyBorder="1" applyAlignment="1">
      <alignment horizontal="right"/>
    </xf>
    <xf numFmtId="0" fontId="10" fillId="0" borderId="7" xfId="0" applyFont="1" applyBorder="1" applyAlignment="1">
      <alignment horizontal="center"/>
    </xf>
    <xf numFmtId="0" fontId="16" fillId="0" borderId="0" xfId="0" applyFont="1"/>
    <xf numFmtId="0" fontId="11" fillId="0" borderId="0" xfId="0" applyFont="1" applyBorder="1" applyAlignment="1">
      <alignment horizontal="left" vertical="center"/>
    </xf>
    <xf numFmtId="0" fontId="15" fillId="0" borderId="0" xfId="0" applyFont="1" applyAlignment="1">
      <alignment horizontal="left"/>
    </xf>
    <xf numFmtId="0" fontId="16" fillId="0" borderId="0" xfId="0" applyFont="1" applyAlignment="1">
      <alignment horizontal="center" vertical="center"/>
    </xf>
    <xf numFmtId="0" fontId="16" fillId="0" borderId="0" xfId="0" applyFont="1" applyFill="1" applyAlignment="1">
      <alignment vertical="center" wrapText="1"/>
    </xf>
    <xf numFmtId="0" fontId="17" fillId="0" borderId="9" xfId="0" applyFont="1" applyBorder="1" applyAlignment="1">
      <alignment horizontal="center" vertical="center" wrapText="1"/>
    </xf>
    <xf numFmtId="0" fontId="18" fillId="2" borderId="10" xfId="0" applyFont="1" applyFill="1" applyBorder="1" applyAlignment="1">
      <alignment horizontal="center" vertical="center" wrapText="1"/>
    </xf>
    <xf numFmtId="0" fontId="18" fillId="2" borderId="11" xfId="0" applyFont="1" applyFill="1" applyBorder="1" applyAlignment="1">
      <alignment horizontal="center" vertical="center" wrapText="1"/>
    </xf>
    <xf numFmtId="0" fontId="17" fillId="0" borderId="0" xfId="0" applyFont="1"/>
    <xf numFmtId="0" fontId="3" fillId="0" borderId="0" xfId="0" applyFont="1"/>
    <xf numFmtId="0" fontId="19" fillId="5" borderId="10" xfId="0" quotePrefix="1" applyFont="1" applyFill="1" applyBorder="1" applyAlignment="1">
      <alignment horizontal="left" vertical="center"/>
    </xf>
    <xf numFmtId="0" fontId="19" fillId="5" borderId="12" xfId="0" quotePrefix="1" applyFont="1" applyFill="1" applyBorder="1" applyAlignment="1">
      <alignment horizontal="center" vertical="center" wrapText="1"/>
    </xf>
    <xf numFmtId="0" fontId="19" fillId="5" borderId="11" xfId="0" quotePrefix="1" applyFont="1" applyFill="1" applyBorder="1" applyAlignment="1">
      <alignment horizontal="center" vertical="center" wrapText="1"/>
    </xf>
    <xf numFmtId="0" fontId="16" fillId="0" borderId="0" xfId="0" applyFont="1" applyAlignment="1"/>
    <xf numFmtId="0" fontId="0" fillId="0" borderId="0" xfId="0" applyAlignment="1"/>
    <xf numFmtId="0" fontId="20" fillId="6" borderId="10" xfId="0" quotePrefix="1" applyFont="1" applyFill="1" applyBorder="1" applyAlignment="1">
      <alignment horizontal="left" vertical="center"/>
    </xf>
    <xf numFmtId="0" fontId="20" fillId="6" borderId="13" xfId="0" quotePrefix="1" applyFont="1" applyFill="1" applyBorder="1" applyAlignment="1">
      <alignment horizontal="left" vertical="center"/>
    </xf>
    <xf numFmtId="0" fontId="16" fillId="0" borderId="13" xfId="0" applyFont="1" applyBorder="1" applyAlignment="1">
      <alignment horizontal="center" vertical="center" wrapText="1"/>
    </xf>
    <xf numFmtId="0" fontId="5" fillId="2" borderId="10" xfId="0" applyFont="1" applyFill="1" applyBorder="1" applyAlignment="1">
      <alignment horizontal="center" vertical="center" wrapText="1"/>
    </xf>
    <xf numFmtId="0" fontId="0" fillId="0" borderId="13" xfId="0" applyFont="1" applyFill="1" applyBorder="1" applyAlignment="1">
      <alignment vertical="center" wrapText="1"/>
    </xf>
    <xf numFmtId="0" fontId="16" fillId="0" borderId="13" xfId="0" applyFont="1" applyBorder="1" applyAlignment="1">
      <alignment horizontal="center" vertical="center"/>
    </xf>
    <xf numFmtId="0" fontId="2" fillId="0" borderId="13" xfId="0" applyFont="1" applyFill="1" applyBorder="1" applyAlignment="1">
      <alignment vertical="center" wrapText="1"/>
    </xf>
    <xf numFmtId="0" fontId="16" fillId="0" borderId="0" xfId="0" applyFont="1" applyFill="1"/>
    <xf numFmtId="0" fontId="21" fillId="5" borderId="11" xfId="0" quotePrefix="1" applyFont="1" applyFill="1" applyBorder="1" applyAlignment="1">
      <alignment horizontal="center" vertical="center" wrapText="1"/>
    </xf>
    <xf numFmtId="0" fontId="16" fillId="0" borderId="0" xfId="0" applyFont="1" applyAlignment="1">
      <alignment horizontal="center" vertical="center" wrapText="1"/>
    </xf>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14"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8" fillId="0" borderId="0" xfId="0" applyFont="1" applyFill="1" applyBorder="1" applyAlignment="1">
      <alignment vertical="center" wrapText="1"/>
    </xf>
    <xf numFmtId="0" fontId="18" fillId="3" borderId="0"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8" fillId="2" borderId="16"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14" fillId="0" borderId="17" xfId="2" applyFill="1" applyBorder="1" applyAlignment="1">
      <alignment horizontal="center" vertical="center" wrapText="1"/>
    </xf>
    <xf numFmtId="0" fontId="14" fillId="0" borderId="17"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8" fillId="2" borderId="0" xfId="0" applyFont="1" applyFill="1" applyBorder="1" applyAlignment="1">
      <alignment horizontal="center" vertical="center" wrapText="1"/>
    </xf>
    <xf numFmtId="0" fontId="22"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23" fillId="0" borderId="0" xfId="0" applyFont="1" applyFill="1" applyBorder="1" applyAlignment="1">
      <alignment horizontal="center" vertical="center" wrapText="1"/>
    </xf>
    <xf numFmtId="0" fontId="24" fillId="0" borderId="0" xfId="0" applyFont="1" applyFill="1" applyBorder="1" applyAlignment="1">
      <alignment horizontal="center" vertical="center" wrapText="1"/>
    </xf>
    <xf numFmtId="0" fontId="25" fillId="0" borderId="0" xfId="2"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23" fillId="0" borderId="0" xfId="0" quotePrefix="1" applyFont="1" applyFill="1" applyBorder="1" applyAlignment="1">
      <alignment horizontal="center" vertical="center" wrapText="1"/>
    </xf>
    <xf numFmtId="0" fontId="23" fillId="6" borderId="0" xfId="0" applyFont="1" applyFill="1" applyBorder="1" applyAlignment="1">
      <alignment horizontal="center" vertical="center" wrapText="1"/>
    </xf>
    <xf numFmtId="0" fontId="20" fillId="6" borderId="0" xfId="0" quotePrefix="1" applyFont="1" applyFill="1" applyBorder="1" applyAlignment="1">
      <alignment horizontal="center" vertical="center" wrapText="1"/>
    </xf>
    <xf numFmtId="0" fontId="22" fillId="6" borderId="0" xfId="0" applyFont="1" applyFill="1" applyBorder="1" applyAlignment="1">
      <alignment horizontal="center" vertical="center" wrapText="1"/>
    </xf>
    <xf numFmtId="0" fontId="3" fillId="6" borderId="0" xfId="0" applyFont="1" applyFill="1" applyBorder="1" applyAlignment="1">
      <alignment horizontal="center" vertical="center" wrapText="1"/>
    </xf>
    <xf numFmtId="0" fontId="24" fillId="0" borderId="0" xfId="0" quotePrefix="1" applyFont="1" applyFill="1" applyBorder="1" applyAlignment="1">
      <alignment horizontal="center" vertical="center" wrapText="1"/>
    </xf>
    <xf numFmtId="0" fontId="2" fillId="4" borderId="0" xfId="0" applyFont="1" applyFill="1" applyBorder="1" applyAlignment="1">
      <alignment horizontal="center" vertical="center" wrapText="1"/>
    </xf>
    <xf numFmtId="3" fontId="2" fillId="0" borderId="0" xfId="0" quotePrefix="1" applyNumberFormat="1" applyFont="1" applyFill="1" applyBorder="1" applyAlignment="1">
      <alignment horizontal="center" vertical="center" wrapText="1"/>
    </xf>
    <xf numFmtId="10" fontId="2" fillId="0" borderId="0" xfId="0" quotePrefix="1" applyNumberFormat="1" applyFont="1" applyFill="1" applyBorder="1" applyAlignment="1">
      <alignment horizontal="center" vertical="center" wrapText="1"/>
    </xf>
    <xf numFmtId="0" fontId="2" fillId="0" borderId="0" xfId="0" quotePrefix="1" applyFont="1" applyFill="1" applyBorder="1" applyAlignment="1">
      <alignment horizontal="right" vertical="center" wrapText="1"/>
    </xf>
    <xf numFmtId="9" fontId="2" fillId="0" borderId="0" xfId="1" quotePrefix="1" applyFont="1" applyFill="1" applyBorder="1" applyAlignment="1">
      <alignment horizontal="center" vertical="center" wrapText="1"/>
    </xf>
    <xf numFmtId="0" fontId="24" fillId="0" borderId="0" xfId="0" applyFont="1" applyFill="1" applyBorder="1" applyAlignment="1">
      <alignment horizontal="right" vertical="center" wrapText="1"/>
    </xf>
    <xf numFmtId="0" fontId="26" fillId="0" borderId="0" xfId="0" applyFont="1" applyFill="1" applyBorder="1" applyAlignment="1">
      <alignment horizontal="center" vertical="center" wrapText="1"/>
    </xf>
    <xf numFmtId="0" fontId="27" fillId="6" borderId="0" xfId="0"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1" fillId="0" borderId="0" xfId="0" quotePrefix="1" applyFont="1" applyFill="1" applyBorder="1" applyAlignment="1">
      <alignment horizontal="right" vertical="center" wrapText="1"/>
    </xf>
    <xf numFmtId="0" fontId="28" fillId="0" borderId="0" xfId="0" applyFont="1" applyFill="1" applyBorder="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4"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29" fillId="0" borderId="0" xfId="0" applyFont="1" applyFill="1" applyBorder="1" applyAlignment="1">
      <alignment horizontal="left" vertical="center"/>
    </xf>
    <xf numFmtId="0" fontId="29" fillId="0" borderId="0" xfId="0" applyFont="1" applyFill="1" applyBorder="1" applyAlignment="1">
      <alignment horizontal="center" vertical="center" wrapText="1"/>
    </xf>
    <xf numFmtId="0" fontId="30"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31" fillId="0" borderId="0" xfId="0" applyFont="1" applyFill="1" applyBorder="1" applyAlignment="1">
      <alignment horizontal="center" vertical="center" wrapText="1"/>
    </xf>
    <xf numFmtId="0" fontId="14" fillId="0" borderId="0" xfId="2" applyAlignment="1">
      <alignment horizontal="center"/>
    </xf>
    <xf numFmtId="0" fontId="32" fillId="0" borderId="0" xfId="0" applyFont="1" applyFill="1" applyBorder="1" applyAlignment="1">
      <alignment horizontal="center" vertical="center" wrapText="1"/>
    </xf>
    <xf numFmtId="0" fontId="20" fillId="0" borderId="0" xfId="0" quotePrefix="1" applyFont="1" applyFill="1" applyBorder="1" applyAlignment="1">
      <alignment horizontal="center" vertical="center" wrapText="1"/>
    </xf>
    <xf numFmtId="0" fontId="26" fillId="4" borderId="0" xfId="0" applyFont="1" applyFill="1" applyBorder="1" applyAlignment="1">
      <alignment horizontal="center" vertical="center" wrapText="1"/>
    </xf>
    <xf numFmtId="3" fontId="0" fillId="0" borderId="0" xfId="0" quotePrefix="1" applyNumberFormat="1" applyFont="1"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22" fillId="0" borderId="0" xfId="0" quotePrefix="1" applyFont="1" applyFill="1" applyBorder="1" applyAlignment="1">
      <alignment horizontal="center" vertical="center" wrapText="1"/>
    </xf>
    <xf numFmtId="0" fontId="2" fillId="7" borderId="0" xfId="0" quotePrefix="1" applyFont="1" applyFill="1" applyBorder="1" applyAlignment="1">
      <alignment horizontal="center" vertical="center" wrapText="1"/>
    </xf>
    <xf numFmtId="0" fontId="33" fillId="0" borderId="0" xfId="0" applyFont="1" applyAlignment="1">
      <alignment horizontal="center" vertical="center"/>
    </xf>
    <xf numFmtId="0" fontId="34" fillId="0" borderId="0" xfId="0" applyFont="1" applyAlignment="1">
      <alignment vertical="center" wrapText="1"/>
    </xf>
    <xf numFmtId="0" fontId="35" fillId="0" borderId="0" xfId="0" applyFont="1" applyAlignment="1">
      <alignment horizontal="left" vertical="center" wrapText="1"/>
    </xf>
    <xf numFmtId="0" fontId="36" fillId="0" borderId="0" xfId="0" applyFont="1" applyAlignment="1">
      <alignment wrapText="1"/>
    </xf>
    <xf numFmtId="0" fontId="34" fillId="0" borderId="0" xfId="0" applyFont="1" applyAlignment="1">
      <alignment horizontal="left" vertical="center" wrapText="1"/>
    </xf>
    <xf numFmtId="0" fontId="38" fillId="0" borderId="0" xfId="0" applyFont="1" applyAlignment="1">
      <alignment vertical="center" wrapText="1"/>
    </xf>
    <xf numFmtId="0" fontId="39" fillId="0" borderId="0" xfId="0" applyFont="1" applyAlignment="1">
      <alignment horizontal="left" vertical="center" wrapText="1"/>
    </xf>
    <xf numFmtId="0" fontId="39" fillId="0" borderId="0" xfId="0" applyFont="1" applyAlignment="1">
      <alignment wrapText="1"/>
    </xf>
    <xf numFmtId="0" fontId="36" fillId="0" borderId="0" xfId="0" applyFont="1" applyAlignment="1">
      <alignment vertical="center" wrapText="1"/>
    </xf>
    <xf numFmtId="0" fontId="40" fillId="0" borderId="0" xfId="0" applyFont="1" applyAlignment="1">
      <alignment vertical="center" wrapText="1"/>
    </xf>
    <xf numFmtId="0" fontId="39" fillId="0" borderId="0" xfId="0" applyFont="1" applyAlignment="1">
      <alignment vertical="center" wrapText="1"/>
    </xf>
    <xf numFmtId="0" fontId="36" fillId="0" borderId="0" xfId="0" applyFont="1" applyFill="1" applyAlignment="1">
      <alignment wrapText="1"/>
    </xf>
    <xf numFmtId="0" fontId="39" fillId="0" borderId="0" xfId="0" applyFont="1" applyFill="1" applyAlignment="1">
      <alignment wrapText="1"/>
    </xf>
    <xf numFmtId="0" fontId="23" fillId="6" borderId="0" xfId="0" quotePrefix="1" applyFont="1" applyFill="1" applyBorder="1" applyAlignment="1">
      <alignment horizontal="center" vertical="center" wrapText="1"/>
    </xf>
    <xf numFmtId="0" fontId="0" fillId="0" borderId="0" xfId="0" applyFont="1" applyAlignment="1"/>
    <xf numFmtId="0" fontId="0" fillId="0" borderId="0"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0" fontId="18" fillId="0" borderId="0" xfId="0" applyFont="1" applyFill="1" applyBorder="1" applyAlignment="1" applyProtection="1">
      <alignment vertical="center" wrapText="1"/>
    </xf>
    <xf numFmtId="0" fontId="18" fillId="3" borderId="0" xfId="0" applyFont="1" applyFill="1" applyBorder="1" applyAlignment="1" applyProtection="1">
      <alignment horizontal="center" vertical="center" wrapText="1"/>
    </xf>
    <xf numFmtId="0" fontId="2" fillId="0" borderId="15"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18" fillId="0" borderId="0" xfId="0" applyFont="1" applyFill="1" applyBorder="1" applyAlignment="1" applyProtection="1">
      <alignment horizontal="center" vertical="center" wrapText="1"/>
    </xf>
    <xf numFmtId="0" fontId="18" fillId="2" borderId="16" xfId="0" applyFont="1" applyFill="1" applyBorder="1" applyAlignment="1" applyProtection="1">
      <alignment horizontal="center" vertical="center" wrapText="1"/>
    </xf>
    <xf numFmtId="0" fontId="22" fillId="0" borderId="0" xfId="0" applyFont="1" applyFill="1" applyBorder="1" applyAlignment="1" applyProtection="1">
      <alignment horizontal="center" vertical="center" wrapText="1"/>
    </xf>
    <xf numFmtId="0" fontId="14" fillId="0" borderId="17" xfId="2" applyFill="1" applyBorder="1" applyAlignment="1" applyProtection="1">
      <alignment horizontal="center" vertical="center" wrapText="1"/>
    </xf>
    <xf numFmtId="0" fontId="14" fillId="0" borderId="17" xfId="2" quotePrefix="1" applyFill="1" applyBorder="1" applyAlignment="1" applyProtection="1">
      <alignment horizontal="right" vertical="center" wrapText="1"/>
    </xf>
    <xf numFmtId="0" fontId="14" fillId="0" borderId="18" xfId="2" quotePrefix="1" applyFill="1" applyBorder="1" applyAlignment="1" applyProtection="1">
      <alignment horizontal="right" vertical="center" wrapText="1"/>
    </xf>
    <xf numFmtId="0" fontId="14" fillId="0" borderId="0" xfId="2" quotePrefix="1" applyFill="1" applyBorder="1" applyAlignment="1" applyProtection="1">
      <alignment horizontal="center" vertical="center" wrapText="1"/>
    </xf>
    <xf numFmtId="0" fontId="18" fillId="2" borderId="0" xfId="0" applyFont="1" applyFill="1" applyBorder="1" applyAlignment="1" applyProtection="1">
      <alignment horizontal="center" vertical="center" wrapText="1"/>
    </xf>
    <xf numFmtId="0" fontId="22" fillId="2" borderId="0" xfId="0" applyFont="1" applyFill="1" applyBorder="1" applyAlignment="1" applyProtection="1">
      <alignment horizontal="center" vertical="center" wrapText="1"/>
    </xf>
    <xf numFmtId="0" fontId="0" fillId="2" borderId="0" xfId="0" applyFont="1" applyFill="1" applyBorder="1" applyAlignment="1" applyProtection="1">
      <alignment horizontal="center" vertical="center" wrapText="1"/>
    </xf>
    <xf numFmtId="0" fontId="23" fillId="6" borderId="0" xfId="0" applyFont="1" applyFill="1" applyBorder="1" applyAlignment="1" applyProtection="1">
      <alignment horizontal="center" vertical="center" wrapText="1"/>
    </xf>
    <xf numFmtId="0" fontId="20" fillId="6" borderId="0" xfId="0" quotePrefix="1" applyFont="1" applyFill="1" applyBorder="1" applyAlignment="1" applyProtection="1">
      <alignment horizontal="center" vertical="center" wrapText="1"/>
    </xf>
    <xf numFmtId="0" fontId="3" fillId="6" borderId="0" xfId="0"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9" fontId="2" fillId="0" borderId="0" xfId="1" applyFont="1" applyFill="1" applyBorder="1" applyAlignment="1" applyProtection="1">
      <alignment horizontal="center" vertical="center" wrapText="1"/>
    </xf>
    <xf numFmtId="0" fontId="24" fillId="0" borderId="0" xfId="0" applyFont="1" applyFill="1" applyBorder="1" applyAlignment="1" applyProtection="1">
      <alignment horizontal="right" vertical="center" wrapText="1"/>
    </xf>
    <xf numFmtId="0" fontId="22" fillId="6" borderId="0" xfId="0" applyFont="1" applyFill="1" applyBorder="1" applyAlignment="1" applyProtection="1">
      <alignment horizontal="center" vertical="center" wrapText="1"/>
    </xf>
    <xf numFmtId="0" fontId="24" fillId="0" borderId="0" xfId="0" applyFont="1" applyFill="1" applyBorder="1" applyAlignment="1" applyProtection="1">
      <alignment horizontal="center" vertical="center" wrapText="1"/>
    </xf>
    <xf numFmtId="0" fontId="32" fillId="0" borderId="0" xfId="0"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4" fillId="0" borderId="0" xfId="1" applyFont="1" applyFill="1" applyBorder="1" applyAlignment="1" applyProtection="1">
      <alignment horizontal="center" vertical="center" wrapText="1"/>
    </xf>
    <xf numFmtId="0" fontId="23" fillId="5" borderId="0" xfId="0" applyFont="1" applyFill="1" applyBorder="1" applyAlignment="1" applyProtection="1">
      <alignment horizontal="center" vertical="center" wrapText="1"/>
    </xf>
    <xf numFmtId="0" fontId="19" fillId="5" borderId="0" xfId="0" quotePrefix="1" applyFont="1" applyFill="1" applyBorder="1" applyAlignment="1" applyProtection="1">
      <alignment horizontal="center" vertical="center" wrapText="1"/>
    </xf>
    <xf numFmtId="0" fontId="3" fillId="5" borderId="0" xfId="0" applyFont="1" applyFill="1" applyBorder="1" applyAlignment="1" applyProtection="1">
      <alignment horizontal="center" vertical="center" wrapText="1"/>
    </xf>
    <xf numFmtId="0" fontId="23"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20" fillId="0" borderId="0" xfId="0" quotePrefix="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9" fontId="2" fillId="0" borderId="0" xfId="1" quotePrefix="1" applyFont="1" applyFill="1" applyBorder="1" applyAlignment="1" applyProtection="1">
      <alignment horizontal="center" vertical="center" wrapText="1"/>
    </xf>
    <xf numFmtId="0" fontId="0" fillId="0" borderId="0" xfId="0" quotePrefix="1" applyFont="1" applyFill="1" applyBorder="1" applyAlignment="1">
      <alignment horizontal="center" vertical="center" wrapText="1"/>
    </xf>
    <xf numFmtId="0" fontId="0" fillId="0" borderId="0" xfId="0" quotePrefix="1" applyFont="1" applyFill="1" applyBorder="1" applyAlignment="1">
      <alignment horizontal="center" vertical="center" wrapText="1"/>
    </xf>
    <xf numFmtId="165" fontId="32"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9" fontId="26" fillId="0" borderId="0" xfId="1" applyFont="1" applyFill="1" applyBorder="1" applyAlignment="1" applyProtection="1">
      <alignment horizontal="center" vertical="center" wrapText="1"/>
    </xf>
    <xf numFmtId="165" fontId="2" fillId="0" borderId="0" xfId="1" applyNumberFormat="1" applyFont="1" applyFill="1" applyBorder="1" applyAlignment="1">
      <alignment horizontal="center" vertical="center" wrapText="1"/>
    </xf>
    <xf numFmtId="165" fontId="23" fillId="6" borderId="0" xfId="1" applyNumberFormat="1" applyFont="1" applyFill="1" applyBorder="1" applyAlignment="1">
      <alignment horizontal="center" vertical="center" wrapText="1"/>
    </xf>
    <xf numFmtId="0" fontId="43" fillId="0" borderId="0" xfId="0" applyFont="1" applyFill="1" applyBorder="1" applyAlignment="1">
      <alignment horizontal="center" vertical="center"/>
    </xf>
    <xf numFmtId="0" fontId="9" fillId="0" borderId="0" xfId="0" applyFont="1" applyFill="1" applyBorder="1" applyAlignment="1">
      <alignment horizontal="left" vertical="center"/>
    </xf>
    <xf numFmtId="0" fontId="9" fillId="0" borderId="0" xfId="0" applyFont="1" applyFill="1" applyBorder="1" applyAlignment="1" applyProtection="1">
      <alignment horizontal="left" vertical="center"/>
    </xf>
    <xf numFmtId="0" fontId="43" fillId="0" borderId="0" xfId="0" applyFont="1" applyFill="1" applyBorder="1" applyAlignment="1" applyProtection="1">
      <alignment horizontal="center" vertical="center"/>
    </xf>
    <xf numFmtId="0" fontId="0" fillId="0" borderId="0" xfId="0" applyFill="1" applyBorder="1"/>
    <xf numFmtId="0" fontId="14" fillId="0" borderId="0" xfId="2" applyFill="1" applyBorder="1" applyAlignment="1" applyProtection="1">
      <alignment horizontal="center" vertical="center" wrapText="1"/>
    </xf>
    <xf numFmtId="14"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3" fontId="2" fillId="0" borderId="0" xfId="0" quotePrefix="1" applyNumberFormat="1" applyFont="1" applyFill="1" applyBorder="1" applyAlignment="1" applyProtection="1">
      <alignment horizontal="center" vertical="center" wrapText="1"/>
    </xf>
    <xf numFmtId="167" fontId="2" fillId="0" borderId="0" xfId="0" applyNumberFormat="1" applyFont="1" applyFill="1" applyBorder="1" applyAlignment="1" applyProtection="1">
      <alignment horizontal="center" vertical="center" wrapText="1"/>
    </xf>
    <xf numFmtId="166" fontId="2" fillId="0" borderId="0" xfId="1" applyNumberFormat="1" applyFont="1" applyFill="1" applyBorder="1" applyAlignment="1" applyProtection="1">
      <alignment horizontal="center" vertical="center" wrapText="1"/>
    </xf>
    <xf numFmtId="3" fontId="0" fillId="0" borderId="0" xfId="0" applyNumberFormat="1" applyAlignment="1" applyProtection="1">
      <alignment horizontal="center"/>
    </xf>
    <xf numFmtId="168"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lignment horizontal="center" vertical="center" wrapText="1"/>
    </xf>
    <xf numFmtId="9" fontId="2" fillId="0" borderId="0" xfId="0" applyNumberFormat="1" applyFont="1" applyFill="1" applyBorder="1" applyAlignment="1" applyProtection="1">
      <alignment horizontal="center" vertical="center" wrapText="1"/>
    </xf>
    <xf numFmtId="10" fontId="2" fillId="0" borderId="0" xfId="1" applyNumberFormat="1" applyFont="1" applyFill="1" applyBorder="1" applyAlignment="1" applyProtection="1">
      <alignment horizontal="center" vertical="center" wrapText="1"/>
    </xf>
    <xf numFmtId="10" fontId="2" fillId="0" borderId="0" xfId="1" applyNumberFormat="1" applyFont="1" applyFill="1" applyBorder="1" applyAlignment="1">
      <alignment horizontal="center" vertical="center" wrapText="1"/>
    </xf>
    <xf numFmtId="1" fontId="2" fillId="0" borderId="0" xfId="1" applyNumberFormat="1" applyFont="1" applyFill="1" applyBorder="1" applyAlignment="1" applyProtection="1">
      <alignment horizontal="center" vertical="center" wrapText="1"/>
    </xf>
    <xf numFmtId="2" fontId="2" fillId="0" borderId="0" xfId="0" applyNumberFormat="1" applyFont="1" applyFill="1" applyBorder="1" applyAlignment="1" applyProtection="1">
      <alignment horizontal="center" vertical="center" wrapText="1"/>
    </xf>
    <xf numFmtId="3" fontId="23" fillId="0" borderId="0" xfId="0" applyNumberFormat="1" applyFont="1" applyFill="1" applyBorder="1" applyAlignment="1">
      <alignment horizontal="center" vertical="center" wrapText="1"/>
    </xf>
    <xf numFmtId="168" fontId="2" fillId="8" borderId="0" xfId="0" applyNumberFormat="1" applyFont="1" applyFill="1" applyBorder="1" applyAlignment="1" applyProtection="1">
      <alignment horizontal="center" vertical="center" wrapText="1"/>
    </xf>
    <xf numFmtId="1" fontId="2" fillId="8" borderId="0" xfId="0" quotePrefix="1" applyNumberFormat="1" applyFont="1" applyFill="1" applyBorder="1" applyAlignment="1">
      <alignment horizontal="center" vertical="center" wrapText="1"/>
    </xf>
    <xf numFmtId="4" fontId="2" fillId="0" borderId="0" xfId="0" applyNumberFormat="1" applyFont="1" applyFill="1" applyBorder="1" applyAlignment="1" applyProtection="1">
      <alignment horizontal="center" vertical="center" wrapText="1"/>
    </xf>
    <xf numFmtId="2" fontId="44" fillId="9" borderId="19" xfId="0" applyNumberFormat="1" applyFont="1" applyFill="1" applyBorder="1" applyAlignment="1" applyProtection="1">
      <alignment horizontal="right"/>
    </xf>
    <xf numFmtId="0" fontId="43" fillId="0" borderId="0" xfId="0" applyFont="1" applyFill="1" applyBorder="1" applyAlignment="1">
      <alignment horizontal="center" vertical="center"/>
    </xf>
    <xf numFmtId="0" fontId="6" fillId="3" borderId="0" xfId="0" applyFont="1" applyFill="1" applyBorder="1" applyAlignment="1">
      <alignment horizontal="center"/>
    </xf>
    <xf numFmtId="0" fontId="0" fillId="0" borderId="0" xfId="0" applyFont="1" applyAlignment="1"/>
    <xf numFmtId="0" fontId="6" fillId="2" borderId="0" xfId="2" applyFont="1" applyFill="1" applyBorder="1" applyAlignment="1">
      <alignment horizontal="center"/>
    </xf>
    <xf numFmtId="0" fontId="6" fillId="0" borderId="0" xfId="2" applyFont="1" applyAlignment="1"/>
    <xf numFmtId="0" fontId="9" fillId="0" borderId="0" xfId="0" applyFont="1" applyAlignment="1">
      <alignment horizontal="left"/>
    </xf>
    <xf numFmtId="0" fontId="15" fillId="0" borderId="0" xfId="0" applyFont="1" applyAlignment="1">
      <alignment horizontal="left"/>
    </xf>
  </cellXfs>
  <cellStyles count="46">
    <cellStyle name="Comma 2" xfId="3" xr:uid="{00000000-0005-0000-0000-000000000000}"/>
    <cellStyle name="Hyperlink" xfId="2" builtinId="8"/>
    <cellStyle name="Normal" xfId="0" builtinId="0"/>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Percent" xfId="1" builtinId="5"/>
    <cellStyle name="SAPBorder" xfId="27" xr:uid="{00000000-0005-0000-0000-000008000000}"/>
    <cellStyle name="SAPDataCell" xfId="10" xr:uid="{00000000-0005-0000-0000-000009000000}"/>
    <cellStyle name="SAPDataTotalCell" xfId="11" xr:uid="{00000000-0005-0000-0000-00000A000000}"/>
    <cellStyle name="SAPDimensionCell" xfId="9" xr:uid="{00000000-0005-0000-0000-00000B000000}"/>
    <cellStyle name="SAPEditableDataCell" xfId="12" xr:uid="{00000000-0005-0000-0000-00000C000000}"/>
    <cellStyle name="SAPEditableDataTotalCell" xfId="15" xr:uid="{00000000-0005-0000-0000-00000D000000}"/>
    <cellStyle name="SAPEmphasized" xfId="35" xr:uid="{00000000-0005-0000-0000-00000E000000}"/>
    <cellStyle name="SAPEmphasizedEditableDataCell" xfId="37" xr:uid="{00000000-0005-0000-0000-00000F000000}"/>
    <cellStyle name="SAPEmphasizedEditableDataTotalCell" xfId="38" xr:uid="{00000000-0005-0000-0000-000010000000}"/>
    <cellStyle name="SAPEmphasizedLockedDataCell" xfId="41" xr:uid="{00000000-0005-0000-0000-000011000000}"/>
    <cellStyle name="SAPEmphasizedLockedDataTotalCell" xfId="42" xr:uid="{00000000-0005-0000-0000-000012000000}"/>
    <cellStyle name="SAPEmphasizedReadonlyDataCell" xfId="39" xr:uid="{00000000-0005-0000-0000-000013000000}"/>
    <cellStyle name="SAPEmphasizedReadonlyDataTotalCell" xfId="40" xr:uid="{00000000-0005-0000-0000-000014000000}"/>
    <cellStyle name="SAPEmphasizedTotal" xfId="36" xr:uid="{00000000-0005-0000-0000-000015000000}"/>
    <cellStyle name="SAPError" xfId="45" xr:uid="{00000000-0005-0000-0000-000016000000}"/>
    <cellStyle name="SAPExceptionLevel1" xfId="18" xr:uid="{00000000-0005-0000-0000-000017000000}"/>
    <cellStyle name="SAPExceptionLevel2" xfId="19" xr:uid="{00000000-0005-0000-0000-000018000000}"/>
    <cellStyle name="SAPExceptionLevel3" xfId="20" xr:uid="{00000000-0005-0000-0000-000019000000}"/>
    <cellStyle name="SAPExceptionLevel4" xfId="21" xr:uid="{00000000-0005-0000-0000-00001A000000}"/>
    <cellStyle name="SAPExceptionLevel5" xfId="22" xr:uid="{00000000-0005-0000-0000-00001B000000}"/>
    <cellStyle name="SAPExceptionLevel6" xfId="23" xr:uid="{00000000-0005-0000-0000-00001C000000}"/>
    <cellStyle name="SAPExceptionLevel7" xfId="24" xr:uid="{00000000-0005-0000-0000-00001D000000}"/>
    <cellStyle name="SAPExceptionLevel8" xfId="25" xr:uid="{00000000-0005-0000-0000-00001E000000}"/>
    <cellStyle name="SAPExceptionLevel9" xfId="26" xr:uid="{00000000-0005-0000-0000-00001F000000}"/>
    <cellStyle name="SAPFormula" xfId="44" xr:uid="{00000000-0005-0000-0000-000020000000}"/>
    <cellStyle name="SAPHierarchyCell0" xfId="30" xr:uid="{00000000-0005-0000-0000-000021000000}"/>
    <cellStyle name="SAPHierarchyCell1" xfId="31" xr:uid="{00000000-0005-0000-0000-000022000000}"/>
    <cellStyle name="SAPHierarchyCell2" xfId="32" xr:uid="{00000000-0005-0000-0000-000023000000}"/>
    <cellStyle name="SAPHierarchyCell3" xfId="33" xr:uid="{00000000-0005-0000-0000-000024000000}"/>
    <cellStyle name="SAPHierarchyCell4" xfId="34" xr:uid="{00000000-0005-0000-0000-000025000000}"/>
    <cellStyle name="SAPLockedDataCell" xfId="14" xr:uid="{00000000-0005-0000-0000-000026000000}"/>
    <cellStyle name="SAPLockedDataTotalCell" xfId="17" xr:uid="{00000000-0005-0000-0000-000027000000}"/>
    <cellStyle name="SAPMemberCell" xfId="28" xr:uid="{00000000-0005-0000-0000-000028000000}"/>
    <cellStyle name="SAPMemberTotalCell" xfId="29" xr:uid="{00000000-0005-0000-0000-000029000000}"/>
    <cellStyle name="SAPMessageText" xfId="43" xr:uid="{00000000-0005-0000-0000-00002A000000}"/>
    <cellStyle name="SAPReadonlyDataCell" xfId="13" xr:uid="{00000000-0005-0000-0000-00002B000000}"/>
    <cellStyle name="SAPReadonlyDataTotalCell" xfId="16" xr:uid="{00000000-0005-0000-0000-00002C000000}"/>
    <cellStyle name="Standard 3" xfId="8" xr:uid="{00000000-0005-0000-0000-00002D000000}"/>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1038222</xdr:colOff>
      <xdr:row>37</xdr:row>
      <xdr:rowOff>81645</xdr:rowOff>
    </xdr:from>
    <xdr:to>
      <xdr:col>3</xdr:col>
      <xdr:colOff>73325</xdr:colOff>
      <xdr:row>46</xdr:row>
      <xdr:rowOff>6923</xdr:rowOff>
    </xdr:to>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rotWithShape="1">
        <a:blip xmlns:r="http://schemas.openxmlformats.org/officeDocument/2006/relationships" r:embed="rId1"/>
        <a:srcRect l="-65" t="67570" r="71994" b="-401"/>
        <a:stretch/>
      </xdr:blipFill>
      <xdr:spPr>
        <a:xfrm>
          <a:off x="1628772" y="7654020"/>
          <a:ext cx="2768903" cy="1782653"/>
        </a:xfrm>
        <a:prstGeom prst="rect">
          <a:avLst/>
        </a:prstGeom>
      </xdr:spPr>
    </xdr:pic>
    <xdr:clientData/>
  </xdr:twoCellAnchor>
  <xdr:twoCellAnchor editAs="oneCell">
    <xdr:from>
      <xdr:col>6</xdr:col>
      <xdr:colOff>105833</xdr:colOff>
      <xdr:row>38</xdr:row>
      <xdr:rowOff>52920</xdr:rowOff>
    </xdr:from>
    <xdr:to>
      <xdr:col>7</xdr:col>
      <xdr:colOff>1143000</xdr:colOff>
      <xdr:row>52</xdr:row>
      <xdr:rowOff>134874</xdr:rowOff>
    </xdr:to>
    <xdr:pic>
      <xdr:nvPicPr>
        <xdr:cNvPr id="3" name="Picture 2">
          <a:extLst>
            <a:ext uri="{FF2B5EF4-FFF2-40B4-BE49-F238E27FC236}">
              <a16:creationId xmlns:a16="http://schemas.microsoft.com/office/drawing/2014/main" id="{00000000-0008-0000-0300-000003000000}"/>
            </a:ext>
          </a:extLst>
        </xdr:cNvPr>
        <xdr:cNvPicPr>
          <a:picLocks noChangeAspect="1"/>
        </xdr:cNvPicPr>
      </xdr:nvPicPr>
      <xdr:blipFill rotWithShape="1">
        <a:blip xmlns:r="http://schemas.openxmlformats.org/officeDocument/2006/relationships" r:embed="rId2"/>
        <a:srcRect l="2828" t="2494" r="4887"/>
        <a:stretch/>
      </xdr:blipFill>
      <xdr:spPr>
        <a:xfrm>
          <a:off x="10030883" y="7815795"/>
          <a:ext cx="2904067" cy="2891829"/>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TALMA\BSLA\BSA\Reporting\Covered%20Bonds\2018\Q1%202018\2.%20Swedish%20HTT\Working%20documents\Swedish%20HTT%20report%20generati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Introduction"/>
      <sheetName val="A. HTT General"/>
      <sheetName val="B1. HTT Mortgage Assets"/>
      <sheetName val="B2. HTT Public Sector Assets"/>
      <sheetName val="C. HTT Harmonised Glossary"/>
      <sheetName val="Calculations"/>
      <sheetName val="Data"/>
      <sheetName val="SQL"/>
      <sheetName val="STARS_HTT_General"/>
      <sheetName val="STARS_HTT Mortgage Assets"/>
      <sheetName val="STARS HTT Public Sector Asset"/>
    </sheetNames>
    <sheetDataSet>
      <sheetData sheetId="0">
        <row r="6">
          <cell r="E6" t="str">
            <v>2018-03-31</v>
          </cell>
        </row>
      </sheetData>
      <sheetData sheetId="1"/>
      <sheetData sheetId="2"/>
      <sheetData sheetId="3"/>
      <sheetData sheetId="4"/>
      <sheetData sheetId="5"/>
      <sheetData sheetId="6"/>
      <sheetData sheetId="7">
        <row r="3">
          <cell r="H3" t="str">
            <v>Row Labels</v>
          </cell>
        </row>
      </sheetData>
      <sheetData sheetId="8"/>
      <sheetData sheetId="9"/>
      <sheetData sheetId="10"/>
      <sheetData sheetId="1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3.bin"/><Relationship Id="rId1" Type="http://schemas.openxmlformats.org/officeDocument/2006/relationships/printerSettings" Target="../printerSettings/printerSettings3.bin"/><Relationship Id="rId4"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hyperlink" Target="http://ec.europa.eu/finance/bank/docs/regcapital/acts/delegated/141010_delegated-act-liquidity-coverage_en.pdf" TargetMode="External"/><Relationship Id="rId2" Type="http://schemas.openxmlformats.org/officeDocument/2006/relationships/hyperlink" Target="http://ec.europa.eu/finance/bank/regcapital/legislation-in-force/index_en.htm" TargetMode="External"/><Relationship Id="rId1" Type="http://schemas.openxmlformats.org/officeDocument/2006/relationships/hyperlink" Target="http://eur-lex.europa.eu/legal-content/EN/TXT/?qid=1432731300799&amp;uri=CELEX:02009L0065-20140917" TargetMode="External"/><Relationship Id="rId6" Type="http://schemas.openxmlformats.org/officeDocument/2006/relationships/vmlDrawing" Target="../drawings/vmlDrawing4.vml"/><Relationship Id="rId5" Type="http://schemas.openxmlformats.org/officeDocument/2006/relationships/customProperty" Target="../customProperty5.bin"/><Relationship Id="rId4"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customProperty" Target="../customProperty8.bin"/><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E36E00"/>
  </sheetPr>
  <dimension ref="A1:A174"/>
  <sheetViews>
    <sheetView zoomScale="60" zoomScaleNormal="60" workbookViewId="0"/>
  </sheetViews>
  <sheetFormatPr defaultColWidth="9.140625" defaultRowHeight="15" x14ac:dyDescent="0.25"/>
  <cols>
    <col min="1" max="1" width="242" style="2" customWidth="1"/>
    <col min="2" max="16384" width="9.140625" style="2"/>
  </cols>
  <sheetData>
    <row r="1" spans="1:1" ht="31.5" x14ac:dyDescent="0.25">
      <c r="A1" s="63" t="s">
        <v>1230</v>
      </c>
    </row>
    <row r="3" spans="1:1" x14ac:dyDescent="0.25">
      <c r="A3" s="123"/>
    </row>
    <row r="4" spans="1:1" ht="34.5" x14ac:dyDescent="0.25">
      <c r="A4" s="124" t="s">
        <v>1231</v>
      </c>
    </row>
    <row r="5" spans="1:1" ht="34.5" x14ac:dyDescent="0.25">
      <c r="A5" s="124" t="s">
        <v>1232</v>
      </c>
    </row>
    <row r="6" spans="1:1" ht="34.5" x14ac:dyDescent="0.25">
      <c r="A6" s="124" t="s">
        <v>1233</v>
      </c>
    </row>
    <row r="7" spans="1:1" ht="17.25" x14ac:dyDescent="0.25">
      <c r="A7" s="124"/>
    </row>
    <row r="8" spans="1:1" ht="18.75" x14ac:dyDescent="0.25">
      <c r="A8" s="125" t="s">
        <v>1234</v>
      </c>
    </row>
    <row r="9" spans="1:1" ht="34.5" x14ac:dyDescent="0.3">
      <c r="A9" s="134" t="s">
        <v>1397</v>
      </c>
    </row>
    <row r="10" spans="1:1" ht="69" x14ac:dyDescent="0.25">
      <c r="A10" s="127" t="s">
        <v>1235</v>
      </c>
    </row>
    <row r="11" spans="1:1" ht="34.5" x14ac:dyDescent="0.25">
      <c r="A11" s="127" t="s">
        <v>1236</v>
      </c>
    </row>
    <row r="12" spans="1:1" ht="17.25" x14ac:dyDescent="0.25">
      <c r="A12" s="127" t="s">
        <v>1237</v>
      </c>
    </row>
    <row r="13" spans="1:1" ht="17.25" x14ac:dyDescent="0.25">
      <c r="A13" s="127" t="s">
        <v>1238</v>
      </c>
    </row>
    <row r="14" spans="1:1" ht="34.5" x14ac:dyDescent="0.25">
      <c r="A14" s="127" t="s">
        <v>1239</v>
      </c>
    </row>
    <row r="15" spans="1:1" ht="17.25" x14ac:dyDescent="0.25">
      <c r="A15" s="127"/>
    </row>
    <row r="16" spans="1:1" ht="18.75" x14ac:dyDescent="0.25">
      <c r="A16" s="125" t="s">
        <v>1240</v>
      </c>
    </row>
    <row r="17" spans="1:1" ht="17.25" x14ac:dyDescent="0.25">
      <c r="A17" s="128" t="s">
        <v>1241</v>
      </c>
    </row>
    <row r="18" spans="1:1" ht="34.5" x14ac:dyDescent="0.25">
      <c r="A18" s="129" t="s">
        <v>1242</v>
      </c>
    </row>
    <row r="19" spans="1:1" ht="34.5" x14ac:dyDescent="0.25">
      <c r="A19" s="129" t="s">
        <v>1243</v>
      </c>
    </row>
    <row r="20" spans="1:1" ht="51.75" x14ac:dyDescent="0.25">
      <c r="A20" s="129" t="s">
        <v>1244</v>
      </c>
    </row>
    <row r="21" spans="1:1" ht="86.25" x14ac:dyDescent="0.25">
      <c r="A21" s="129" t="s">
        <v>1245</v>
      </c>
    </row>
    <row r="22" spans="1:1" ht="51.75" x14ac:dyDescent="0.25">
      <c r="A22" s="129" t="s">
        <v>1246</v>
      </c>
    </row>
    <row r="23" spans="1:1" ht="34.5" x14ac:dyDescent="0.25">
      <c r="A23" s="129" t="s">
        <v>1247</v>
      </c>
    </row>
    <row r="24" spans="1:1" ht="17.25" x14ac:dyDescent="0.25">
      <c r="A24" s="129" t="s">
        <v>1248</v>
      </c>
    </row>
    <row r="25" spans="1:1" ht="17.25" x14ac:dyDescent="0.25">
      <c r="A25" s="128" t="s">
        <v>1249</v>
      </c>
    </row>
    <row r="26" spans="1:1" ht="51.75" x14ac:dyDescent="0.3">
      <c r="A26" s="130" t="s">
        <v>1250</v>
      </c>
    </row>
    <row r="27" spans="1:1" ht="17.25" x14ac:dyDescent="0.3">
      <c r="A27" s="130" t="s">
        <v>1251</v>
      </c>
    </row>
    <row r="28" spans="1:1" ht="17.25" x14ac:dyDescent="0.25">
      <c r="A28" s="128" t="s">
        <v>1252</v>
      </c>
    </row>
    <row r="29" spans="1:1" ht="34.5" x14ac:dyDescent="0.25">
      <c r="A29" s="129" t="s">
        <v>1253</v>
      </c>
    </row>
    <row r="30" spans="1:1" ht="34.5" x14ac:dyDescent="0.25">
      <c r="A30" s="129" t="s">
        <v>1254</v>
      </c>
    </row>
    <row r="31" spans="1:1" ht="34.5" x14ac:dyDescent="0.25">
      <c r="A31" s="129" t="s">
        <v>1255</v>
      </c>
    </row>
    <row r="32" spans="1:1" ht="34.5" x14ac:dyDescent="0.25">
      <c r="A32" s="129" t="s">
        <v>1256</v>
      </c>
    </row>
    <row r="33" spans="1:1" ht="17.25" x14ac:dyDescent="0.25">
      <c r="A33" s="129"/>
    </row>
    <row r="34" spans="1:1" ht="18.75" x14ac:dyDescent="0.25">
      <c r="A34" s="125" t="s">
        <v>1257</v>
      </c>
    </row>
    <row r="35" spans="1:1" ht="17.25" x14ac:dyDescent="0.25">
      <c r="A35" s="128" t="s">
        <v>1258</v>
      </c>
    </row>
    <row r="36" spans="1:1" ht="34.5" x14ac:dyDescent="0.25">
      <c r="A36" s="129" t="s">
        <v>1259</v>
      </c>
    </row>
    <row r="37" spans="1:1" ht="34.5" x14ac:dyDescent="0.25">
      <c r="A37" s="129" t="s">
        <v>1260</v>
      </c>
    </row>
    <row r="38" spans="1:1" ht="34.5" x14ac:dyDescent="0.25">
      <c r="A38" s="129" t="s">
        <v>1261</v>
      </c>
    </row>
    <row r="39" spans="1:1" ht="17.25" x14ac:dyDescent="0.25">
      <c r="A39" s="129" t="s">
        <v>1262</v>
      </c>
    </row>
    <row r="40" spans="1:1" ht="34.5" x14ac:dyDescent="0.25">
      <c r="A40" s="129" t="s">
        <v>1263</v>
      </c>
    </row>
    <row r="41" spans="1:1" ht="17.25" x14ac:dyDescent="0.25">
      <c r="A41" s="128" t="s">
        <v>1264</v>
      </c>
    </row>
    <row r="42" spans="1:1" ht="17.25" x14ac:dyDescent="0.25">
      <c r="A42" s="129" t="s">
        <v>1265</v>
      </c>
    </row>
    <row r="43" spans="1:1" ht="17.25" x14ac:dyDescent="0.3">
      <c r="A43" s="130" t="s">
        <v>1266</v>
      </c>
    </row>
    <row r="44" spans="1:1" ht="17.25" x14ac:dyDescent="0.25">
      <c r="A44" s="128" t="s">
        <v>1267</v>
      </c>
    </row>
    <row r="45" spans="1:1" ht="34.5" x14ac:dyDescent="0.3">
      <c r="A45" s="130" t="s">
        <v>1268</v>
      </c>
    </row>
    <row r="46" spans="1:1" ht="34.5" x14ac:dyDescent="0.25">
      <c r="A46" s="129" t="s">
        <v>1269</v>
      </c>
    </row>
    <row r="47" spans="1:1" ht="34.5" x14ac:dyDescent="0.25">
      <c r="A47" s="129" t="s">
        <v>1270</v>
      </c>
    </row>
    <row r="48" spans="1:1" ht="17.25" x14ac:dyDescent="0.25">
      <c r="A48" s="129" t="s">
        <v>1271</v>
      </c>
    </row>
    <row r="49" spans="1:1" ht="17.25" x14ac:dyDescent="0.3">
      <c r="A49" s="130" t="s">
        <v>1272</v>
      </c>
    </row>
    <row r="50" spans="1:1" ht="17.25" x14ac:dyDescent="0.25">
      <c r="A50" s="128" t="s">
        <v>1273</v>
      </c>
    </row>
    <row r="51" spans="1:1" ht="34.5" x14ac:dyDescent="0.3">
      <c r="A51" s="130" t="s">
        <v>1274</v>
      </c>
    </row>
    <row r="52" spans="1:1" ht="17.25" x14ac:dyDescent="0.25">
      <c r="A52" s="129" t="s">
        <v>1275</v>
      </c>
    </row>
    <row r="53" spans="1:1" ht="34.5" x14ac:dyDescent="0.3">
      <c r="A53" s="130" t="s">
        <v>1276</v>
      </c>
    </row>
    <row r="54" spans="1:1" ht="17.25" x14ac:dyDescent="0.25">
      <c r="A54" s="128" t="s">
        <v>1277</v>
      </c>
    </row>
    <row r="55" spans="1:1" ht="17.25" x14ac:dyDescent="0.3">
      <c r="A55" s="130" t="s">
        <v>1278</v>
      </c>
    </row>
    <row r="56" spans="1:1" ht="34.5" x14ac:dyDescent="0.25">
      <c r="A56" s="129" t="s">
        <v>1279</v>
      </c>
    </row>
    <row r="57" spans="1:1" ht="17.25" x14ac:dyDescent="0.25">
      <c r="A57" s="129" t="s">
        <v>1280</v>
      </c>
    </row>
    <row r="58" spans="1:1" ht="17.25" x14ac:dyDescent="0.25">
      <c r="A58" s="129" t="s">
        <v>1281</v>
      </c>
    </row>
    <row r="59" spans="1:1" ht="17.25" x14ac:dyDescent="0.25">
      <c r="A59" s="128" t="s">
        <v>1282</v>
      </c>
    </row>
    <row r="60" spans="1:1" ht="34.5" x14ac:dyDescent="0.25">
      <c r="A60" s="129" t="s">
        <v>1283</v>
      </c>
    </row>
    <row r="61" spans="1:1" ht="17.25" x14ac:dyDescent="0.25">
      <c r="A61" s="131"/>
    </row>
    <row r="62" spans="1:1" ht="18.75" x14ac:dyDescent="0.25">
      <c r="A62" s="125" t="s">
        <v>1284</v>
      </c>
    </row>
    <row r="63" spans="1:1" ht="17.25" x14ac:dyDescent="0.25">
      <c r="A63" s="128" t="s">
        <v>1285</v>
      </c>
    </row>
    <row r="64" spans="1:1" ht="34.5" x14ac:dyDescent="0.25">
      <c r="A64" s="129" t="s">
        <v>1286</v>
      </c>
    </row>
    <row r="65" spans="1:1" ht="17.25" x14ac:dyDescent="0.25">
      <c r="A65" s="129" t="s">
        <v>1287</v>
      </c>
    </row>
    <row r="66" spans="1:1" ht="34.5" x14ac:dyDescent="0.25">
      <c r="A66" s="127" t="s">
        <v>1288</v>
      </c>
    </row>
    <row r="67" spans="1:1" ht="34.5" x14ac:dyDescent="0.25">
      <c r="A67" s="127" t="s">
        <v>1289</v>
      </c>
    </row>
    <row r="68" spans="1:1" ht="34.5" x14ac:dyDescent="0.25">
      <c r="A68" s="127" t="s">
        <v>1290</v>
      </c>
    </row>
    <row r="69" spans="1:1" ht="17.25" x14ac:dyDescent="0.25">
      <c r="A69" s="132" t="s">
        <v>1291</v>
      </c>
    </row>
    <row r="70" spans="1:1" ht="51.75" x14ac:dyDescent="0.25">
      <c r="A70" s="127" t="s">
        <v>1292</v>
      </c>
    </row>
    <row r="71" spans="1:1" ht="17.25" x14ac:dyDescent="0.25">
      <c r="A71" s="127" t="s">
        <v>1293</v>
      </c>
    </row>
    <row r="72" spans="1:1" ht="17.25" x14ac:dyDescent="0.25">
      <c r="A72" s="132" t="s">
        <v>1294</v>
      </c>
    </row>
    <row r="73" spans="1:1" ht="17.25" x14ac:dyDescent="0.25">
      <c r="A73" s="127" t="s">
        <v>1295</v>
      </c>
    </row>
    <row r="74" spans="1:1" ht="17.25" x14ac:dyDescent="0.25">
      <c r="A74" s="132" t="s">
        <v>1296</v>
      </c>
    </row>
    <row r="75" spans="1:1" ht="34.5" x14ac:dyDescent="0.25">
      <c r="A75" s="127" t="s">
        <v>1297</v>
      </c>
    </row>
    <row r="76" spans="1:1" ht="17.25" x14ac:dyDescent="0.25">
      <c r="A76" s="127" t="s">
        <v>1298</v>
      </c>
    </row>
    <row r="77" spans="1:1" ht="51.75" x14ac:dyDescent="0.25">
      <c r="A77" s="127" t="s">
        <v>1299</v>
      </c>
    </row>
    <row r="78" spans="1:1" ht="17.25" x14ac:dyDescent="0.25">
      <c r="A78" s="132" t="s">
        <v>1300</v>
      </c>
    </row>
    <row r="79" spans="1:1" ht="17.25" x14ac:dyDescent="0.3">
      <c r="A79" s="126" t="s">
        <v>1301</v>
      </c>
    </row>
    <row r="80" spans="1:1" ht="17.25" x14ac:dyDescent="0.25">
      <c r="A80" s="132" t="s">
        <v>1302</v>
      </c>
    </row>
    <row r="81" spans="1:1" ht="34.5" x14ac:dyDescent="0.25">
      <c r="A81" s="127" t="s">
        <v>1303</v>
      </c>
    </row>
    <row r="82" spans="1:1" ht="34.5" x14ac:dyDescent="0.25">
      <c r="A82" s="127" t="s">
        <v>1304</v>
      </c>
    </row>
    <row r="83" spans="1:1" ht="34.5" x14ac:dyDescent="0.25">
      <c r="A83" s="127" t="s">
        <v>1305</v>
      </c>
    </row>
    <row r="84" spans="1:1" ht="34.5" x14ac:dyDescent="0.25">
      <c r="A84" s="127" t="s">
        <v>1306</v>
      </c>
    </row>
    <row r="85" spans="1:1" ht="34.5" x14ac:dyDescent="0.25">
      <c r="A85" s="127" t="s">
        <v>1307</v>
      </c>
    </row>
    <row r="86" spans="1:1" ht="17.25" x14ac:dyDescent="0.25">
      <c r="A86" s="132" t="s">
        <v>1308</v>
      </c>
    </row>
    <row r="87" spans="1:1" ht="17.25" x14ac:dyDescent="0.25">
      <c r="A87" s="127" t="s">
        <v>1309</v>
      </c>
    </row>
    <row r="88" spans="1:1" ht="34.5" x14ac:dyDescent="0.25">
      <c r="A88" s="127" t="s">
        <v>1310</v>
      </c>
    </row>
    <row r="89" spans="1:1" ht="17.25" x14ac:dyDescent="0.25">
      <c r="A89" s="132" t="s">
        <v>1311</v>
      </c>
    </row>
    <row r="90" spans="1:1" ht="34.5" x14ac:dyDescent="0.25">
      <c r="A90" s="127" t="s">
        <v>1312</v>
      </c>
    </row>
    <row r="91" spans="1:1" ht="17.25" x14ac:dyDescent="0.25">
      <c r="A91" s="132" t="s">
        <v>1313</v>
      </c>
    </row>
    <row r="92" spans="1:1" ht="17.25" x14ac:dyDescent="0.3">
      <c r="A92" s="126" t="s">
        <v>1314</v>
      </c>
    </row>
    <row r="93" spans="1:1" ht="17.25" x14ac:dyDescent="0.25">
      <c r="A93" s="127" t="s">
        <v>1315</v>
      </c>
    </row>
    <row r="94" spans="1:1" ht="17.25" x14ac:dyDescent="0.25">
      <c r="A94" s="127"/>
    </row>
    <row r="95" spans="1:1" ht="18.75" x14ac:dyDescent="0.25">
      <c r="A95" s="125" t="s">
        <v>1316</v>
      </c>
    </row>
    <row r="96" spans="1:1" ht="34.5" x14ac:dyDescent="0.3">
      <c r="A96" s="126" t="s">
        <v>1317</v>
      </c>
    </row>
    <row r="97" spans="1:1" ht="17.25" x14ac:dyDescent="0.3">
      <c r="A97" s="126" t="s">
        <v>1318</v>
      </c>
    </row>
    <row r="98" spans="1:1" ht="17.25" x14ac:dyDescent="0.25">
      <c r="A98" s="132" t="s">
        <v>1319</v>
      </c>
    </row>
    <row r="99" spans="1:1" ht="17.25" x14ac:dyDescent="0.25">
      <c r="A99" s="124" t="s">
        <v>1320</v>
      </c>
    </row>
    <row r="100" spans="1:1" ht="17.25" x14ac:dyDescent="0.25">
      <c r="A100" s="127" t="s">
        <v>1321</v>
      </c>
    </row>
    <row r="101" spans="1:1" ht="17.25" x14ac:dyDescent="0.25">
      <c r="A101" s="127" t="s">
        <v>1322</v>
      </c>
    </row>
    <row r="102" spans="1:1" ht="17.25" x14ac:dyDescent="0.25">
      <c r="A102" s="127" t="s">
        <v>1323</v>
      </c>
    </row>
    <row r="103" spans="1:1" ht="17.25" x14ac:dyDescent="0.25">
      <c r="A103" s="127" t="s">
        <v>1324</v>
      </c>
    </row>
    <row r="104" spans="1:1" ht="34.5" x14ac:dyDescent="0.25">
      <c r="A104" s="127" t="s">
        <v>1325</v>
      </c>
    </row>
    <row r="105" spans="1:1" ht="17.25" x14ac:dyDescent="0.25">
      <c r="A105" s="124" t="s">
        <v>1326</v>
      </c>
    </row>
    <row r="106" spans="1:1" ht="17.25" x14ac:dyDescent="0.25">
      <c r="A106" s="127" t="s">
        <v>1327</v>
      </c>
    </row>
    <row r="107" spans="1:1" ht="17.25" x14ac:dyDescent="0.25">
      <c r="A107" s="127" t="s">
        <v>1328</v>
      </c>
    </row>
    <row r="108" spans="1:1" ht="17.25" x14ac:dyDescent="0.25">
      <c r="A108" s="127" t="s">
        <v>1329</v>
      </c>
    </row>
    <row r="109" spans="1:1" ht="17.25" x14ac:dyDescent="0.25">
      <c r="A109" s="127" t="s">
        <v>1330</v>
      </c>
    </row>
    <row r="110" spans="1:1" ht="17.25" x14ac:dyDescent="0.25">
      <c r="A110" s="127" t="s">
        <v>1331</v>
      </c>
    </row>
    <row r="111" spans="1:1" ht="17.25" x14ac:dyDescent="0.25">
      <c r="A111" s="127" t="s">
        <v>1332</v>
      </c>
    </row>
    <row r="112" spans="1:1" ht="17.25" x14ac:dyDescent="0.25">
      <c r="A112" s="132" t="s">
        <v>1333</v>
      </c>
    </row>
    <row r="113" spans="1:1" ht="17.25" x14ac:dyDescent="0.25">
      <c r="A113" s="127" t="s">
        <v>1334</v>
      </c>
    </row>
    <row r="114" spans="1:1" ht="17.25" x14ac:dyDescent="0.25">
      <c r="A114" s="124" t="s">
        <v>1335</v>
      </c>
    </row>
    <row r="115" spans="1:1" ht="17.25" x14ac:dyDescent="0.25">
      <c r="A115" s="127" t="s">
        <v>1336</v>
      </c>
    </row>
    <row r="116" spans="1:1" ht="17.25" x14ac:dyDescent="0.25">
      <c r="A116" s="127" t="s">
        <v>1337</v>
      </c>
    </row>
    <row r="117" spans="1:1" ht="17.25" x14ac:dyDescent="0.25">
      <c r="A117" s="124" t="s">
        <v>1338</v>
      </c>
    </row>
    <row r="118" spans="1:1" ht="17.25" x14ac:dyDescent="0.25">
      <c r="A118" s="127" t="s">
        <v>1339</v>
      </c>
    </row>
    <row r="119" spans="1:1" ht="17.25" x14ac:dyDescent="0.25">
      <c r="A119" s="127" t="s">
        <v>1340</v>
      </c>
    </row>
    <row r="120" spans="1:1" ht="17.25" x14ac:dyDescent="0.25">
      <c r="A120" s="127" t="s">
        <v>1341</v>
      </c>
    </row>
    <row r="121" spans="1:1" ht="17.25" x14ac:dyDescent="0.25">
      <c r="A121" s="132" t="s">
        <v>1342</v>
      </c>
    </row>
    <row r="122" spans="1:1" ht="17.25" x14ac:dyDescent="0.25">
      <c r="A122" s="124" t="s">
        <v>1343</v>
      </c>
    </row>
    <row r="123" spans="1:1" ht="17.25" x14ac:dyDescent="0.25">
      <c r="A123" s="124" t="s">
        <v>1344</v>
      </c>
    </row>
    <row r="124" spans="1:1" ht="17.25" x14ac:dyDescent="0.25">
      <c r="A124" s="127" t="s">
        <v>1345</v>
      </c>
    </row>
    <row r="125" spans="1:1" ht="17.25" x14ac:dyDescent="0.25">
      <c r="A125" s="127" t="s">
        <v>1346</v>
      </c>
    </row>
    <row r="126" spans="1:1" ht="17.25" x14ac:dyDescent="0.25">
      <c r="A126" s="127" t="s">
        <v>1347</v>
      </c>
    </row>
    <row r="127" spans="1:1" ht="17.25" x14ac:dyDescent="0.25">
      <c r="A127" s="127" t="s">
        <v>1348</v>
      </c>
    </row>
    <row r="128" spans="1:1" ht="17.25" x14ac:dyDescent="0.25">
      <c r="A128" s="127" t="s">
        <v>1349</v>
      </c>
    </row>
    <row r="129" spans="1:1" ht="17.25" x14ac:dyDescent="0.25">
      <c r="A129" s="132" t="s">
        <v>1350</v>
      </c>
    </row>
    <row r="130" spans="1:1" ht="34.5" x14ac:dyDescent="0.25">
      <c r="A130" s="127" t="s">
        <v>1351</v>
      </c>
    </row>
    <row r="131" spans="1:1" ht="69" x14ac:dyDescent="0.25">
      <c r="A131" s="127" t="s">
        <v>1352</v>
      </c>
    </row>
    <row r="132" spans="1:1" ht="34.5" x14ac:dyDescent="0.25">
      <c r="A132" s="127" t="s">
        <v>1353</v>
      </c>
    </row>
    <row r="133" spans="1:1" ht="17.25" x14ac:dyDescent="0.25">
      <c r="A133" s="132" t="s">
        <v>1354</v>
      </c>
    </row>
    <row r="134" spans="1:1" ht="34.5" x14ac:dyDescent="0.25">
      <c r="A134" s="124" t="s">
        <v>1355</v>
      </c>
    </row>
    <row r="135" spans="1:1" ht="17.25" x14ac:dyDescent="0.25">
      <c r="A135" s="124"/>
    </row>
    <row r="136" spans="1:1" ht="18.75" x14ac:dyDescent="0.25">
      <c r="A136" s="125" t="s">
        <v>1356</v>
      </c>
    </row>
    <row r="137" spans="1:1" ht="17.25" x14ac:dyDescent="0.25">
      <c r="A137" s="127" t="s">
        <v>1357</v>
      </c>
    </row>
    <row r="138" spans="1:1" ht="34.5" x14ac:dyDescent="0.25">
      <c r="A138" s="129" t="s">
        <v>1358</v>
      </c>
    </row>
    <row r="139" spans="1:1" ht="34.5" x14ac:dyDescent="0.25">
      <c r="A139" s="129" t="s">
        <v>1359</v>
      </c>
    </row>
    <row r="140" spans="1:1" ht="17.25" x14ac:dyDescent="0.25">
      <c r="A140" s="128" t="s">
        <v>1360</v>
      </c>
    </row>
    <row r="141" spans="1:1" ht="17.25" x14ac:dyDescent="0.25">
      <c r="A141" s="133" t="s">
        <v>1361</v>
      </c>
    </row>
    <row r="142" spans="1:1" ht="34.5" x14ac:dyDescent="0.3">
      <c r="A142" s="130" t="s">
        <v>1362</v>
      </c>
    </row>
    <row r="143" spans="1:1" ht="17.25" x14ac:dyDescent="0.25">
      <c r="A143" s="129" t="s">
        <v>1363</v>
      </c>
    </row>
    <row r="144" spans="1:1" ht="17.25" x14ac:dyDescent="0.25">
      <c r="A144" s="129" t="s">
        <v>1364</v>
      </c>
    </row>
    <row r="145" spans="1:1" ht="17.25" x14ac:dyDescent="0.25">
      <c r="A145" s="133" t="s">
        <v>1365</v>
      </c>
    </row>
    <row r="146" spans="1:1" ht="17.25" x14ac:dyDescent="0.25">
      <c r="A146" s="128" t="s">
        <v>1366</v>
      </c>
    </row>
    <row r="147" spans="1:1" ht="17.25" x14ac:dyDescent="0.25">
      <c r="A147" s="133" t="s">
        <v>1367</v>
      </c>
    </row>
    <row r="148" spans="1:1" ht="17.25" x14ac:dyDescent="0.25">
      <c r="A148" s="129" t="s">
        <v>1368</v>
      </c>
    </row>
    <row r="149" spans="1:1" ht="17.25" x14ac:dyDescent="0.25">
      <c r="A149" s="129" t="s">
        <v>1369</v>
      </c>
    </row>
    <row r="150" spans="1:1" ht="17.25" x14ac:dyDescent="0.25">
      <c r="A150" s="129" t="s">
        <v>1370</v>
      </c>
    </row>
    <row r="151" spans="1:1" ht="34.5" x14ac:dyDescent="0.25">
      <c r="A151" s="133" t="s">
        <v>1371</v>
      </c>
    </row>
    <row r="152" spans="1:1" ht="17.25" x14ac:dyDescent="0.25">
      <c r="A152" s="128" t="s">
        <v>1372</v>
      </c>
    </row>
    <row r="153" spans="1:1" ht="17.25" x14ac:dyDescent="0.25">
      <c r="A153" s="129" t="s">
        <v>1373</v>
      </c>
    </row>
    <row r="154" spans="1:1" ht="17.25" x14ac:dyDescent="0.25">
      <c r="A154" s="129" t="s">
        <v>1374</v>
      </c>
    </row>
    <row r="155" spans="1:1" ht="17.25" x14ac:dyDescent="0.25">
      <c r="A155" s="129" t="s">
        <v>1375</v>
      </c>
    </row>
    <row r="156" spans="1:1" ht="17.25" x14ac:dyDescent="0.25">
      <c r="A156" s="129" t="s">
        <v>1376</v>
      </c>
    </row>
    <row r="157" spans="1:1" ht="34.5" x14ac:dyDescent="0.25">
      <c r="A157" s="129" t="s">
        <v>1377</v>
      </c>
    </row>
    <row r="158" spans="1:1" ht="34.5" x14ac:dyDescent="0.25">
      <c r="A158" s="129" t="s">
        <v>1378</v>
      </c>
    </row>
    <row r="159" spans="1:1" ht="17.25" x14ac:dyDescent="0.25">
      <c r="A159" s="128" t="s">
        <v>1379</v>
      </c>
    </row>
    <row r="160" spans="1:1" ht="34.5" x14ac:dyDescent="0.25">
      <c r="A160" s="129" t="s">
        <v>1380</v>
      </c>
    </row>
    <row r="161" spans="1:1" ht="34.5" x14ac:dyDescent="0.25">
      <c r="A161" s="129" t="s">
        <v>1381</v>
      </c>
    </row>
    <row r="162" spans="1:1" ht="17.25" x14ac:dyDescent="0.25">
      <c r="A162" s="129" t="s">
        <v>1382</v>
      </c>
    </row>
    <row r="163" spans="1:1" ht="17.25" x14ac:dyDescent="0.25">
      <c r="A163" s="128" t="s">
        <v>1383</v>
      </c>
    </row>
    <row r="164" spans="1:1" ht="34.5" x14ac:dyDescent="0.3">
      <c r="A164" s="135" t="s">
        <v>1398</v>
      </c>
    </row>
    <row r="165" spans="1:1" ht="34.5" x14ac:dyDescent="0.25">
      <c r="A165" s="129" t="s">
        <v>1384</v>
      </c>
    </row>
    <row r="166" spans="1:1" ht="17.25" x14ac:dyDescent="0.25">
      <c r="A166" s="128" t="s">
        <v>1385</v>
      </c>
    </row>
    <row r="167" spans="1:1" ht="17.25" x14ac:dyDescent="0.25">
      <c r="A167" s="129" t="s">
        <v>1386</v>
      </c>
    </row>
    <row r="168" spans="1:1" ht="17.25" x14ac:dyDescent="0.25">
      <c r="A168" s="128" t="s">
        <v>1387</v>
      </c>
    </row>
    <row r="169" spans="1:1" ht="17.25" x14ac:dyDescent="0.3">
      <c r="A169" s="130" t="s">
        <v>1388</v>
      </c>
    </row>
    <row r="170" spans="1:1" ht="17.25" x14ac:dyDescent="0.3">
      <c r="A170" s="130"/>
    </row>
    <row r="171" spans="1:1" ht="17.25" x14ac:dyDescent="0.3">
      <c r="A171" s="130"/>
    </row>
    <row r="172" spans="1:1" ht="17.25" x14ac:dyDescent="0.3">
      <c r="A172" s="130"/>
    </row>
    <row r="173" spans="1:1" ht="17.25" x14ac:dyDescent="0.3">
      <c r="A173" s="130"/>
    </row>
    <row r="174" spans="1:1" ht="17.25" x14ac:dyDescent="0.3">
      <c r="A174" s="130"/>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rowBreaks count="1" manualBreakCount="1">
    <brk id="14" man="1"/>
  </rowBreaks>
  <customProperties>
    <customPr name="_pios_id" r:id="rId2"/>
  </customProperties>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847A75"/>
  </sheetPr>
  <dimension ref="A1:R40"/>
  <sheetViews>
    <sheetView tabSelected="1" zoomScale="80" zoomScaleNormal="80" workbookViewId="0">
      <selection activeCell="Q24" sqref="Q24"/>
    </sheetView>
  </sheetViews>
  <sheetFormatPr defaultRowHeight="15" x14ac:dyDescent="0.25"/>
  <cols>
    <col min="1" max="1" width="9.140625" style="2"/>
    <col min="2" max="10" width="12.42578125" style="2" customWidth="1"/>
    <col min="11" max="18" width="9.140625" style="2"/>
  </cols>
  <sheetData>
    <row r="1" spans="2:10" ht="15.75" thickBot="1" x14ac:dyDescent="0.3"/>
    <row r="2" spans="2:10" x14ac:dyDescent="0.25">
      <c r="B2" s="3"/>
      <c r="C2" s="4"/>
      <c r="D2" s="4"/>
      <c r="E2" s="4"/>
      <c r="F2" s="4"/>
      <c r="G2" s="4"/>
      <c r="H2" s="4"/>
      <c r="I2" s="4"/>
      <c r="J2" s="5"/>
    </row>
    <row r="3" spans="2:10" x14ac:dyDescent="0.25">
      <c r="B3" s="6"/>
      <c r="C3" s="7"/>
      <c r="D3" s="7"/>
      <c r="E3" s="7"/>
      <c r="F3" s="7"/>
      <c r="G3" s="7"/>
      <c r="H3" s="7"/>
      <c r="I3" s="7"/>
      <c r="J3" s="8"/>
    </row>
    <row r="4" spans="2:10" x14ac:dyDescent="0.25">
      <c r="B4" s="6"/>
      <c r="C4" s="7"/>
      <c r="D4" s="7"/>
      <c r="E4" s="7"/>
      <c r="F4" s="7"/>
      <c r="G4" s="7"/>
      <c r="H4" s="7"/>
      <c r="I4" s="7"/>
      <c r="J4" s="8"/>
    </row>
    <row r="5" spans="2:10" ht="31.5" x14ac:dyDescent="0.3">
      <c r="B5" s="6"/>
      <c r="C5" s="7"/>
      <c r="D5" s="7"/>
      <c r="E5" s="9"/>
      <c r="F5" s="10" t="s">
        <v>13</v>
      </c>
      <c r="G5" s="7"/>
      <c r="H5" s="7"/>
      <c r="I5" s="7"/>
      <c r="J5" s="8"/>
    </row>
    <row r="6" spans="2:10" ht="41.25" customHeight="1" x14ac:dyDescent="0.25">
      <c r="B6" s="6"/>
      <c r="C6" s="7"/>
      <c r="D6" s="7"/>
      <c r="E6" s="207" t="s">
        <v>1408</v>
      </c>
      <c r="F6" s="207"/>
      <c r="G6" s="207"/>
      <c r="H6" s="7"/>
      <c r="I6" s="7"/>
      <c r="J6" s="8"/>
    </row>
    <row r="7" spans="2:10" ht="26.25" x14ac:dyDescent="0.25">
      <c r="B7" s="6"/>
      <c r="C7" s="7"/>
      <c r="D7" s="7"/>
      <c r="E7" s="7"/>
      <c r="F7" s="12" t="s">
        <v>616</v>
      </c>
      <c r="G7" s="7"/>
      <c r="H7" s="7"/>
      <c r="I7" s="7"/>
      <c r="J7" s="8"/>
    </row>
    <row r="8" spans="2:10" ht="26.25" x14ac:dyDescent="0.25">
      <c r="B8" s="6"/>
      <c r="C8" s="7"/>
      <c r="D8" s="7"/>
      <c r="E8" s="7"/>
      <c r="F8" s="12" t="s">
        <v>1478</v>
      </c>
      <c r="G8" s="7"/>
      <c r="H8" s="7"/>
      <c r="I8" s="7"/>
      <c r="J8" s="8"/>
    </row>
    <row r="9" spans="2:10" ht="21" x14ac:dyDescent="0.25">
      <c r="B9" s="6"/>
      <c r="C9" s="7"/>
      <c r="D9" s="7"/>
      <c r="E9" s="7"/>
      <c r="F9" s="13" t="s">
        <v>1510</v>
      </c>
      <c r="G9" s="7"/>
      <c r="H9" s="7"/>
      <c r="I9" s="7"/>
      <c r="J9" s="8"/>
    </row>
    <row r="10" spans="2:10" ht="21" x14ac:dyDescent="0.25">
      <c r="B10" s="6"/>
      <c r="C10" s="7"/>
      <c r="D10" s="7"/>
      <c r="E10" s="7"/>
      <c r="F10" s="13" t="s">
        <v>1509</v>
      </c>
      <c r="G10" s="7"/>
      <c r="H10" s="7"/>
      <c r="I10" s="7"/>
      <c r="J10" s="8"/>
    </row>
    <row r="11" spans="2:10" ht="21" x14ac:dyDescent="0.25">
      <c r="B11" s="6"/>
      <c r="C11" s="7"/>
      <c r="D11" s="7"/>
      <c r="E11" s="7"/>
      <c r="F11" s="13"/>
      <c r="G11" s="7"/>
      <c r="H11" s="7"/>
      <c r="I11" s="7"/>
      <c r="J11" s="8"/>
    </row>
    <row r="12" spans="2:10" x14ac:dyDescent="0.25">
      <c r="B12" s="6"/>
      <c r="C12" s="7"/>
      <c r="D12" s="7"/>
      <c r="E12" s="7"/>
      <c r="F12" s="7"/>
      <c r="G12" s="7"/>
      <c r="H12" s="7"/>
      <c r="I12" s="7"/>
      <c r="J12" s="8"/>
    </row>
    <row r="13" spans="2:10" x14ac:dyDescent="0.25">
      <c r="B13" s="6"/>
      <c r="C13" s="7"/>
      <c r="D13" s="7"/>
      <c r="E13" s="7"/>
      <c r="F13" s="7"/>
      <c r="G13" s="7"/>
      <c r="H13" s="7"/>
      <c r="I13" s="7"/>
      <c r="J13" s="8"/>
    </row>
    <row r="14" spans="2:10" x14ac:dyDescent="0.25">
      <c r="B14" s="6"/>
      <c r="C14" s="7"/>
      <c r="D14" s="7"/>
      <c r="E14" s="7"/>
      <c r="F14" s="7"/>
      <c r="G14" s="7"/>
      <c r="H14" s="7"/>
      <c r="I14" s="7"/>
      <c r="J14" s="8"/>
    </row>
    <row r="15" spans="2:10" x14ac:dyDescent="0.25">
      <c r="B15" s="6"/>
      <c r="C15" s="7"/>
      <c r="D15" s="7"/>
      <c r="E15" s="7"/>
      <c r="F15" s="7"/>
      <c r="G15" s="7"/>
      <c r="H15" s="7"/>
      <c r="I15" s="7"/>
      <c r="J15" s="8"/>
    </row>
    <row r="16" spans="2:10" x14ac:dyDescent="0.25">
      <c r="B16" s="6"/>
      <c r="C16" s="7"/>
      <c r="D16" s="7"/>
      <c r="E16" s="7"/>
      <c r="F16" s="7"/>
      <c r="G16" s="7"/>
      <c r="H16" s="7"/>
      <c r="I16" s="7"/>
      <c r="J16" s="8"/>
    </row>
    <row r="17" spans="2:10" x14ac:dyDescent="0.25">
      <c r="B17" s="6"/>
      <c r="C17" s="7"/>
      <c r="D17" s="7"/>
      <c r="E17" s="7"/>
      <c r="F17" s="7"/>
      <c r="G17" s="7"/>
      <c r="H17" s="7"/>
      <c r="I17" s="7"/>
      <c r="J17" s="8"/>
    </row>
    <row r="18" spans="2:10" x14ac:dyDescent="0.25">
      <c r="B18" s="6"/>
      <c r="C18" s="7"/>
      <c r="D18" s="7"/>
      <c r="E18" s="7"/>
      <c r="F18" s="7"/>
      <c r="G18" s="7"/>
      <c r="H18" s="7"/>
      <c r="I18" s="7"/>
      <c r="J18" s="8"/>
    </row>
    <row r="19" spans="2:10" x14ac:dyDescent="0.25">
      <c r="B19" s="6"/>
      <c r="C19" s="7"/>
      <c r="D19" s="7"/>
      <c r="E19" s="7"/>
      <c r="F19" s="7"/>
      <c r="G19" s="7"/>
      <c r="H19" s="7"/>
      <c r="I19" s="7"/>
      <c r="J19" s="8"/>
    </row>
    <row r="20" spans="2:10" x14ac:dyDescent="0.25">
      <c r="B20" s="6"/>
      <c r="C20" s="7"/>
      <c r="D20" s="7"/>
      <c r="E20" s="7"/>
      <c r="F20" s="7"/>
      <c r="G20" s="7"/>
      <c r="H20" s="7"/>
      <c r="I20" s="7"/>
      <c r="J20" s="8"/>
    </row>
    <row r="21" spans="2:10" x14ac:dyDescent="0.25">
      <c r="B21" s="6"/>
      <c r="C21" s="7"/>
      <c r="D21" s="7"/>
      <c r="E21" s="7"/>
      <c r="F21" s="7"/>
      <c r="G21" s="7"/>
      <c r="H21" s="7"/>
      <c r="I21" s="7"/>
      <c r="J21" s="8"/>
    </row>
    <row r="22" spans="2:10" x14ac:dyDescent="0.25">
      <c r="B22" s="6"/>
      <c r="C22" s="7"/>
      <c r="D22" s="7"/>
      <c r="E22" s="7"/>
      <c r="F22" s="14" t="s">
        <v>14</v>
      </c>
      <c r="G22" s="7"/>
      <c r="H22" s="7"/>
      <c r="I22" s="7"/>
      <c r="J22" s="8"/>
    </row>
    <row r="23" spans="2:10" x14ac:dyDescent="0.25">
      <c r="B23" s="6"/>
      <c r="C23" s="7"/>
      <c r="D23" s="7"/>
      <c r="E23" s="7"/>
      <c r="F23" s="15"/>
      <c r="G23" s="7"/>
      <c r="H23" s="7"/>
      <c r="I23" s="7"/>
      <c r="J23" s="8"/>
    </row>
    <row r="24" spans="2:10" x14ac:dyDescent="0.25">
      <c r="B24" s="6"/>
      <c r="C24" s="7"/>
      <c r="D24" s="210" t="s">
        <v>15</v>
      </c>
      <c r="E24" s="211" t="s">
        <v>16</v>
      </c>
      <c r="F24" s="211"/>
      <c r="G24" s="211"/>
      <c r="H24" s="211"/>
      <c r="I24" s="7"/>
      <c r="J24" s="8"/>
    </row>
    <row r="25" spans="2:10" x14ac:dyDescent="0.25">
      <c r="B25" s="6"/>
      <c r="C25" s="7"/>
      <c r="D25" s="7"/>
      <c r="E25" s="16"/>
      <c r="F25" s="16"/>
      <c r="G25" s="16"/>
      <c r="H25" s="7"/>
      <c r="I25" s="7"/>
      <c r="J25" s="8"/>
    </row>
    <row r="26" spans="2:10" x14ac:dyDescent="0.25">
      <c r="B26" s="6"/>
      <c r="C26" s="7"/>
      <c r="D26" s="210" t="s">
        <v>17</v>
      </c>
      <c r="E26" s="211"/>
      <c r="F26" s="211"/>
      <c r="G26" s="211"/>
      <c r="H26" s="211"/>
      <c r="I26" s="7"/>
      <c r="J26" s="8"/>
    </row>
    <row r="27" spans="2:10" x14ac:dyDescent="0.25">
      <c r="B27" s="6"/>
      <c r="C27" s="7"/>
      <c r="D27" s="17"/>
      <c r="E27" s="17"/>
      <c r="F27" s="17"/>
      <c r="G27" s="17"/>
      <c r="H27" s="17"/>
      <c r="I27" s="7"/>
      <c r="J27" s="8"/>
    </row>
    <row r="28" spans="2:10" x14ac:dyDescent="0.25">
      <c r="B28" s="6"/>
      <c r="C28" s="7"/>
      <c r="D28" s="210" t="s">
        <v>18</v>
      </c>
      <c r="E28" s="211" t="s">
        <v>16</v>
      </c>
      <c r="F28" s="211"/>
      <c r="G28" s="211"/>
      <c r="H28" s="211"/>
      <c r="I28" s="7"/>
      <c r="J28" s="8"/>
    </row>
    <row r="29" spans="2:10" x14ac:dyDescent="0.25">
      <c r="B29" s="6"/>
      <c r="C29" s="7"/>
      <c r="D29" s="17"/>
      <c r="E29" s="17"/>
      <c r="F29" s="17"/>
      <c r="G29" s="17"/>
      <c r="H29" s="17"/>
      <c r="I29" s="7"/>
      <c r="J29" s="8"/>
    </row>
    <row r="30" spans="2:10" x14ac:dyDescent="0.25">
      <c r="B30" s="6"/>
      <c r="C30" s="7"/>
      <c r="D30" s="210" t="s">
        <v>19</v>
      </c>
      <c r="E30" s="211" t="s">
        <v>16</v>
      </c>
      <c r="F30" s="211"/>
      <c r="G30" s="211"/>
      <c r="H30" s="211"/>
      <c r="I30" s="7"/>
      <c r="J30" s="8"/>
    </row>
    <row r="31" spans="2:10" x14ac:dyDescent="0.25">
      <c r="B31" s="6"/>
      <c r="C31" s="7"/>
      <c r="D31" s="17"/>
      <c r="E31" s="17"/>
      <c r="F31" s="17"/>
      <c r="G31" s="17"/>
      <c r="H31" s="17"/>
      <c r="I31" s="7"/>
      <c r="J31" s="8"/>
    </row>
    <row r="32" spans="2:10" x14ac:dyDescent="0.25">
      <c r="B32" s="6"/>
      <c r="C32" s="7"/>
      <c r="D32" s="210" t="s">
        <v>20</v>
      </c>
      <c r="E32" s="211" t="s">
        <v>16</v>
      </c>
      <c r="F32" s="211"/>
      <c r="G32" s="211"/>
      <c r="H32" s="211"/>
      <c r="I32" s="7"/>
      <c r="J32" s="8"/>
    </row>
    <row r="33" spans="2:10" x14ac:dyDescent="0.25">
      <c r="B33" s="6"/>
      <c r="C33" s="7"/>
      <c r="D33" s="16"/>
      <c r="E33" s="16"/>
      <c r="F33" s="16"/>
      <c r="G33" s="16"/>
      <c r="H33" s="16"/>
      <c r="I33" s="7"/>
      <c r="J33" s="8"/>
    </row>
    <row r="34" spans="2:10" x14ac:dyDescent="0.25">
      <c r="B34" s="6"/>
      <c r="C34" s="7"/>
      <c r="D34" s="210" t="s">
        <v>21</v>
      </c>
      <c r="E34" s="211" t="s">
        <v>16</v>
      </c>
      <c r="F34" s="211"/>
      <c r="G34" s="211"/>
      <c r="H34" s="211"/>
      <c r="I34" s="7"/>
      <c r="J34" s="8"/>
    </row>
    <row r="35" spans="2:10" x14ac:dyDescent="0.25">
      <c r="B35" s="6"/>
      <c r="C35" s="7"/>
      <c r="D35" s="7"/>
      <c r="E35" s="7"/>
      <c r="F35" s="7"/>
      <c r="G35" s="7"/>
      <c r="H35" s="7"/>
      <c r="I35" s="7"/>
      <c r="J35" s="8"/>
    </row>
    <row r="36" spans="2:10" x14ac:dyDescent="0.25">
      <c r="B36" s="6"/>
      <c r="C36" s="7"/>
      <c r="D36" s="208" t="s">
        <v>22</v>
      </c>
      <c r="E36" s="209"/>
      <c r="F36" s="209"/>
      <c r="G36" s="209"/>
      <c r="H36" s="209"/>
      <c r="I36" s="7"/>
      <c r="J36" s="8"/>
    </row>
    <row r="37" spans="2:10" x14ac:dyDescent="0.25">
      <c r="B37" s="6"/>
      <c r="C37" s="7"/>
      <c r="D37" s="7"/>
      <c r="E37" s="7"/>
      <c r="F37" s="15"/>
      <c r="G37" s="7"/>
      <c r="H37" s="7"/>
      <c r="I37" s="7"/>
      <c r="J37" s="8"/>
    </row>
    <row r="38" spans="2:10" x14ac:dyDescent="0.25">
      <c r="B38" s="6"/>
      <c r="C38" s="7"/>
      <c r="D38" s="208" t="s">
        <v>1407</v>
      </c>
      <c r="E38" s="209"/>
      <c r="F38" s="209"/>
      <c r="G38" s="209"/>
      <c r="H38" s="209"/>
      <c r="I38" s="7"/>
      <c r="J38" s="8"/>
    </row>
    <row r="39" spans="2:10" x14ac:dyDescent="0.25">
      <c r="B39" s="6"/>
      <c r="C39" s="7"/>
      <c r="D39" s="137"/>
      <c r="E39" s="137"/>
      <c r="F39" s="137"/>
      <c r="G39" s="137"/>
      <c r="H39" s="137"/>
      <c r="I39" s="7"/>
      <c r="J39" s="8"/>
    </row>
    <row r="40" spans="2:10" ht="15.75" thickBot="1" x14ac:dyDescent="0.3">
      <c r="B40" s="18"/>
      <c r="C40" s="19"/>
      <c r="D40" s="19"/>
      <c r="E40" s="19"/>
      <c r="F40" s="19"/>
      <c r="G40" s="19"/>
      <c r="H40" s="19"/>
      <c r="I40" s="19"/>
      <c r="J40" s="20"/>
    </row>
  </sheetData>
  <mergeCells count="9">
    <mergeCell ref="E6:G6"/>
    <mergeCell ref="D38:H38"/>
    <mergeCell ref="D36:H36"/>
    <mergeCell ref="D24:H24"/>
    <mergeCell ref="D26:H26"/>
    <mergeCell ref="D28:H28"/>
    <mergeCell ref="D30:H30"/>
    <mergeCell ref="D32:H32"/>
    <mergeCell ref="D34:H34"/>
  </mergeCells>
  <hyperlinks>
    <hyperlink ref="D24:H24" location="'A. HTT General'!A1" display="Tab A: HTT General" xr:uid="{00000000-0004-0000-0200-000000000000}"/>
    <hyperlink ref="D26:H26" location="'B1. HTT Mortgage Assets'!A1" display="Worksheet B1: HTT Mortgage Assets" xr:uid="{00000000-0004-0000-0200-000001000000}"/>
    <hyperlink ref="D28:H28" location="'B2. HTT Public Sector Assets'!A1" display="Worksheet C: HTT Public Sector Assets" xr:uid="{00000000-0004-0000-0200-000002000000}"/>
    <hyperlink ref="D32:H32" location="'C. HTT Harmonised Glossary'!A1" display="Worksheet C: HTT Harmonised Glossary" xr:uid="{00000000-0004-0000-0200-000003000000}"/>
    <hyperlink ref="D30:H30" location="'B3. HTT Shipping Assets'!A1" display="Worksheet B3: HTT Shipping Assets" xr:uid="{00000000-0004-0000-0200-000004000000}"/>
    <hyperlink ref="D34:H34" location="Disclaimer!A1" display="Disclaimer" xr:uid="{00000000-0004-0000-0200-000005000000}"/>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customProperties>
    <customPr name="_pios_id" r:id="rId2"/>
  </customPropertie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847A75"/>
    <pageSetUpPr fitToPage="1"/>
  </sheetPr>
  <dimension ref="A1:T59"/>
  <sheetViews>
    <sheetView zoomScale="80" zoomScaleNormal="80" workbookViewId="0">
      <selection activeCell="E28" sqref="E28"/>
    </sheetView>
  </sheetViews>
  <sheetFormatPr defaultColWidth="8.85546875" defaultRowHeight="15" x14ac:dyDescent="0.25"/>
  <cols>
    <col min="1" max="1" width="8.85546875" style="2"/>
    <col min="2" max="10" width="28" style="2" customWidth="1"/>
    <col min="11" max="18" width="8.85546875" style="2"/>
  </cols>
  <sheetData>
    <row r="1" spans="1:10" ht="15.75" thickBot="1" x14ac:dyDescent="0.3">
      <c r="A1" s="21"/>
    </row>
    <row r="2" spans="1:10" x14ac:dyDescent="0.25">
      <c r="B2" s="3"/>
      <c r="C2" s="4"/>
      <c r="D2" s="4"/>
      <c r="E2" s="4"/>
      <c r="F2" s="4"/>
      <c r="G2" s="4"/>
      <c r="H2" s="4"/>
      <c r="I2" s="4"/>
      <c r="J2" s="5"/>
    </row>
    <row r="3" spans="1:10" x14ac:dyDescent="0.25">
      <c r="B3" s="6"/>
      <c r="C3" s="7"/>
      <c r="D3" s="7"/>
      <c r="E3" s="7"/>
      <c r="F3" s="7"/>
      <c r="G3" s="7"/>
      <c r="H3" s="7"/>
      <c r="I3" s="7"/>
      <c r="J3" s="8"/>
    </row>
    <row r="4" spans="1:10" x14ac:dyDescent="0.25">
      <c r="B4" s="6"/>
      <c r="C4" s="7"/>
      <c r="D4" s="7"/>
      <c r="E4" s="7"/>
      <c r="F4" s="7"/>
      <c r="G4" s="7"/>
      <c r="H4" s="7"/>
      <c r="I4" s="7"/>
      <c r="J4" s="8"/>
    </row>
    <row r="5" spans="1:10" ht="31.5" x14ac:dyDescent="0.25">
      <c r="B5" s="6"/>
      <c r="C5" s="7"/>
      <c r="D5" s="7"/>
      <c r="E5" s="10"/>
      <c r="F5" s="10" t="s">
        <v>23</v>
      </c>
      <c r="G5" s="10"/>
      <c r="I5" s="10"/>
      <c r="J5" s="8"/>
    </row>
    <row r="6" spans="1:10" x14ac:dyDescent="0.25">
      <c r="B6" s="6"/>
      <c r="C6" s="7"/>
      <c r="D6" s="7"/>
      <c r="E6" s="11"/>
      <c r="F6" s="11"/>
      <c r="G6" s="11"/>
      <c r="I6" s="11"/>
      <c r="J6" s="8"/>
    </row>
    <row r="7" spans="1:10" ht="26.25" x14ac:dyDescent="0.25">
      <c r="B7" s="6"/>
      <c r="C7" s="7"/>
      <c r="D7" s="7"/>
      <c r="E7" s="12"/>
      <c r="F7" s="12" t="s">
        <v>24</v>
      </c>
      <c r="G7" s="12"/>
      <c r="I7" s="12"/>
      <c r="J7" s="8"/>
    </row>
    <row r="8" spans="1:10" ht="26.25" x14ac:dyDescent="0.25">
      <c r="B8" s="6"/>
      <c r="C8" s="7"/>
      <c r="D8" s="7"/>
      <c r="E8" s="7"/>
      <c r="F8" s="12"/>
      <c r="G8" s="12"/>
      <c r="H8" s="12"/>
      <c r="I8" s="12"/>
      <c r="J8" s="8"/>
    </row>
    <row r="9" spans="1:10" x14ac:dyDescent="0.25">
      <c r="B9" s="6"/>
      <c r="C9" s="22" t="s">
        <v>25</v>
      </c>
      <c r="D9" s="7"/>
      <c r="E9" s="7"/>
      <c r="F9" s="7"/>
      <c r="G9" s="7"/>
      <c r="H9" s="7"/>
      <c r="I9" s="7"/>
      <c r="J9" s="8"/>
    </row>
    <row r="10" spans="1:10" x14ac:dyDescent="0.25">
      <c r="B10" s="6"/>
      <c r="C10" s="22" t="s">
        <v>26</v>
      </c>
      <c r="D10" s="7"/>
      <c r="E10" s="7"/>
      <c r="F10" s="7"/>
      <c r="G10" s="7"/>
      <c r="H10" s="7"/>
      <c r="I10" s="7"/>
      <c r="J10" s="8"/>
    </row>
    <row r="11" spans="1:10" x14ac:dyDescent="0.25">
      <c r="B11" s="6"/>
      <c r="C11" s="22"/>
      <c r="D11" s="22" t="s">
        <v>27</v>
      </c>
      <c r="E11" s="7"/>
      <c r="F11" s="7"/>
      <c r="G11" s="7"/>
      <c r="H11" s="7"/>
      <c r="I11" s="7"/>
      <c r="J11" s="8"/>
    </row>
    <row r="12" spans="1:10" x14ac:dyDescent="0.25">
      <c r="B12" s="6"/>
      <c r="C12" s="22"/>
      <c r="D12" s="22" t="s">
        <v>28</v>
      </c>
      <c r="E12" s="7"/>
      <c r="F12" s="7"/>
      <c r="G12" s="7"/>
      <c r="H12" s="7"/>
      <c r="I12" s="7"/>
      <c r="J12" s="8"/>
    </row>
    <row r="13" spans="1:10" x14ac:dyDescent="0.25">
      <c r="B13" s="6"/>
      <c r="C13" s="22"/>
      <c r="D13" s="23" t="s">
        <v>29</v>
      </c>
      <c r="E13" s="7"/>
      <c r="F13" s="7"/>
      <c r="G13" s="7"/>
      <c r="H13" s="7"/>
      <c r="I13" s="7"/>
      <c r="J13" s="8"/>
    </row>
    <row r="14" spans="1:10" x14ac:dyDescent="0.25">
      <c r="B14" s="6"/>
      <c r="C14" s="22"/>
      <c r="D14" s="23" t="s">
        <v>30</v>
      </c>
      <c r="E14" s="7"/>
      <c r="F14" s="7"/>
      <c r="G14" s="7"/>
      <c r="H14" s="7"/>
      <c r="I14" s="7"/>
      <c r="J14" s="8"/>
    </row>
    <row r="15" spans="1:10" s="2" customFormat="1" x14ac:dyDescent="0.25">
      <c r="B15" s="6"/>
      <c r="C15" s="22"/>
      <c r="D15" s="23" t="s">
        <v>31</v>
      </c>
      <c r="E15" s="24"/>
      <c r="F15" s="24"/>
      <c r="G15" s="24"/>
      <c r="H15" s="24"/>
      <c r="I15" s="24"/>
      <c r="J15" s="25"/>
    </row>
    <row r="16" spans="1:10" s="2" customFormat="1" x14ac:dyDescent="0.25">
      <c r="B16" s="26"/>
      <c r="C16" s="22" t="s">
        <v>32</v>
      </c>
      <c r="D16" s="22"/>
      <c r="E16" s="22"/>
      <c r="F16" s="22"/>
      <c r="G16" s="22"/>
      <c r="H16" s="22"/>
      <c r="I16" s="22"/>
      <c r="J16" s="27"/>
    </row>
    <row r="17" spans="2:20" s="2" customFormat="1" x14ac:dyDescent="0.25">
      <c r="B17" s="6"/>
      <c r="C17" s="22" t="s">
        <v>33</v>
      </c>
      <c r="D17" s="23"/>
      <c r="E17" s="24"/>
      <c r="F17" s="28"/>
      <c r="G17" s="28"/>
      <c r="H17" s="28"/>
      <c r="I17" s="28"/>
      <c r="J17" s="8"/>
    </row>
    <row r="18" spans="2:20" s="2" customFormat="1" x14ac:dyDescent="0.25">
      <c r="B18" s="6"/>
      <c r="C18" s="22"/>
      <c r="D18" s="23" t="s">
        <v>34</v>
      </c>
      <c r="E18" s="24"/>
      <c r="F18" s="28"/>
      <c r="G18" s="28"/>
      <c r="H18" s="28"/>
      <c r="I18" s="28"/>
      <c r="J18" s="8"/>
    </row>
    <row r="19" spans="2:20" s="2" customFormat="1" x14ac:dyDescent="0.25">
      <c r="B19" s="6"/>
      <c r="C19" s="22"/>
      <c r="D19" s="23" t="s">
        <v>35</v>
      </c>
      <c r="E19" s="24"/>
      <c r="F19" s="28"/>
      <c r="G19" s="28"/>
      <c r="H19" s="28"/>
      <c r="I19" s="28"/>
      <c r="J19" s="8"/>
    </row>
    <row r="20" spans="2:20" s="29" customFormat="1" x14ac:dyDescent="0.25">
      <c r="B20" s="30"/>
      <c r="C20" s="23" t="s">
        <v>36</v>
      </c>
      <c r="D20" s="7"/>
      <c r="E20" s="24"/>
      <c r="F20" s="31"/>
      <c r="G20" s="31"/>
      <c r="H20" s="31"/>
      <c r="I20" s="31"/>
      <c r="J20" s="25"/>
    </row>
    <row r="21" spans="2:20" s="2" customFormat="1" x14ac:dyDescent="0.25">
      <c r="B21" s="6"/>
      <c r="C21" s="22"/>
      <c r="D21" s="22" t="s">
        <v>37</v>
      </c>
      <c r="E21" s="7"/>
      <c r="F21" s="14"/>
      <c r="G21" s="14"/>
      <c r="H21" s="14"/>
      <c r="I21" s="14"/>
      <c r="J21" s="8"/>
    </row>
    <row r="22" spans="2:20" s="2" customFormat="1" x14ac:dyDescent="0.25">
      <c r="B22" s="6"/>
      <c r="C22" s="23" t="s">
        <v>38</v>
      </c>
      <c r="D22" s="22"/>
      <c r="E22" s="22"/>
      <c r="F22" s="14"/>
      <c r="G22" s="14"/>
      <c r="H22" s="14"/>
      <c r="I22" s="14"/>
      <c r="J22" s="8"/>
    </row>
    <row r="23" spans="2:20" s="2" customFormat="1" x14ac:dyDescent="0.25">
      <c r="B23" s="6"/>
      <c r="C23" s="23"/>
      <c r="D23" s="22"/>
      <c r="E23" s="22"/>
      <c r="F23" s="14"/>
      <c r="G23" s="14"/>
      <c r="H23" s="14"/>
      <c r="I23" s="14"/>
      <c r="J23" s="8"/>
    </row>
    <row r="24" spans="2:20" s="2" customFormat="1" x14ac:dyDescent="0.25">
      <c r="B24" s="6"/>
      <c r="C24" s="23"/>
      <c r="D24" s="22"/>
      <c r="E24" s="22"/>
      <c r="F24" s="14"/>
      <c r="G24" s="14"/>
      <c r="H24" s="14"/>
      <c r="I24" s="14"/>
      <c r="J24" s="8"/>
    </row>
    <row r="25" spans="2:20" s="2" customFormat="1" x14ac:dyDescent="0.25">
      <c r="B25" s="6"/>
      <c r="C25" s="23"/>
      <c r="D25" s="22"/>
      <c r="E25" s="22"/>
      <c r="F25" s="14"/>
      <c r="G25" s="14"/>
      <c r="H25" s="14"/>
      <c r="I25" s="14"/>
      <c r="J25" s="8"/>
    </row>
    <row r="26" spans="2:20" s="2" customFormat="1" x14ac:dyDescent="0.25">
      <c r="B26" s="6"/>
      <c r="C26" s="23"/>
      <c r="D26" s="22"/>
      <c r="E26" s="22"/>
      <c r="F26" s="14"/>
      <c r="G26" s="14"/>
      <c r="H26" s="14"/>
      <c r="I26" s="14"/>
      <c r="J26" s="8"/>
    </row>
    <row r="27" spans="2:20" s="2" customFormat="1" x14ac:dyDescent="0.25">
      <c r="B27" s="6"/>
      <c r="C27" s="23"/>
      <c r="D27" s="22"/>
      <c r="E27" s="22"/>
      <c r="F27" s="14"/>
      <c r="G27" s="14"/>
      <c r="H27" s="14"/>
      <c r="I27" s="14"/>
      <c r="J27" s="8"/>
    </row>
    <row r="28" spans="2:20" s="2" customFormat="1" ht="15.75" thickBot="1" x14ac:dyDescent="0.3">
      <c r="B28" s="18"/>
      <c r="C28" s="32"/>
      <c r="D28" s="33"/>
      <c r="E28" s="19"/>
      <c r="F28" s="19"/>
      <c r="G28" s="19"/>
      <c r="H28" s="19"/>
      <c r="I28" s="19"/>
      <c r="J28" s="20"/>
    </row>
    <row r="29" spans="2:20" ht="15.75" thickBot="1" x14ac:dyDescent="0.3"/>
    <row r="30" spans="2:20" x14ac:dyDescent="0.25">
      <c r="B30" s="3"/>
      <c r="C30" s="4"/>
      <c r="D30" s="4"/>
      <c r="E30" s="4"/>
      <c r="F30" s="4"/>
      <c r="G30" s="4"/>
      <c r="H30" s="4"/>
      <c r="I30" s="4"/>
      <c r="J30" s="5"/>
      <c r="S30" s="2"/>
      <c r="T30" s="2"/>
    </row>
    <row r="31" spans="2:20" x14ac:dyDescent="0.25">
      <c r="B31" s="6"/>
      <c r="C31" s="7"/>
      <c r="D31" s="7"/>
      <c r="E31" s="7"/>
      <c r="F31" s="7"/>
      <c r="G31" s="7"/>
      <c r="H31" s="7"/>
      <c r="I31" s="7"/>
      <c r="J31" s="8"/>
      <c r="S31" s="2"/>
      <c r="T31" s="2"/>
    </row>
    <row r="32" spans="2:20" x14ac:dyDescent="0.25">
      <c r="B32" s="6"/>
      <c r="C32" s="7"/>
      <c r="D32" s="7"/>
      <c r="E32" s="7"/>
      <c r="F32" s="7"/>
      <c r="G32" s="7"/>
      <c r="H32" s="7"/>
      <c r="I32" s="7"/>
      <c r="J32" s="8"/>
      <c r="S32" s="2"/>
      <c r="T32" s="2"/>
    </row>
    <row r="33" spans="2:20" x14ac:dyDescent="0.25">
      <c r="B33" s="6"/>
      <c r="C33" s="7"/>
      <c r="D33" s="7"/>
      <c r="E33" s="7"/>
      <c r="F33" s="7"/>
      <c r="G33" s="7"/>
      <c r="H33" s="7"/>
      <c r="I33" s="7"/>
      <c r="J33" s="8"/>
      <c r="S33" s="2"/>
      <c r="T33" s="2"/>
    </row>
    <row r="34" spans="2:20" x14ac:dyDescent="0.25">
      <c r="B34" s="6"/>
      <c r="C34" s="34" t="s">
        <v>39</v>
      </c>
      <c r="D34" s="7"/>
      <c r="E34" s="7"/>
      <c r="F34" s="35"/>
      <c r="G34" s="7"/>
      <c r="H34" s="7"/>
      <c r="I34" s="7"/>
      <c r="J34" s="8"/>
      <c r="S34" s="2"/>
      <c r="T34" s="2"/>
    </row>
    <row r="35" spans="2:20" x14ac:dyDescent="0.25">
      <c r="B35" s="6"/>
      <c r="C35" s="7"/>
      <c r="D35" s="7"/>
      <c r="E35" s="7"/>
      <c r="F35" s="22"/>
      <c r="G35" s="7"/>
      <c r="H35" s="7"/>
      <c r="I35" s="7"/>
      <c r="J35" s="8"/>
      <c r="S35" s="2"/>
      <c r="T35" s="2"/>
    </row>
    <row r="36" spans="2:20" x14ac:dyDescent="0.25">
      <c r="B36" s="6"/>
      <c r="C36" s="7" t="s">
        <v>40</v>
      </c>
      <c r="D36" s="7"/>
      <c r="E36" s="7"/>
      <c r="F36" s="11"/>
      <c r="G36" s="7" t="s">
        <v>41</v>
      </c>
      <c r="H36" s="11"/>
      <c r="I36" s="11"/>
      <c r="J36" s="8"/>
      <c r="S36" s="2"/>
      <c r="T36" s="2"/>
    </row>
    <row r="37" spans="2:20" x14ac:dyDescent="0.25">
      <c r="B37" s="6"/>
      <c r="C37" s="7" t="s">
        <v>42</v>
      </c>
      <c r="D37" s="7"/>
      <c r="E37" s="7"/>
      <c r="F37" s="11"/>
      <c r="G37" s="7" t="s">
        <v>43</v>
      </c>
      <c r="H37" s="11"/>
      <c r="I37" s="11"/>
      <c r="J37" s="8"/>
      <c r="S37" s="2"/>
      <c r="T37" s="2"/>
    </row>
    <row r="38" spans="2:20" x14ac:dyDescent="0.25">
      <c r="B38" s="6"/>
      <c r="C38" s="7">
        <v>3</v>
      </c>
      <c r="D38" s="7"/>
      <c r="E38" s="7"/>
      <c r="F38" s="11"/>
      <c r="G38" s="7" t="s">
        <v>44</v>
      </c>
      <c r="H38" s="11"/>
      <c r="I38" s="11"/>
      <c r="J38" s="8"/>
      <c r="S38" s="2"/>
      <c r="T38" s="2"/>
    </row>
    <row r="39" spans="2:20" ht="26.25" x14ac:dyDescent="0.25">
      <c r="B39" s="6"/>
      <c r="C39" s="7"/>
      <c r="D39" s="7"/>
      <c r="E39" s="7"/>
      <c r="F39" s="12"/>
      <c r="G39" s="12"/>
      <c r="H39" s="12"/>
      <c r="I39" s="12"/>
      <c r="J39" s="8"/>
      <c r="S39" s="2"/>
      <c r="T39" s="2"/>
    </row>
    <row r="40" spans="2:20" x14ac:dyDescent="0.25">
      <c r="B40" s="6"/>
      <c r="C40" s="22"/>
      <c r="D40" s="7"/>
      <c r="E40" s="7"/>
      <c r="F40" s="7"/>
      <c r="G40" s="7"/>
      <c r="H40" s="7"/>
      <c r="I40" s="7"/>
      <c r="J40" s="8"/>
      <c r="S40" s="2"/>
      <c r="T40" s="2"/>
    </row>
    <row r="41" spans="2:20" x14ac:dyDescent="0.25">
      <c r="B41" s="6"/>
      <c r="C41" s="22"/>
      <c r="D41" s="7"/>
      <c r="E41" s="7"/>
      <c r="F41" s="7"/>
      <c r="G41" s="7"/>
      <c r="H41" s="7"/>
      <c r="I41" s="7"/>
      <c r="J41" s="8"/>
      <c r="S41" s="2"/>
      <c r="T41" s="2"/>
    </row>
    <row r="42" spans="2:20" x14ac:dyDescent="0.25">
      <c r="B42" s="6"/>
      <c r="C42" s="22"/>
      <c r="D42" s="22"/>
      <c r="E42" s="7"/>
      <c r="F42" s="35"/>
      <c r="G42" s="7"/>
      <c r="H42" s="7"/>
      <c r="I42" s="7"/>
      <c r="J42" s="8"/>
      <c r="S42" s="2"/>
      <c r="T42" s="2"/>
    </row>
    <row r="43" spans="2:20" x14ac:dyDescent="0.25">
      <c r="B43" s="6"/>
      <c r="C43" s="22"/>
      <c r="D43" s="22"/>
      <c r="E43" s="7"/>
      <c r="F43" s="7"/>
      <c r="G43" s="7"/>
      <c r="H43" s="7"/>
      <c r="I43" s="7"/>
      <c r="J43" s="8"/>
      <c r="S43" s="2"/>
      <c r="T43" s="2"/>
    </row>
    <row r="44" spans="2:20" x14ac:dyDescent="0.25">
      <c r="B44" s="6"/>
      <c r="C44" s="22"/>
      <c r="D44" s="23"/>
      <c r="E44" s="7"/>
      <c r="F44" s="7"/>
      <c r="G44" s="7"/>
      <c r="H44" s="7"/>
      <c r="I44" s="7"/>
      <c r="J44" s="8"/>
      <c r="S44" s="2"/>
      <c r="T44" s="2"/>
    </row>
    <row r="45" spans="2:20" x14ac:dyDescent="0.25">
      <c r="B45" s="6"/>
      <c r="C45" s="22"/>
      <c r="D45" s="23"/>
      <c r="E45" s="7"/>
      <c r="F45" s="7"/>
      <c r="G45" s="7"/>
      <c r="H45" s="7"/>
      <c r="I45" s="7"/>
      <c r="J45" s="8"/>
      <c r="S45" s="2"/>
      <c r="T45" s="2"/>
    </row>
    <row r="46" spans="2:20" x14ac:dyDescent="0.25">
      <c r="B46" s="6"/>
      <c r="C46" s="22"/>
      <c r="D46" s="23"/>
      <c r="E46" s="24"/>
      <c r="F46" s="24"/>
      <c r="G46" s="24"/>
      <c r="H46" s="24"/>
      <c r="I46" s="24"/>
      <c r="J46" s="25"/>
      <c r="S46" s="2"/>
      <c r="T46" s="2"/>
    </row>
    <row r="47" spans="2:20" x14ac:dyDescent="0.25">
      <c r="B47" s="26"/>
      <c r="C47" s="22"/>
      <c r="D47" s="22"/>
      <c r="E47" s="22"/>
      <c r="F47" s="22"/>
      <c r="G47" s="22"/>
      <c r="H47" s="22"/>
      <c r="I47" s="22"/>
      <c r="J47" s="27"/>
      <c r="S47" s="2"/>
      <c r="T47" s="2"/>
    </row>
    <row r="48" spans="2:20" x14ac:dyDescent="0.25">
      <c r="B48" s="6"/>
      <c r="C48" s="23"/>
      <c r="D48" s="7"/>
      <c r="E48" s="7"/>
      <c r="F48" s="7"/>
      <c r="G48" s="7"/>
      <c r="H48" s="7"/>
      <c r="I48" s="7"/>
      <c r="J48" s="8"/>
      <c r="S48" s="2"/>
      <c r="T48" s="2"/>
    </row>
    <row r="49" spans="2:20" x14ac:dyDescent="0.25">
      <c r="B49" s="6"/>
      <c r="C49" s="22"/>
      <c r="D49" s="23"/>
      <c r="E49" s="24"/>
      <c r="F49" s="28"/>
      <c r="G49" s="28"/>
      <c r="H49" s="28"/>
      <c r="I49" s="28"/>
      <c r="J49" s="8"/>
      <c r="S49" s="2"/>
      <c r="T49" s="2"/>
    </row>
    <row r="50" spans="2:20" x14ac:dyDescent="0.25">
      <c r="B50" s="6"/>
      <c r="C50" s="22"/>
      <c r="D50" s="23"/>
      <c r="E50" s="24"/>
      <c r="F50" s="28"/>
      <c r="G50" s="28"/>
      <c r="H50" s="28"/>
      <c r="I50" s="28"/>
      <c r="J50" s="8"/>
      <c r="S50" s="2"/>
      <c r="T50" s="2"/>
    </row>
    <row r="51" spans="2:20" x14ac:dyDescent="0.25">
      <c r="B51" s="30"/>
      <c r="C51" s="23"/>
      <c r="D51" s="7"/>
      <c r="E51" s="24"/>
      <c r="F51" s="31"/>
      <c r="G51" s="31"/>
      <c r="H51" s="31"/>
      <c r="I51" s="31"/>
      <c r="J51" s="25"/>
      <c r="S51" s="2"/>
      <c r="T51" s="2"/>
    </row>
    <row r="52" spans="2:20" x14ac:dyDescent="0.25">
      <c r="B52" s="30"/>
      <c r="C52" s="23"/>
      <c r="D52" s="7"/>
      <c r="E52" s="24"/>
      <c r="F52" s="31"/>
      <c r="G52" s="31"/>
      <c r="H52" s="31"/>
      <c r="I52" s="31"/>
      <c r="J52" s="25"/>
      <c r="S52" s="2"/>
      <c r="T52" s="2"/>
    </row>
    <row r="53" spans="2:20" x14ac:dyDescent="0.25">
      <c r="B53" s="30"/>
      <c r="C53" s="23"/>
      <c r="D53" s="7"/>
      <c r="E53" s="24"/>
      <c r="F53" s="31"/>
      <c r="G53" s="31"/>
      <c r="H53" s="31"/>
      <c r="I53" s="31"/>
      <c r="J53" s="25"/>
      <c r="S53" s="2"/>
      <c r="T53" s="2"/>
    </row>
    <row r="54" spans="2:20" x14ac:dyDescent="0.25">
      <c r="B54" s="30"/>
      <c r="C54" s="23"/>
      <c r="D54" s="7"/>
      <c r="E54" s="24"/>
      <c r="F54" s="31"/>
      <c r="G54" s="31"/>
      <c r="H54" s="31"/>
      <c r="I54" s="31"/>
      <c r="J54" s="25"/>
      <c r="S54" s="2"/>
      <c r="T54" s="2"/>
    </row>
    <row r="55" spans="2:20" x14ac:dyDescent="0.25">
      <c r="B55" s="30"/>
      <c r="C55" s="23"/>
      <c r="D55" s="7"/>
      <c r="E55" s="24"/>
      <c r="F55" s="31"/>
      <c r="G55" s="31"/>
      <c r="H55" s="31"/>
      <c r="I55" s="31"/>
      <c r="J55" s="25"/>
      <c r="S55" s="2"/>
      <c r="T55" s="2"/>
    </row>
    <row r="56" spans="2:20" x14ac:dyDescent="0.25">
      <c r="B56" s="30"/>
      <c r="C56" s="23"/>
      <c r="D56" s="7"/>
      <c r="E56" s="24"/>
      <c r="F56" s="31"/>
      <c r="G56" s="31"/>
      <c r="H56" s="31"/>
      <c r="I56" s="31"/>
      <c r="J56" s="25"/>
      <c r="S56" s="2"/>
      <c r="T56" s="2"/>
    </row>
    <row r="57" spans="2:20" x14ac:dyDescent="0.25">
      <c r="B57" s="30"/>
      <c r="C57" s="23"/>
      <c r="D57" s="7"/>
      <c r="E57" s="24"/>
      <c r="F57" s="31"/>
      <c r="G57" s="31"/>
      <c r="H57" s="31"/>
      <c r="I57" s="31"/>
      <c r="J57" s="25"/>
      <c r="S57" s="2"/>
      <c r="T57" s="2"/>
    </row>
    <row r="58" spans="2:20" x14ac:dyDescent="0.25">
      <c r="B58" s="6"/>
      <c r="C58" s="22"/>
      <c r="D58" s="22"/>
      <c r="E58" s="7"/>
      <c r="F58" s="14"/>
      <c r="G58" s="14"/>
      <c r="H58" s="14"/>
      <c r="I58" s="14"/>
      <c r="J58" s="8"/>
      <c r="S58" s="2"/>
      <c r="T58" s="2"/>
    </row>
    <row r="59" spans="2:20" ht="15.75" thickBot="1" x14ac:dyDescent="0.3">
      <c r="B59" s="18"/>
      <c r="C59" s="32"/>
      <c r="D59" s="33"/>
      <c r="E59" s="33"/>
      <c r="F59" s="36"/>
      <c r="G59" s="36"/>
      <c r="H59" s="36"/>
      <c r="I59" s="36"/>
      <c r="J59" s="20"/>
      <c r="S59" s="2"/>
      <c r="T59" s="2"/>
    </row>
  </sheetData>
  <printOptions horizontalCentered="1" verticalCentered="1"/>
  <pageMargins left="0.70866141732283472" right="0.70866141732283472" top="0.74803149606299213" bottom="0.74803149606299213" header="0.31496062992125984" footer="0.31496062992125984"/>
  <pageSetup paperSize="9" scale="52" orientation="landscape" r:id="rId1"/>
  <headerFooter>
    <oddHeader>&amp;R&amp;G</oddHeader>
  </headerFooter>
  <customProperties>
    <customPr name="_pios_id" r:id="rId2"/>
  </customProperties>
  <drawing r:id="rId3"/>
  <legacyDrawingHF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rgb="FF847A75"/>
  </sheetPr>
  <dimension ref="A1:AE32"/>
  <sheetViews>
    <sheetView zoomScale="80" zoomScaleNormal="80" workbookViewId="0">
      <selection sqref="A1:C1"/>
    </sheetView>
  </sheetViews>
  <sheetFormatPr defaultRowHeight="15" x14ac:dyDescent="0.25"/>
  <cols>
    <col min="1" max="1" width="4.7109375" style="61" customWidth="1"/>
    <col min="2" max="2" width="16.85546875" style="40" bestFit="1" customWidth="1"/>
    <col min="3" max="3" width="162.42578125" style="41" customWidth="1"/>
    <col min="4" max="31" width="9.140625" style="37" customWidth="1"/>
    <col min="247" max="247" width="4.7109375" customWidth="1"/>
    <col min="248" max="248" width="16.85546875" bestFit="1" customWidth="1"/>
    <col min="249" max="249" width="127.5703125" customWidth="1"/>
    <col min="250" max="250" width="46.7109375" customWidth="1"/>
    <col min="251" max="287" width="9.140625" customWidth="1"/>
    <col min="503" max="503" width="4.7109375" customWidth="1"/>
    <col min="504" max="504" width="16.85546875" bestFit="1" customWidth="1"/>
    <col min="505" max="505" width="127.5703125" customWidth="1"/>
    <col min="506" max="506" width="46.7109375" customWidth="1"/>
    <col min="507" max="543" width="9.140625" customWidth="1"/>
    <col min="759" max="759" width="4.7109375" customWidth="1"/>
    <col min="760" max="760" width="16.85546875" bestFit="1" customWidth="1"/>
    <col min="761" max="761" width="127.5703125" customWidth="1"/>
    <col min="762" max="762" width="46.7109375" customWidth="1"/>
    <col min="763" max="799" width="9.140625" customWidth="1"/>
    <col min="1015" max="1015" width="4.7109375" customWidth="1"/>
    <col min="1016" max="1016" width="16.85546875" bestFit="1" customWidth="1"/>
    <col min="1017" max="1017" width="127.5703125" customWidth="1"/>
    <col min="1018" max="1018" width="46.7109375" customWidth="1"/>
    <col min="1019" max="1055" width="9.140625" customWidth="1"/>
    <col min="1271" max="1271" width="4.7109375" customWidth="1"/>
    <col min="1272" max="1272" width="16.85546875" bestFit="1" customWidth="1"/>
    <col min="1273" max="1273" width="127.5703125" customWidth="1"/>
    <col min="1274" max="1274" width="46.7109375" customWidth="1"/>
    <col min="1275" max="1311" width="9.140625" customWidth="1"/>
    <col min="1527" max="1527" width="4.7109375" customWidth="1"/>
    <col min="1528" max="1528" width="16.85546875" bestFit="1" customWidth="1"/>
    <col min="1529" max="1529" width="127.5703125" customWidth="1"/>
    <col min="1530" max="1530" width="46.7109375" customWidth="1"/>
    <col min="1531" max="1567" width="9.140625" customWidth="1"/>
    <col min="1783" max="1783" width="4.7109375" customWidth="1"/>
    <col min="1784" max="1784" width="16.85546875" bestFit="1" customWidth="1"/>
    <col min="1785" max="1785" width="127.5703125" customWidth="1"/>
    <col min="1786" max="1786" width="46.7109375" customWidth="1"/>
    <col min="1787" max="1823" width="9.140625" customWidth="1"/>
    <col min="2039" max="2039" width="4.7109375" customWidth="1"/>
    <col min="2040" max="2040" width="16.85546875" bestFit="1" customWidth="1"/>
    <col min="2041" max="2041" width="127.5703125" customWidth="1"/>
    <col min="2042" max="2042" width="46.7109375" customWidth="1"/>
    <col min="2043" max="2079" width="9.140625" customWidth="1"/>
    <col min="2295" max="2295" width="4.7109375" customWidth="1"/>
    <col min="2296" max="2296" width="16.85546875" bestFit="1" customWidth="1"/>
    <col min="2297" max="2297" width="127.5703125" customWidth="1"/>
    <col min="2298" max="2298" width="46.7109375" customWidth="1"/>
    <col min="2299" max="2335" width="9.140625" customWidth="1"/>
    <col min="2551" max="2551" width="4.7109375" customWidth="1"/>
    <col min="2552" max="2552" width="16.85546875" bestFit="1" customWidth="1"/>
    <col min="2553" max="2553" width="127.5703125" customWidth="1"/>
    <col min="2554" max="2554" width="46.7109375" customWidth="1"/>
    <col min="2555" max="2591" width="9.140625" customWidth="1"/>
    <col min="2807" max="2807" width="4.7109375" customWidth="1"/>
    <col min="2808" max="2808" width="16.85546875" bestFit="1" customWidth="1"/>
    <col min="2809" max="2809" width="127.5703125" customWidth="1"/>
    <col min="2810" max="2810" width="46.7109375" customWidth="1"/>
    <col min="2811" max="2847" width="9.140625" customWidth="1"/>
    <col min="3063" max="3063" width="4.7109375" customWidth="1"/>
    <col min="3064" max="3064" width="16.85546875" bestFit="1" customWidth="1"/>
    <col min="3065" max="3065" width="127.5703125" customWidth="1"/>
    <col min="3066" max="3066" width="46.7109375" customWidth="1"/>
    <col min="3067" max="3103" width="9.140625" customWidth="1"/>
    <col min="3319" max="3319" width="4.7109375" customWidth="1"/>
    <col min="3320" max="3320" width="16.85546875" bestFit="1" customWidth="1"/>
    <col min="3321" max="3321" width="127.5703125" customWidth="1"/>
    <col min="3322" max="3322" width="46.7109375" customWidth="1"/>
    <col min="3323" max="3359" width="9.140625" customWidth="1"/>
    <col min="3575" max="3575" width="4.7109375" customWidth="1"/>
    <col min="3576" max="3576" width="16.85546875" bestFit="1" customWidth="1"/>
    <col min="3577" max="3577" width="127.5703125" customWidth="1"/>
    <col min="3578" max="3578" width="46.7109375" customWidth="1"/>
    <col min="3579" max="3615" width="9.140625" customWidth="1"/>
    <col min="3831" max="3831" width="4.7109375" customWidth="1"/>
    <col min="3832" max="3832" width="16.85546875" bestFit="1" customWidth="1"/>
    <col min="3833" max="3833" width="127.5703125" customWidth="1"/>
    <col min="3834" max="3834" width="46.7109375" customWidth="1"/>
    <col min="3835" max="3871" width="9.140625" customWidth="1"/>
    <col min="4087" max="4087" width="4.7109375" customWidth="1"/>
    <col min="4088" max="4088" width="16.85546875" bestFit="1" customWidth="1"/>
    <col min="4089" max="4089" width="127.5703125" customWidth="1"/>
    <col min="4090" max="4090" width="46.7109375" customWidth="1"/>
    <col min="4091" max="4127" width="9.140625" customWidth="1"/>
    <col min="4343" max="4343" width="4.7109375" customWidth="1"/>
    <col min="4344" max="4344" width="16.85546875" bestFit="1" customWidth="1"/>
    <col min="4345" max="4345" width="127.5703125" customWidth="1"/>
    <col min="4346" max="4346" width="46.7109375" customWidth="1"/>
    <col min="4347" max="4383" width="9.140625" customWidth="1"/>
    <col min="4599" max="4599" width="4.7109375" customWidth="1"/>
    <col min="4600" max="4600" width="16.85546875" bestFit="1" customWidth="1"/>
    <col min="4601" max="4601" width="127.5703125" customWidth="1"/>
    <col min="4602" max="4602" width="46.7109375" customWidth="1"/>
    <col min="4603" max="4639" width="9.140625" customWidth="1"/>
    <col min="4855" max="4855" width="4.7109375" customWidth="1"/>
    <col min="4856" max="4856" width="16.85546875" bestFit="1" customWidth="1"/>
    <col min="4857" max="4857" width="127.5703125" customWidth="1"/>
    <col min="4858" max="4858" width="46.7109375" customWidth="1"/>
    <col min="4859" max="4895" width="9.140625" customWidth="1"/>
    <col min="5111" max="5111" width="4.7109375" customWidth="1"/>
    <col min="5112" max="5112" width="16.85546875" bestFit="1" customWidth="1"/>
    <col min="5113" max="5113" width="127.5703125" customWidth="1"/>
    <col min="5114" max="5114" width="46.7109375" customWidth="1"/>
    <col min="5115" max="5151" width="9.140625" customWidth="1"/>
    <col min="5367" max="5367" width="4.7109375" customWidth="1"/>
    <col min="5368" max="5368" width="16.85546875" bestFit="1" customWidth="1"/>
    <col min="5369" max="5369" width="127.5703125" customWidth="1"/>
    <col min="5370" max="5370" width="46.7109375" customWidth="1"/>
    <col min="5371" max="5407" width="9.140625" customWidth="1"/>
    <col min="5623" max="5623" width="4.7109375" customWidth="1"/>
    <col min="5624" max="5624" width="16.85546875" bestFit="1" customWidth="1"/>
    <col min="5625" max="5625" width="127.5703125" customWidth="1"/>
    <col min="5626" max="5626" width="46.7109375" customWidth="1"/>
    <col min="5627" max="5663" width="9.140625" customWidth="1"/>
    <col min="5879" max="5879" width="4.7109375" customWidth="1"/>
    <col min="5880" max="5880" width="16.85546875" bestFit="1" customWidth="1"/>
    <col min="5881" max="5881" width="127.5703125" customWidth="1"/>
    <col min="5882" max="5882" width="46.7109375" customWidth="1"/>
    <col min="5883" max="5919" width="9.140625" customWidth="1"/>
    <col min="6135" max="6135" width="4.7109375" customWidth="1"/>
    <col min="6136" max="6136" width="16.85546875" bestFit="1" customWidth="1"/>
    <col min="6137" max="6137" width="127.5703125" customWidth="1"/>
    <col min="6138" max="6138" width="46.7109375" customWidth="1"/>
    <col min="6139" max="6175" width="9.140625" customWidth="1"/>
    <col min="6391" max="6391" width="4.7109375" customWidth="1"/>
    <col min="6392" max="6392" width="16.85546875" bestFit="1" customWidth="1"/>
    <col min="6393" max="6393" width="127.5703125" customWidth="1"/>
    <col min="6394" max="6394" width="46.7109375" customWidth="1"/>
    <col min="6395" max="6431" width="9.140625" customWidth="1"/>
    <col min="6647" max="6647" width="4.7109375" customWidth="1"/>
    <col min="6648" max="6648" width="16.85546875" bestFit="1" customWidth="1"/>
    <col min="6649" max="6649" width="127.5703125" customWidth="1"/>
    <col min="6650" max="6650" width="46.7109375" customWidth="1"/>
    <col min="6651" max="6687" width="9.140625" customWidth="1"/>
    <col min="6903" max="6903" width="4.7109375" customWidth="1"/>
    <col min="6904" max="6904" width="16.85546875" bestFit="1" customWidth="1"/>
    <col min="6905" max="6905" width="127.5703125" customWidth="1"/>
    <col min="6906" max="6906" width="46.7109375" customWidth="1"/>
    <col min="6907" max="6943" width="9.140625" customWidth="1"/>
    <col min="7159" max="7159" width="4.7109375" customWidth="1"/>
    <col min="7160" max="7160" width="16.85546875" bestFit="1" customWidth="1"/>
    <col min="7161" max="7161" width="127.5703125" customWidth="1"/>
    <col min="7162" max="7162" width="46.7109375" customWidth="1"/>
    <col min="7163" max="7199" width="9.140625" customWidth="1"/>
    <col min="7415" max="7415" width="4.7109375" customWidth="1"/>
    <col min="7416" max="7416" width="16.85546875" bestFit="1" customWidth="1"/>
    <col min="7417" max="7417" width="127.5703125" customWidth="1"/>
    <col min="7418" max="7418" width="46.7109375" customWidth="1"/>
    <col min="7419" max="7455" width="9.140625" customWidth="1"/>
    <col min="7671" max="7671" width="4.7109375" customWidth="1"/>
    <col min="7672" max="7672" width="16.85546875" bestFit="1" customWidth="1"/>
    <col min="7673" max="7673" width="127.5703125" customWidth="1"/>
    <col min="7674" max="7674" width="46.7109375" customWidth="1"/>
    <col min="7675" max="7711" width="9.140625" customWidth="1"/>
    <col min="7927" max="7927" width="4.7109375" customWidth="1"/>
    <col min="7928" max="7928" width="16.85546875" bestFit="1" customWidth="1"/>
    <col min="7929" max="7929" width="127.5703125" customWidth="1"/>
    <col min="7930" max="7930" width="46.7109375" customWidth="1"/>
    <col min="7931" max="7967" width="9.140625" customWidth="1"/>
    <col min="8183" max="8183" width="4.7109375" customWidth="1"/>
    <col min="8184" max="8184" width="16.85546875" bestFit="1" customWidth="1"/>
    <col min="8185" max="8185" width="127.5703125" customWidth="1"/>
    <col min="8186" max="8186" width="46.7109375" customWidth="1"/>
    <col min="8187" max="8223" width="9.140625" customWidth="1"/>
    <col min="8439" max="8439" width="4.7109375" customWidth="1"/>
    <col min="8440" max="8440" width="16.85546875" bestFit="1" customWidth="1"/>
    <col min="8441" max="8441" width="127.5703125" customWidth="1"/>
    <col min="8442" max="8442" width="46.7109375" customWidth="1"/>
    <col min="8443" max="8479" width="9.140625" customWidth="1"/>
    <col min="8695" max="8695" width="4.7109375" customWidth="1"/>
    <col min="8696" max="8696" width="16.85546875" bestFit="1" customWidth="1"/>
    <col min="8697" max="8697" width="127.5703125" customWidth="1"/>
    <col min="8698" max="8698" width="46.7109375" customWidth="1"/>
    <col min="8699" max="8735" width="9.140625" customWidth="1"/>
    <col min="8951" max="8951" width="4.7109375" customWidth="1"/>
    <col min="8952" max="8952" width="16.85546875" bestFit="1" customWidth="1"/>
    <col min="8953" max="8953" width="127.5703125" customWidth="1"/>
    <col min="8954" max="8954" width="46.7109375" customWidth="1"/>
    <col min="8955" max="8991" width="9.140625" customWidth="1"/>
    <col min="9207" max="9207" width="4.7109375" customWidth="1"/>
    <col min="9208" max="9208" width="16.85546875" bestFit="1" customWidth="1"/>
    <col min="9209" max="9209" width="127.5703125" customWidth="1"/>
    <col min="9210" max="9210" width="46.7109375" customWidth="1"/>
    <col min="9211" max="9247" width="9.140625" customWidth="1"/>
    <col min="9463" max="9463" width="4.7109375" customWidth="1"/>
    <col min="9464" max="9464" width="16.85546875" bestFit="1" customWidth="1"/>
    <col min="9465" max="9465" width="127.5703125" customWidth="1"/>
    <col min="9466" max="9466" width="46.7109375" customWidth="1"/>
    <col min="9467" max="9503" width="9.140625" customWidth="1"/>
    <col min="9719" max="9719" width="4.7109375" customWidth="1"/>
    <col min="9720" max="9720" width="16.85546875" bestFit="1" customWidth="1"/>
    <col min="9721" max="9721" width="127.5703125" customWidth="1"/>
    <col min="9722" max="9722" width="46.7109375" customWidth="1"/>
    <col min="9723" max="9759" width="9.140625" customWidth="1"/>
    <col min="9975" max="9975" width="4.7109375" customWidth="1"/>
    <col min="9976" max="9976" width="16.85546875" bestFit="1" customWidth="1"/>
    <col min="9977" max="9977" width="127.5703125" customWidth="1"/>
    <col min="9978" max="9978" width="46.7109375" customWidth="1"/>
    <col min="9979" max="10015" width="9.140625" customWidth="1"/>
    <col min="10231" max="10231" width="4.7109375" customWidth="1"/>
    <col min="10232" max="10232" width="16.85546875" bestFit="1" customWidth="1"/>
    <col min="10233" max="10233" width="127.5703125" customWidth="1"/>
    <col min="10234" max="10234" width="46.7109375" customWidth="1"/>
    <col min="10235" max="10271" width="9.140625" customWidth="1"/>
    <col min="10487" max="10487" width="4.7109375" customWidth="1"/>
    <col min="10488" max="10488" width="16.85546875" bestFit="1" customWidth="1"/>
    <col min="10489" max="10489" width="127.5703125" customWidth="1"/>
    <col min="10490" max="10490" width="46.7109375" customWidth="1"/>
    <col min="10491" max="10527" width="9.140625" customWidth="1"/>
    <col min="10743" max="10743" width="4.7109375" customWidth="1"/>
    <col min="10744" max="10744" width="16.85546875" bestFit="1" customWidth="1"/>
    <col min="10745" max="10745" width="127.5703125" customWidth="1"/>
    <col min="10746" max="10746" width="46.7109375" customWidth="1"/>
    <col min="10747" max="10783" width="9.140625" customWidth="1"/>
    <col min="10999" max="10999" width="4.7109375" customWidth="1"/>
    <col min="11000" max="11000" width="16.85546875" bestFit="1" customWidth="1"/>
    <col min="11001" max="11001" width="127.5703125" customWidth="1"/>
    <col min="11002" max="11002" width="46.7109375" customWidth="1"/>
    <col min="11003" max="11039" width="9.140625" customWidth="1"/>
    <col min="11255" max="11255" width="4.7109375" customWidth="1"/>
    <col min="11256" max="11256" width="16.85546875" bestFit="1" customWidth="1"/>
    <col min="11257" max="11257" width="127.5703125" customWidth="1"/>
    <col min="11258" max="11258" width="46.7109375" customWidth="1"/>
    <col min="11259" max="11295" width="9.140625" customWidth="1"/>
    <col min="11511" max="11511" width="4.7109375" customWidth="1"/>
    <col min="11512" max="11512" width="16.85546875" bestFit="1" customWidth="1"/>
    <col min="11513" max="11513" width="127.5703125" customWidth="1"/>
    <col min="11514" max="11514" width="46.7109375" customWidth="1"/>
    <col min="11515" max="11551" width="9.140625" customWidth="1"/>
    <col min="11767" max="11767" width="4.7109375" customWidth="1"/>
    <col min="11768" max="11768" width="16.85546875" bestFit="1" customWidth="1"/>
    <col min="11769" max="11769" width="127.5703125" customWidth="1"/>
    <col min="11770" max="11770" width="46.7109375" customWidth="1"/>
    <col min="11771" max="11807" width="9.140625" customWidth="1"/>
    <col min="12023" max="12023" width="4.7109375" customWidth="1"/>
    <col min="12024" max="12024" width="16.85546875" bestFit="1" customWidth="1"/>
    <col min="12025" max="12025" width="127.5703125" customWidth="1"/>
    <col min="12026" max="12026" width="46.7109375" customWidth="1"/>
    <col min="12027" max="12063" width="9.140625" customWidth="1"/>
    <col min="12279" max="12279" width="4.7109375" customWidth="1"/>
    <col min="12280" max="12280" width="16.85546875" bestFit="1" customWidth="1"/>
    <col min="12281" max="12281" width="127.5703125" customWidth="1"/>
    <col min="12282" max="12282" width="46.7109375" customWidth="1"/>
    <col min="12283" max="12319" width="9.140625" customWidth="1"/>
    <col min="12535" max="12535" width="4.7109375" customWidth="1"/>
    <col min="12536" max="12536" width="16.85546875" bestFit="1" customWidth="1"/>
    <col min="12537" max="12537" width="127.5703125" customWidth="1"/>
    <col min="12538" max="12538" width="46.7109375" customWidth="1"/>
    <col min="12539" max="12575" width="9.140625" customWidth="1"/>
    <col min="12791" max="12791" width="4.7109375" customWidth="1"/>
    <col min="12792" max="12792" width="16.85546875" bestFit="1" customWidth="1"/>
    <col min="12793" max="12793" width="127.5703125" customWidth="1"/>
    <col min="12794" max="12794" width="46.7109375" customWidth="1"/>
    <col min="12795" max="12831" width="9.140625" customWidth="1"/>
    <col min="13047" max="13047" width="4.7109375" customWidth="1"/>
    <col min="13048" max="13048" width="16.85546875" bestFit="1" customWidth="1"/>
    <col min="13049" max="13049" width="127.5703125" customWidth="1"/>
    <col min="13050" max="13050" width="46.7109375" customWidth="1"/>
    <col min="13051" max="13087" width="9.140625" customWidth="1"/>
    <col min="13303" max="13303" width="4.7109375" customWidth="1"/>
    <col min="13304" max="13304" width="16.85546875" bestFit="1" customWidth="1"/>
    <col min="13305" max="13305" width="127.5703125" customWidth="1"/>
    <col min="13306" max="13306" width="46.7109375" customWidth="1"/>
    <col min="13307" max="13343" width="9.140625" customWidth="1"/>
    <col min="13559" max="13559" width="4.7109375" customWidth="1"/>
    <col min="13560" max="13560" width="16.85546875" bestFit="1" customWidth="1"/>
    <col min="13561" max="13561" width="127.5703125" customWidth="1"/>
    <col min="13562" max="13562" width="46.7109375" customWidth="1"/>
    <col min="13563" max="13599" width="9.140625" customWidth="1"/>
    <col min="13815" max="13815" width="4.7109375" customWidth="1"/>
    <col min="13816" max="13816" width="16.85546875" bestFit="1" customWidth="1"/>
    <col min="13817" max="13817" width="127.5703125" customWidth="1"/>
    <col min="13818" max="13818" width="46.7109375" customWidth="1"/>
    <col min="13819" max="13855" width="9.140625" customWidth="1"/>
    <col min="14071" max="14071" width="4.7109375" customWidth="1"/>
    <col min="14072" max="14072" width="16.85546875" bestFit="1" customWidth="1"/>
    <col min="14073" max="14073" width="127.5703125" customWidth="1"/>
    <col min="14074" max="14074" width="46.7109375" customWidth="1"/>
    <col min="14075" max="14111" width="9.140625" customWidth="1"/>
    <col min="14327" max="14327" width="4.7109375" customWidth="1"/>
    <col min="14328" max="14328" width="16.85546875" bestFit="1" customWidth="1"/>
    <col min="14329" max="14329" width="127.5703125" customWidth="1"/>
    <col min="14330" max="14330" width="46.7109375" customWidth="1"/>
    <col min="14331" max="14367" width="9.140625" customWidth="1"/>
    <col min="14583" max="14583" width="4.7109375" customWidth="1"/>
    <col min="14584" max="14584" width="16.85546875" bestFit="1" customWidth="1"/>
    <col min="14585" max="14585" width="127.5703125" customWidth="1"/>
    <col min="14586" max="14586" width="46.7109375" customWidth="1"/>
    <col min="14587" max="14623" width="9.140625" customWidth="1"/>
    <col min="14839" max="14839" width="4.7109375" customWidth="1"/>
    <col min="14840" max="14840" width="16.85546875" bestFit="1" customWidth="1"/>
    <col min="14841" max="14841" width="127.5703125" customWidth="1"/>
    <col min="14842" max="14842" width="46.7109375" customWidth="1"/>
    <col min="14843" max="14879" width="9.140625" customWidth="1"/>
    <col min="15095" max="15095" width="4.7109375" customWidth="1"/>
    <col min="15096" max="15096" width="16.85546875" bestFit="1" customWidth="1"/>
    <col min="15097" max="15097" width="127.5703125" customWidth="1"/>
    <col min="15098" max="15098" width="46.7109375" customWidth="1"/>
    <col min="15099" max="15135" width="9.140625" customWidth="1"/>
    <col min="15351" max="15351" width="4.7109375" customWidth="1"/>
    <col min="15352" max="15352" width="16.85546875" bestFit="1" customWidth="1"/>
    <col min="15353" max="15353" width="127.5703125" customWidth="1"/>
    <col min="15354" max="15354" width="46.7109375" customWidth="1"/>
    <col min="15355" max="15391" width="9.140625" customWidth="1"/>
    <col min="15607" max="15607" width="4.7109375" customWidth="1"/>
    <col min="15608" max="15608" width="16.85546875" bestFit="1" customWidth="1"/>
    <col min="15609" max="15609" width="127.5703125" customWidth="1"/>
    <col min="15610" max="15610" width="46.7109375" customWidth="1"/>
    <col min="15611" max="15647" width="9.140625" customWidth="1"/>
    <col min="15863" max="15863" width="4.7109375" customWidth="1"/>
    <col min="15864" max="15864" width="16.85546875" bestFit="1" customWidth="1"/>
    <col min="15865" max="15865" width="127.5703125" customWidth="1"/>
    <col min="15866" max="15866" width="46.7109375" customWidth="1"/>
    <col min="15867" max="15903" width="9.140625" customWidth="1"/>
    <col min="16119" max="16119" width="4.7109375" customWidth="1"/>
    <col min="16120" max="16120" width="16.85546875" bestFit="1" customWidth="1"/>
    <col min="16121" max="16121" width="127.5703125" customWidth="1"/>
    <col min="16122" max="16122" width="46.7109375" customWidth="1"/>
    <col min="16123" max="16159" width="9.140625" customWidth="1"/>
  </cols>
  <sheetData>
    <row r="1" spans="1:31" ht="31.5" x14ac:dyDescent="0.5">
      <c r="A1" s="212" t="s">
        <v>45</v>
      </c>
      <c r="B1" s="213"/>
      <c r="C1" s="213"/>
    </row>
    <row r="2" spans="1:31" ht="31.5" x14ac:dyDescent="0.5">
      <c r="A2" s="38" t="s">
        <v>24</v>
      </c>
      <c r="B2" s="39"/>
      <c r="C2" s="39"/>
    </row>
    <row r="3" spans="1:31" x14ac:dyDescent="0.25">
      <c r="A3" s="21"/>
    </row>
    <row r="4" spans="1:31" s="46" customFormat="1" ht="18.75" x14ac:dyDescent="0.25">
      <c r="A4" s="42"/>
      <c r="B4" s="43"/>
      <c r="C4" s="44" t="s">
        <v>46</v>
      </c>
      <c r="D4" s="45"/>
      <c r="E4" s="45"/>
      <c r="F4" s="45"/>
      <c r="G4" s="45"/>
      <c r="H4" s="45"/>
      <c r="I4" s="45"/>
      <c r="J4" s="45"/>
      <c r="K4" s="45"/>
      <c r="L4" s="45"/>
      <c r="M4" s="45"/>
      <c r="N4" s="45"/>
      <c r="O4" s="45"/>
      <c r="P4" s="45"/>
      <c r="Q4" s="45"/>
      <c r="R4" s="45"/>
      <c r="S4" s="45"/>
      <c r="T4" s="45"/>
      <c r="U4" s="45"/>
      <c r="V4" s="45"/>
      <c r="W4" s="45"/>
      <c r="X4" s="45"/>
      <c r="Y4" s="45"/>
      <c r="Z4" s="45"/>
      <c r="AA4" s="45"/>
      <c r="AB4" s="45"/>
      <c r="AC4" s="45"/>
      <c r="AD4" s="45"/>
      <c r="AE4" s="45"/>
    </row>
    <row r="5" spans="1:31" s="51" customFormat="1" ht="18.75" x14ac:dyDescent="0.25">
      <c r="A5" s="47" t="s">
        <v>47</v>
      </c>
      <c r="B5" s="48"/>
      <c r="C5" s="49"/>
      <c r="D5" s="50"/>
      <c r="E5" s="50"/>
      <c r="F5" s="50"/>
      <c r="G5" s="50"/>
      <c r="H5" s="50"/>
      <c r="I5" s="50"/>
      <c r="J5" s="50"/>
      <c r="K5" s="50"/>
      <c r="L5" s="50"/>
      <c r="M5" s="50"/>
      <c r="N5" s="50"/>
      <c r="O5" s="50"/>
      <c r="P5" s="50"/>
      <c r="Q5" s="50"/>
      <c r="R5" s="50"/>
      <c r="S5" s="50"/>
      <c r="T5" s="50"/>
      <c r="U5" s="50"/>
      <c r="V5" s="50"/>
      <c r="W5" s="50"/>
      <c r="X5" s="50"/>
      <c r="Y5" s="50"/>
      <c r="Z5" s="50"/>
      <c r="AA5" s="50"/>
      <c r="AB5" s="50"/>
      <c r="AC5" s="50"/>
      <c r="AD5" s="50"/>
      <c r="AE5" s="50"/>
    </row>
    <row r="6" spans="1:31" ht="14.45" customHeight="1" x14ac:dyDescent="0.25">
      <c r="A6" s="52" t="s">
        <v>48</v>
      </c>
      <c r="B6" s="52"/>
      <c r="C6" s="53"/>
    </row>
    <row r="7" spans="1:31" ht="60" x14ac:dyDescent="0.25">
      <c r="A7" s="54"/>
      <c r="B7" s="55" t="s">
        <v>49</v>
      </c>
      <c r="C7" s="56" t="s">
        <v>50</v>
      </c>
    </row>
    <row r="8" spans="1:31" ht="14.45" customHeight="1" x14ac:dyDescent="0.25">
      <c r="A8" s="52" t="s">
        <v>51</v>
      </c>
      <c r="B8" s="52"/>
      <c r="C8" s="53"/>
    </row>
    <row r="9" spans="1:31" ht="30" x14ac:dyDescent="0.25">
      <c r="A9" s="57"/>
      <c r="B9" s="55" t="s">
        <v>52</v>
      </c>
      <c r="C9" s="56" t="s">
        <v>53</v>
      </c>
    </row>
    <row r="10" spans="1:31" ht="14.45" customHeight="1" x14ac:dyDescent="0.25">
      <c r="A10" s="52" t="s">
        <v>54</v>
      </c>
      <c r="B10" s="52"/>
      <c r="C10" s="53"/>
    </row>
    <row r="11" spans="1:31" ht="23.25" customHeight="1" x14ac:dyDescent="0.25">
      <c r="A11" s="57"/>
      <c r="B11" s="55" t="s">
        <v>55</v>
      </c>
      <c r="C11" s="58" t="s">
        <v>56</v>
      </c>
    </row>
    <row r="12" spans="1:31" ht="14.45" customHeight="1" x14ac:dyDescent="0.25">
      <c r="A12" s="52" t="s">
        <v>57</v>
      </c>
      <c r="B12" s="52"/>
      <c r="C12" s="53"/>
    </row>
    <row r="13" spans="1:31" ht="30" x14ac:dyDescent="0.25">
      <c r="A13" s="54"/>
      <c r="B13" s="55" t="s">
        <v>58</v>
      </c>
      <c r="C13" s="56" t="s">
        <v>59</v>
      </c>
    </row>
    <row r="14" spans="1:31" ht="14.45" customHeight="1" x14ac:dyDescent="0.25">
      <c r="A14" s="52" t="s">
        <v>60</v>
      </c>
      <c r="B14" s="52"/>
      <c r="C14" s="53"/>
    </row>
    <row r="15" spans="1:31" ht="38.25" customHeight="1" x14ac:dyDescent="0.25">
      <c r="A15" s="54"/>
      <c r="B15" s="55" t="s">
        <v>61</v>
      </c>
      <c r="C15" s="58" t="s">
        <v>62</v>
      </c>
    </row>
    <row r="16" spans="1:31" ht="14.45" customHeight="1" x14ac:dyDescent="0.25">
      <c r="A16" s="52" t="s">
        <v>63</v>
      </c>
      <c r="B16" s="52"/>
      <c r="C16" s="53"/>
    </row>
    <row r="17" spans="1:31" ht="26.25" customHeight="1" x14ac:dyDescent="0.25">
      <c r="A17" s="54"/>
      <c r="B17" s="55" t="s">
        <v>64</v>
      </c>
      <c r="C17" s="58" t="s">
        <v>65</v>
      </c>
    </row>
    <row r="18" spans="1:31" ht="14.45" customHeight="1" x14ac:dyDescent="0.25">
      <c r="A18" s="52" t="s">
        <v>66</v>
      </c>
      <c r="B18" s="52"/>
      <c r="C18" s="53"/>
    </row>
    <row r="19" spans="1:31" ht="40.5" customHeight="1" x14ac:dyDescent="0.25">
      <c r="A19" s="54"/>
      <c r="B19" s="55" t="s">
        <v>67</v>
      </c>
      <c r="C19" s="56" t="s">
        <v>68</v>
      </c>
      <c r="D19" s="59"/>
    </row>
    <row r="20" spans="1:31" s="51" customFormat="1" ht="18.75" x14ac:dyDescent="0.25">
      <c r="A20" s="47" t="s">
        <v>69</v>
      </c>
      <c r="B20" s="48"/>
      <c r="C20" s="60"/>
      <c r="D20" s="50"/>
      <c r="E20" s="50"/>
      <c r="F20" s="50"/>
      <c r="G20" s="50"/>
      <c r="H20" s="50"/>
      <c r="I20" s="50"/>
      <c r="J20" s="50"/>
      <c r="K20" s="50"/>
      <c r="L20" s="50"/>
      <c r="M20" s="50"/>
      <c r="N20" s="50"/>
      <c r="O20" s="50"/>
      <c r="P20" s="50"/>
      <c r="Q20" s="50"/>
      <c r="R20" s="50"/>
      <c r="S20" s="50"/>
      <c r="T20" s="50"/>
      <c r="U20" s="50"/>
      <c r="V20" s="50"/>
      <c r="W20" s="50"/>
      <c r="X20" s="50"/>
      <c r="Y20" s="50"/>
      <c r="Z20" s="50"/>
      <c r="AA20" s="50"/>
      <c r="AB20" s="50"/>
      <c r="AC20" s="50"/>
      <c r="AD20" s="50"/>
      <c r="AE20" s="50"/>
    </row>
    <row r="21" spans="1:31" ht="14.45" customHeight="1" x14ac:dyDescent="0.25">
      <c r="A21" s="52" t="s">
        <v>70</v>
      </c>
      <c r="B21" s="52"/>
      <c r="C21" s="53"/>
    </row>
    <row r="22" spans="1:31" ht="42.6" customHeight="1" x14ac:dyDescent="0.25">
      <c r="A22" s="57"/>
      <c r="B22" s="55" t="s">
        <v>71</v>
      </c>
      <c r="C22" s="56" t="s">
        <v>72</v>
      </c>
    </row>
    <row r="23" spans="1:31" ht="14.45" customHeight="1" x14ac:dyDescent="0.25">
      <c r="A23" s="52" t="s">
        <v>73</v>
      </c>
      <c r="B23" s="52"/>
      <c r="C23" s="53"/>
      <c r="D23" s="59"/>
    </row>
    <row r="24" spans="1:31" ht="30" x14ac:dyDescent="0.25">
      <c r="A24" s="54"/>
      <c r="B24" s="55" t="s">
        <v>74</v>
      </c>
      <c r="C24" s="58" t="s">
        <v>75</v>
      </c>
      <c r="D24" s="59"/>
    </row>
    <row r="25" spans="1:31" ht="14.45" customHeight="1" x14ac:dyDescent="0.25">
      <c r="A25" s="52" t="s">
        <v>76</v>
      </c>
      <c r="B25" s="52"/>
      <c r="C25" s="53"/>
      <c r="D25" s="59"/>
    </row>
    <row r="26" spans="1:31" ht="38.25" customHeight="1" x14ac:dyDescent="0.25">
      <c r="A26" s="54"/>
      <c r="B26" s="55" t="s">
        <v>77</v>
      </c>
      <c r="C26" s="58" t="s">
        <v>78</v>
      </c>
      <c r="D26" s="59"/>
    </row>
    <row r="27" spans="1:31" ht="14.45" customHeight="1" x14ac:dyDescent="0.25">
      <c r="A27" s="52" t="s">
        <v>79</v>
      </c>
      <c r="B27" s="52"/>
      <c r="C27" s="53"/>
    </row>
    <row r="28" spans="1:31" ht="34.5" customHeight="1" x14ac:dyDescent="0.25">
      <c r="A28" s="54"/>
      <c r="B28" s="55" t="s">
        <v>80</v>
      </c>
      <c r="C28" s="58" t="s">
        <v>81</v>
      </c>
    </row>
    <row r="30" spans="1:31" x14ac:dyDescent="0.25">
      <c r="C30" s="62"/>
    </row>
    <row r="31" spans="1:31" x14ac:dyDescent="0.25">
      <c r="C31" s="62"/>
    </row>
    <row r="32" spans="1:31" x14ac:dyDescent="0.25">
      <c r="C32" s="62"/>
    </row>
  </sheetData>
  <mergeCells count="1">
    <mergeCell ref="A1:C1"/>
  </mergeCells>
  <pageMargins left="0.70866141732283472" right="0.70866141732283472" top="0.74803149606299213" bottom="0.74803149606299213" header="0.31496062992125984" footer="0.31496062992125984"/>
  <pageSetup paperSize="9" scale="50" orientation="landscape" r:id="rId1"/>
  <headerFooter>
    <oddHeader>&amp;R&amp;G</oddHeader>
  </headerFooter>
  <customProperties>
    <customPr name="_pios_id" r:id="rId2"/>
  </customProperties>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rgb="FFE36E00"/>
  </sheetPr>
  <dimension ref="A1:N413"/>
  <sheetViews>
    <sheetView topLeftCell="A61" zoomScale="85" zoomScaleNormal="85" workbookViewId="0">
      <selection activeCell="C78" sqref="C78"/>
    </sheetView>
  </sheetViews>
  <sheetFormatPr defaultColWidth="8.85546875" defaultRowHeight="15" outlineLevelRow="1" x14ac:dyDescent="0.25"/>
  <cols>
    <col min="1" max="1" width="13.28515625" style="66" customWidth="1"/>
    <col min="2" max="2" width="60.7109375" style="66" customWidth="1"/>
    <col min="3" max="4" width="40.7109375" style="66" customWidth="1"/>
    <col min="5" max="5" width="6.7109375" style="66" customWidth="1"/>
    <col min="6" max="6" width="41.7109375" style="66" customWidth="1"/>
    <col min="7" max="7" width="41.7109375" style="64" customWidth="1"/>
    <col min="8" max="8" width="7.28515625" style="66" customWidth="1"/>
    <col min="9" max="9" width="71.85546875" style="66" customWidth="1"/>
    <col min="10" max="11" width="47.7109375" style="66" customWidth="1"/>
    <col min="12" max="12" width="7.28515625" style="66" customWidth="1"/>
    <col min="13" max="13" width="25.7109375" style="66" customWidth="1"/>
    <col min="14" max="14" width="25.7109375" style="64" customWidth="1"/>
    <col min="15" max="16384" width="8.85546875" style="95"/>
  </cols>
  <sheetData>
    <row r="1" spans="1:13" ht="31.5" x14ac:dyDescent="0.25">
      <c r="A1" s="184" t="s">
        <v>1409</v>
      </c>
      <c r="B1" s="184"/>
      <c r="C1" s="64"/>
      <c r="D1" s="64"/>
      <c r="E1" s="64"/>
      <c r="F1" s="183" t="s">
        <v>1429</v>
      </c>
      <c r="H1" s="64"/>
      <c r="I1" s="184"/>
      <c r="J1" s="64"/>
      <c r="K1" s="64"/>
      <c r="L1" s="64"/>
      <c r="M1" s="64"/>
    </row>
    <row r="2" spans="1:13" ht="15.75" thickBot="1" x14ac:dyDescent="0.3">
      <c r="A2" s="64"/>
      <c r="B2" s="65"/>
      <c r="C2" s="65"/>
      <c r="D2" s="64"/>
      <c r="E2" s="64"/>
      <c r="F2" s="64"/>
      <c r="H2" s="64"/>
      <c r="L2" s="64"/>
      <c r="M2" s="64"/>
    </row>
    <row r="3" spans="1:13" ht="19.5" thickBot="1" x14ac:dyDescent="0.3">
      <c r="A3" s="67"/>
      <c r="B3" s="68" t="s">
        <v>82</v>
      </c>
      <c r="C3" s="142" t="s">
        <v>225</v>
      </c>
      <c r="D3" s="67"/>
      <c r="E3" s="67"/>
      <c r="F3" s="64"/>
      <c r="G3" s="67"/>
      <c r="H3" s="64"/>
      <c r="L3" s="64"/>
      <c r="M3" s="64"/>
    </row>
    <row r="4" spans="1:13" ht="15.75" thickBot="1" x14ac:dyDescent="0.3">
      <c r="H4" s="64"/>
      <c r="L4" s="64"/>
      <c r="M4" s="64"/>
    </row>
    <row r="5" spans="1:13" ht="18.75" x14ac:dyDescent="0.25">
      <c r="A5" s="69"/>
      <c r="B5" s="70" t="s">
        <v>83</v>
      </c>
      <c r="C5" s="69"/>
      <c r="E5" s="71"/>
      <c r="F5" s="71"/>
      <c r="H5" s="64"/>
      <c r="L5" s="64"/>
      <c r="M5" s="64"/>
    </row>
    <row r="6" spans="1:13" x14ac:dyDescent="0.25">
      <c r="B6" s="73" t="s">
        <v>84</v>
      </c>
      <c r="H6" s="64"/>
      <c r="L6" s="64"/>
      <c r="M6" s="64"/>
    </row>
    <row r="7" spans="1:13" x14ac:dyDescent="0.25">
      <c r="B7" s="72" t="s">
        <v>85</v>
      </c>
      <c r="H7" s="64"/>
      <c r="L7" s="64"/>
      <c r="M7" s="64"/>
    </row>
    <row r="8" spans="1:13" x14ac:dyDescent="0.25">
      <c r="B8" s="72" t="s">
        <v>86</v>
      </c>
      <c r="F8" s="66" t="s">
        <v>87</v>
      </c>
      <c r="H8" s="64"/>
      <c r="L8" s="64"/>
      <c r="M8" s="64"/>
    </row>
    <row r="9" spans="1:13" x14ac:dyDescent="0.25">
      <c r="B9" s="73" t="s">
        <v>88</v>
      </c>
      <c r="H9" s="64"/>
      <c r="L9" s="64"/>
      <c r="M9" s="64"/>
    </row>
    <row r="10" spans="1:13" x14ac:dyDescent="0.25">
      <c r="B10" s="73" t="s">
        <v>89</v>
      </c>
      <c r="H10" s="64"/>
      <c r="L10" s="64"/>
      <c r="M10" s="64"/>
    </row>
    <row r="11" spans="1:13" ht="15.75" thickBot="1" x14ac:dyDescent="0.3">
      <c r="B11" s="74" t="s">
        <v>90</v>
      </c>
      <c r="H11" s="64"/>
      <c r="L11" s="64"/>
      <c r="M11" s="64"/>
    </row>
    <row r="12" spans="1:13" x14ac:dyDescent="0.25">
      <c r="B12" s="75"/>
      <c r="H12" s="64"/>
      <c r="L12" s="64"/>
      <c r="M12" s="64"/>
    </row>
    <row r="13" spans="1:13" ht="37.5" x14ac:dyDescent="0.25">
      <c r="A13" s="76" t="s">
        <v>91</v>
      </c>
      <c r="B13" s="76" t="s">
        <v>84</v>
      </c>
      <c r="C13" s="77"/>
      <c r="D13" s="77"/>
      <c r="E13" s="77"/>
      <c r="F13" s="77"/>
      <c r="G13" s="78"/>
      <c r="H13" s="64"/>
      <c r="L13" s="64"/>
      <c r="M13" s="64"/>
    </row>
    <row r="14" spans="1:13" x14ac:dyDescent="0.25">
      <c r="A14" s="66" t="s">
        <v>92</v>
      </c>
      <c r="B14" s="79" t="s">
        <v>0</v>
      </c>
      <c r="C14" s="143" t="s">
        <v>616</v>
      </c>
      <c r="E14" s="71"/>
      <c r="F14" s="71"/>
      <c r="H14" s="64"/>
      <c r="L14" s="64"/>
      <c r="M14" s="64"/>
    </row>
    <row r="15" spans="1:13" x14ac:dyDescent="0.25">
      <c r="A15" s="66" t="s">
        <v>94</v>
      </c>
      <c r="B15" s="79" t="s">
        <v>95</v>
      </c>
      <c r="C15" s="143" t="s">
        <v>1478</v>
      </c>
      <c r="E15" s="71"/>
      <c r="F15" s="71"/>
      <c r="H15" s="64"/>
      <c r="L15" s="64"/>
      <c r="M15" s="64"/>
    </row>
    <row r="16" spans="1:13" ht="45" x14ac:dyDescent="0.25">
      <c r="A16" s="66" t="s">
        <v>96</v>
      </c>
      <c r="B16" s="79" t="s">
        <v>97</v>
      </c>
      <c r="C16" s="188" t="s">
        <v>1492</v>
      </c>
      <c r="E16" s="71"/>
      <c r="F16" s="71"/>
      <c r="H16" s="64"/>
      <c r="L16" s="64"/>
      <c r="M16" s="64"/>
    </row>
    <row r="17" spans="1:13" x14ac:dyDescent="0.25">
      <c r="A17" s="66" t="s">
        <v>98</v>
      </c>
      <c r="B17" s="79" t="s">
        <v>99</v>
      </c>
      <c r="C17" s="189" t="s">
        <v>1508</v>
      </c>
      <c r="E17" s="71"/>
      <c r="F17" s="71"/>
      <c r="H17" s="64"/>
      <c r="L17" s="64"/>
      <c r="M17" s="64"/>
    </row>
    <row r="18" spans="1:13" outlineLevel="1" x14ac:dyDescent="0.25">
      <c r="A18" s="66" t="s">
        <v>100</v>
      </c>
      <c r="B18" s="80" t="s">
        <v>101</v>
      </c>
      <c r="E18" s="71"/>
      <c r="F18" s="71"/>
      <c r="H18" s="64"/>
      <c r="L18" s="64"/>
      <c r="M18" s="64"/>
    </row>
    <row r="19" spans="1:13" outlineLevel="1" x14ac:dyDescent="0.25">
      <c r="A19" s="66" t="s">
        <v>102</v>
      </c>
      <c r="B19" s="80" t="s">
        <v>103</v>
      </c>
      <c r="E19" s="71"/>
      <c r="F19" s="71"/>
      <c r="H19" s="64"/>
      <c r="L19" s="64"/>
      <c r="M19" s="64"/>
    </row>
    <row r="20" spans="1:13" outlineLevel="1" x14ac:dyDescent="0.25">
      <c r="A20" s="66" t="s">
        <v>104</v>
      </c>
      <c r="B20" s="80"/>
      <c r="E20" s="71"/>
      <c r="F20" s="71"/>
      <c r="H20" s="64"/>
      <c r="L20" s="64"/>
      <c r="M20" s="64"/>
    </row>
    <row r="21" spans="1:13" outlineLevel="1" x14ac:dyDescent="0.25">
      <c r="A21" s="66" t="s">
        <v>105</v>
      </c>
      <c r="B21" s="80"/>
      <c r="E21" s="71"/>
      <c r="F21" s="71"/>
      <c r="H21" s="64"/>
      <c r="L21" s="64"/>
      <c r="M21" s="64"/>
    </row>
    <row r="22" spans="1:13" outlineLevel="1" x14ac:dyDescent="0.25">
      <c r="A22" s="66" t="s">
        <v>106</v>
      </c>
      <c r="B22" s="80"/>
      <c r="E22" s="71"/>
      <c r="F22" s="71"/>
      <c r="H22" s="64"/>
      <c r="L22" s="64"/>
      <c r="M22" s="64"/>
    </row>
    <row r="23" spans="1:13" outlineLevel="1" x14ac:dyDescent="0.25">
      <c r="A23" s="66" t="s">
        <v>107</v>
      </c>
      <c r="B23" s="80"/>
      <c r="E23" s="71"/>
      <c r="F23" s="71"/>
      <c r="H23" s="64"/>
      <c r="L23" s="64"/>
      <c r="M23" s="64"/>
    </row>
    <row r="24" spans="1:13" outlineLevel="1" x14ac:dyDescent="0.25">
      <c r="A24" s="66" t="s">
        <v>108</v>
      </c>
      <c r="B24" s="80"/>
      <c r="E24" s="71"/>
      <c r="F24" s="71"/>
      <c r="H24" s="64"/>
      <c r="L24" s="64"/>
      <c r="M24" s="64"/>
    </row>
    <row r="25" spans="1:13" outlineLevel="1" x14ac:dyDescent="0.25">
      <c r="A25" s="66" t="s">
        <v>109</v>
      </c>
      <c r="B25" s="80"/>
      <c r="E25" s="71"/>
      <c r="F25" s="71"/>
      <c r="H25" s="64"/>
      <c r="L25" s="64"/>
      <c r="M25" s="64"/>
    </row>
    <row r="26" spans="1:13" ht="18.75" x14ac:dyDescent="0.25">
      <c r="A26" s="77"/>
      <c r="B26" s="76" t="s">
        <v>85</v>
      </c>
      <c r="C26" s="77"/>
      <c r="D26" s="77"/>
      <c r="E26" s="77"/>
      <c r="F26" s="77"/>
      <c r="G26" s="78"/>
      <c r="H26" s="64"/>
      <c r="L26" s="64"/>
      <c r="M26" s="64"/>
    </row>
    <row r="27" spans="1:13" x14ac:dyDescent="0.25">
      <c r="A27" s="66" t="s">
        <v>110</v>
      </c>
      <c r="B27" s="81" t="s">
        <v>111</v>
      </c>
      <c r="C27" s="143" t="s">
        <v>1439</v>
      </c>
      <c r="D27" s="82"/>
      <c r="E27" s="82"/>
      <c r="F27" s="82"/>
      <c r="H27" s="64"/>
      <c r="L27" s="64"/>
      <c r="M27" s="64"/>
    </row>
    <row r="28" spans="1:13" x14ac:dyDescent="0.25">
      <c r="A28" s="66" t="s">
        <v>112</v>
      </c>
      <c r="B28" s="81" t="s">
        <v>113</v>
      </c>
      <c r="C28" s="143" t="s">
        <v>1439</v>
      </c>
      <c r="D28" s="82"/>
      <c r="E28" s="82"/>
      <c r="F28" s="82"/>
      <c r="H28" s="64"/>
      <c r="L28" s="64"/>
      <c r="M28" s="64"/>
    </row>
    <row r="29" spans="1:13" x14ac:dyDescent="0.25">
      <c r="A29" s="66" t="s">
        <v>114</v>
      </c>
      <c r="B29" s="81" t="s">
        <v>115</v>
      </c>
      <c r="C29" s="188" t="s">
        <v>1440</v>
      </c>
      <c r="E29" s="82"/>
      <c r="F29" s="82"/>
      <c r="H29" s="64"/>
      <c r="L29" s="64"/>
      <c r="M29" s="64"/>
    </row>
    <row r="30" spans="1:13" outlineLevel="1" x14ac:dyDescent="0.25">
      <c r="A30" s="66" t="s">
        <v>116</v>
      </c>
      <c r="B30" s="81"/>
      <c r="E30" s="82"/>
      <c r="F30" s="82"/>
      <c r="H30" s="64"/>
      <c r="L30" s="64"/>
      <c r="M30" s="64"/>
    </row>
    <row r="31" spans="1:13" outlineLevel="1" x14ac:dyDescent="0.25">
      <c r="A31" s="66" t="s">
        <v>117</v>
      </c>
      <c r="B31" s="81"/>
      <c r="E31" s="82"/>
      <c r="F31" s="82"/>
      <c r="H31" s="64"/>
      <c r="L31" s="64"/>
      <c r="M31" s="64"/>
    </row>
    <row r="32" spans="1:13" outlineLevel="1" x14ac:dyDescent="0.25">
      <c r="A32" s="66" t="s">
        <v>118</v>
      </c>
      <c r="B32" s="81"/>
      <c r="E32" s="82"/>
      <c r="F32" s="82"/>
      <c r="H32" s="64"/>
      <c r="L32" s="64"/>
      <c r="M32" s="64"/>
    </row>
    <row r="33" spans="1:13" outlineLevel="1" x14ac:dyDescent="0.25">
      <c r="A33" s="66" t="s">
        <v>119</v>
      </c>
      <c r="B33" s="81"/>
      <c r="E33" s="82"/>
      <c r="F33" s="82"/>
      <c r="H33" s="64"/>
      <c r="L33" s="64"/>
      <c r="M33" s="64"/>
    </row>
    <row r="34" spans="1:13" outlineLevel="1" x14ac:dyDescent="0.25">
      <c r="A34" s="66" t="s">
        <v>120</v>
      </c>
      <c r="B34" s="81"/>
      <c r="E34" s="82"/>
      <c r="F34" s="82"/>
      <c r="H34" s="64"/>
      <c r="L34" s="64"/>
      <c r="M34" s="64"/>
    </row>
    <row r="35" spans="1:13" outlineLevel="1" x14ac:dyDescent="0.25">
      <c r="A35" s="66" t="s">
        <v>121</v>
      </c>
      <c r="B35" s="83"/>
      <c r="E35" s="82"/>
      <c r="F35" s="82"/>
      <c r="H35" s="64"/>
      <c r="L35" s="64"/>
      <c r="M35" s="64"/>
    </row>
    <row r="36" spans="1:13" ht="18.75" x14ac:dyDescent="0.25">
      <c r="A36" s="76"/>
      <c r="B36" s="76" t="s">
        <v>86</v>
      </c>
      <c r="C36" s="76"/>
      <c r="D36" s="77"/>
      <c r="E36" s="77"/>
      <c r="F36" s="77"/>
      <c r="G36" s="78"/>
      <c r="H36" s="64"/>
      <c r="L36" s="64"/>
      <c r="M36" s="64"/>
    </row>
    <row r="37" spans="1:13" ht="15" customHeight="1" x14ac:dyDescent="0.25">
      <c r="A37" s="84"/>
      <c r="B37" s="85" t="s">
        <v>122</v>
      </c>
      <c r="C37" s="84" t="s">
        <v>123</v>
      </c>
      <c r="D37" s="84"/>
      <c r="E37" s="86"/>
      <c r="F37" s="87"/>
      <c r="G37" s="87"/>
      <c r="H37" s="64"/>
      <c r="L37" s="64"/>
      <c r="M37" s="64"/>
    </row>
    <row r="38" spans="1:13" x14ac:dyDescent="0.25">
      <c r="A38" s="66" t="s">
        <v>4</v>
      </c>
      <c r="B38" s="82" t="s">
        <v>1389</v>
      </c>
      <c r="C38" s="190">
        <v>19944.1114006604</v>
      </c>
      <c r="F38" s="82"/>
      <c r="H38" s="64"/>
      <c r="L38" s="64"/>
      <c r="M38" s="64"/>
    </row>
    <row r="39" spans="1:13" x14ac:dyDescent="0.25">
      <c r="A39" s="66" t="s">
        <v>124</v>
      </c>
      <c r="B39" s="82" t="s">
        <v>125</v>
      </c>
      <c r="C39" s="190">
        <v>16680.6852205</v>
      </c>
      <c r="F39" s="82"/>
      <c r="H39" s="64"/>
      <c r="L39" s="64"/>
      <c r="M39" s="64"/>
    </row>
    <row r="40" spans="1:13" outlineLevel="1" x14ac:dyDescent="0.25">
      <c r="A40" s="66" t="s">
        <v>126</v>
      </c>
      <c r="B40" s="88" t="s">
        <v>127</v>
      </c>
      <c r="C40" s="66" t="s">
        <v>128</v>
      </c>
      <c r="F40" s="82"/>
      <c r="H40" s="64"/>
      <c r="L40" s="64"/>
      <c r="M40" s="64"/>
    </row>
    <row r="41" spans="1:13" outlineLevel="1" x14ac:dyDescent="0.25">
      <c r="A41" s="66" t="s">
        <v>129</v>
      </c>
      <c r="B41" s="88" t="s">
        <v>130</v>
      </c>
      <c r="C41" s="66" t="s">
        <v>128</v>
      </c>
      <c r="F41" s="82"/>
      <c r="H41" s="64"/>
      <c r="L41" s="64"/>
      <c r="M41" s="64"/>
    </row>
    <row r="42" spans="1:13" outlineLevel="1" x14ac:dyDescent="0.25">
      <c r="A42" s="66" t="s">
        <v>131</v>
      </c>
      <c r="B42" s="82"/>
      <c r="F42" s="82"/>
      <c r="H42" s="64"/>
      <c r="L42" s="64"/>
      <c r="M42" s="64"/>
    </row>
    <row r="43" spans="1:13" outlineLevel="1" x14ac:dyDescent="0.25">
      <c r="A43" s="66" t="s">
        <v>132</v>
      </c>
      <c r="B43" s="82"/>
      <c r="F43" s="82"/>
      <c r="H43" s="64"/>
      <c r="L43" s="64"/>
      <c r="M43" s="64"/>
    </row>
    <row r="44" spans="1:13" ht="15" customHeight="1" x14ac:dyDescent="0.25">
      <c r="A44" s="84"/>
      <c r="B44" s="85" t="s">
        <v>133</v>
      </c>
      <c r="C44" s="136" t="s">
        <v>1390</v>
      </c>
      <c r="D44" s="84" t="s">
        <v>134</v>
      </c>
      <c r="E44" s="86"/>
      <c r="F44" s="87" t="s">
        <v>135</v>
      </c>
      <c r="G44" s="87" t="s">
        <v>136</v>
      </c>
      <c r="H44" s="64"/>
      <c r="L44" s="64"/>
      <c r="M44" s="64"/>
    </row>
    <row r="45" spans="1:13" x14ac:dyDescent="0.25">
      <c r="A45" s="66" t="s">
        <v>8</v>
      </c>
      <c r="B45" s="82" t="s">
        <v>137</v>
      </c>
      <c r="C45" s="181">
        <v>0.02</v>
      </c>
      <c r="D45" s="181">
        <f>IF(OR(C38="[For completion]",C39="[For completion]"),"Please complete G.3.1.1 and G.3.1.2",(C38/C39-1))</f>
        <v>0.19564101456394378</v>
      </c>
      <c r="E45" s="102"/>
      <c r="F45" s="102" t="s">
        <v>1213</v>
      </c>
      <c r="G45" s="159" t="s">
        <v>1213</v>
      </c>
      <c r="H45" s="64"/>
      <c r="L45" s="64"/>
      <c r="M45" s="64"/>
    </row>
    <row r="46" spans="1:13" outlineLevel="1" x14ac:dyDescent="0.25">
      <c r="A46" s="66" t="s">
        <v>138</v>
      </c>
      <c r="B46" s="80" t="s">
        <v>139</v>
      </c>
      <c r="C46" s="102"/>
      <c r="D46" s="102"/>
      <c r="E46" s="102"/>
      <c r="F46" s="102"/>
      <c r="G46" s="102"/>
      <c r="H46" s="64"/>
      <c r="L46" s="64"/>
      <c r="M46" s="64"/>
    </row>
    <row r="47" spans="1:13" outlineLevel="1" x14ac:dyDescent="0.25">
      <c r="A47" s="66" t="s">
        <v>140</v>
      </c>
      <c r="B47" s="80" t="s">
        <v>141</v>
      </c>
      <c r="C47" s="102"/>
      <c r="D47" s="102"/>
      <c r="E47" s="102"/>
      <c r="F47" s="102"/>
      <c r="G47" s="102"/>
      <c r="H47" s="64"/>
      <c r="L47" s="64"/>
      <c r="M47" s="64"/>
    </row>
    <row r="48" spans="1:13" outlineLevel="1" x14ac:dyDescent="0.25">
      <c r="A48" s="66" t="s">
        <v>142</v>
      </c>
      <c r="B48" s="80"/>
      <c r="C48" s="102"/>
      <c r="D48" s="102"/>
      <c r="E48" s="102"/>
      <c r="F48" s="102"/>
      <c r="G48" s="102"/>
      <c r="H48" s="64"/>
      <c r="L48" s="64"/>
      <c r="M48" s="64"/>
    </row>
    <row r="49" spans="1:13" outlineLevel="1" x14ac:dyDescent="0.25">
      <c r="A49" s="66" t="s">
        <v>143</v>
      </c>
      <c r="B49" s="80"/>
      <c r="C49" s="102"/>
      <c r="D49" s="102"/>
      <c r="E49" s="102"/>
      <c r="F49" s="102"/>
      <c r="G49" s="102"/>
      <c r="H49" s="64"/>
      <c r="L49" s="64"/>
      <c r="M49" s="64"/>
    </row>
    <row r="50" spans="1:13" outlineLevel="1" x14ac:dyDescent="0.25">
      <c r="A50" s="66" t="s">
        <v>144</v>
      </c>
      <c r="B50" s="80"/>
      <c r="C50" s="102"/>
      <c r="D50" s="102"/>
      <c r="E50" s="102"/>
      <c r="F50" s="102"/>
      <c r="G50" s="102"/>
      <c r="H50" s="64"/>
      <c r="L50" s="64"/>
      <c r="M50" s="64"/>
    </row>
    <row r="51" spans="1:13" outlineLevel="1" x14ac:dyDescent="0.25">
      <c r="A51" s="66" t="s">
        <v>145</v>
      </c>
      <c r="B51" s="80"/>
      <c r="C51" s="102"/>
      <c r="D51" s="102"/>
      <c r="E51" s="102"/>
      <c r="F51" s="102"/>
      <c r="G51" s="102"/>
      <c r="H51" s="64"/>
      <c r="L51" s="64"/>
      <c r="M51" s="64"/>
    </row>
    <row r="52" spans="1:13" ht="15" customHeight="1" x14ac:dyDescent="0.25">
      <c r="A52" s="84"/>
      <c r="B52" s="85" t="s">
        <v>146</v>
      </c>
      <c r="C52" s="84" t="s">
        <v>123</v>
      </c>
      <c r="D52" s="84"/>
      <c r="E52" s="86"/>
      <c r="F52" s="87" t="s">
        <v>147</v>
      </c>
      <c r="G52" s="87"/>
      <c r="H52" s="64"/>
      <c r="L52" s="64"/>
      <c r="M52" s="64"/>
    </row>
    <row r="53" spans="1:13" x14ac:dyDescent="0.25">
      <c r="A53" s="66" t="s">
        <v>148</v>
      </c>
      <c r="B53" s="82" t="s">
        <v>149</v>
      </c>
      <c r="C53" s="190">
        <v>19787.576933680099</v>
      </c>
      <c r="E53" s="90"/>
      <c r="F53" s="91">
        <f>IF($C$58=0,"",IF(C53="[for completion]","",IF(C53="ND1","ND1",C53/$C$58)))</f>
        <v>0.99215134413184136</v>
      </c>
      <c r="G53" s="91"/>
      <c r="H53" s="64"/>
      <c r="L53" s="64"/>
      <c r="M53" s="64"/>
    </row>
    <row r="54" spans="1:13" x14ac:dyDescent="0.25">
      <c r="A54" s="66" t="s">
        <v>150</v>
      </c>
      <c r="B54" s="82" t="s">
        <v>151</v>
      </c>
      <c r="C54" s="190">
        <v>156.53446698000101</v>
      </c>
      <c r="E54" s="90"/>
      <c r="F54" s="157">
        <f t="shared" ref="F54:F57" si="0">IF($C$58=0,"",IF(C54="[for completion]","",IF(C54="ND1","ND1",C54/$C$58)))</f>
        <v>7.8486558681586643E-3</v>
      </c>
      <c r="G54" s="91"/>
      <c r="H54" s="64"/>
      <c r="L54" s="64"/>
      <c r="M54" s="64"/>
    </row>
    <row r="55" spans="1:13" x14ac:dyDescent="0.25">
      <c r="A55" s="66" t="s">
        <v>152</v>
      </c>
      <c r="B55" s="82" t="s">
        <v>153</v>
      </c>
      <c r="C55" s="191" t="s">
        <v>1213</v>
      </c>
      <c r="E55" s="90"/>
      <c r="F55" s="157" t="str">
        <f t="shared" si="0"/>
        <v>ND1</v>
      </c>
      <c r="G55" s="91"/>
      <c r="H55" s="64"/>
      <c r="L55" s="64"/>
      <c r="M55" s="64"/>
    </row>
    <row r="56" spans="1:13" x14ac:dyDescent="0.25">
      <c r="A56" s="66" t="s">
        <v>154</v>
      </c>
      <c r="B56" s="82" t="s">
        <v>155</v>
      </c>
      <c r="C56" s="191">
        <v>0</v>
      </c>
      <c r="E56" s="90"/>
      <c r="F56" s="157">
        <f t="shared" si="0"/>
        <v>0</v>
      </c>
      <c r="G56" s="91"/>
      <c r="H56" s="64"/>
      <c r="L56" s="64"/>
      <c r="M56" s="64"/>
    </row>
    <row r="57" spans="1:13" x14ac:dyDescent="0.25">
      <c r="A57" s="66" t="s">
        <v>156</v>
      </c>
      <c r="B57" s="66" t="s">
        <v>157</v>
      </c>
      <c r="C57" s="191">
        <v>0</v>
      </c>
      <c r="E57" s="90"/>
      <c r="F57" s="157">
        <f t="shared" si="0"/>
        <v>0</v>
      </c>
      <c r="G57" s="91"/>
      <c r="H57" s="64"/>
      <c r="L57" s="64"/>
      <c r="M57" s="64"/>
    </row>
    <row r="58" spans="1:13" x14ac:dyDescent="0.25">
      <c r="A58" s="66" t="s">
        <v>158</v>
      </c>
      <c r="B58" s="92" t="s">
        <v>159</v>
      </c>
      <c r="C58" s="90">
        <f>SUM(C53:C57)</f>
        <v>19944.111400660098</v>
      </c>
      <c r="D58" s="90"/>
      <c r="E58" s="90"/>
      <c r="F58" s="93">
        <f>SUM(F53:F57)</f>
        <v>1</v>
      </c>
      <c r="G58" s="91"/>
      <c r="H58" s="64"/>
      <c r="L58" s="64"/>
      <c r="M58" s="64"/>
    </row>
    <row r="59" spans="1:13" outlineLevel="1" x14ac:dyDescent="0.25">
      <c r="A59" s="66" t="s">
        <v>160</v>
      </c>
      <c r="B59" s="160" t="s">
        <v>1441</v>
      </c>
      <c r="C59" s="190">
        <v>8779.5083714199809</v>
      </c>
      <c r="E59" s="90"/>
      <c r="F59" s="91">
        <f t="shared" ref="F59:F64" si="1">IF($C$58=0,"",IF(C59="[for completion]","",C59/$C$58))</f>
        <v>0.4402055421295632</v>
      </c>
      <c r="G59" s="91"/>
      <c r="H59" s="64"/>
      <c r="L59" s="64"/>
      <c r="M59" s="64"/>
    </row>
    <row r="60" spans="1:13" outlineLevel="1" x14ac:dyDescent="0.25">
      <c r="A60" s="66" t="s">
        <v>162</v>
      </c>
      <c r="B60" s="160" t="s">
        <v>1442</v>
      </c>
      <c r="C60" s="190">
        <v>9418.4600144500491</v>
      </c>
      <c r="E60" s="90"/>
      <c r="F60" s="91">
        <f t="shared" si="1"/>
        <v>0.47224264973461405</v>
      </c>
      <c r="G60" s="91"/>
      <c r="H60" s="64"/>
      <c r="L60" s="64"/>
      <c r="M60" s="64"/>
    </row>
    <row r="61" spans="1:13" outlineLevel="1" x14ac:dyDescent="0.25">
      <c r="A61" s="66" t="s">
        <v>163</v>
      </c>
      <c r="B61" s="160" t="s">
        <v>1444</v>
      </c>
      <c r="C61" s="190">
        <v>1087.2371312299999</v>
      </c>
      <c r="E61" s="90"/>
      <c r="F61" s="91">
        <f t="shared" si="1"/>
        <v>5.4514192655081901E-2</v>
      </c>
      <c r="G61" s="91"/>
      <c r="H61" s="64"/>
      <c r="L61" s="64"/>
      <c r="M61" s="64"/>
    </row>
    <row r="62" spans="1:13" outlineLevel="1" x14ac:dyDescent="0.25">
      <c r="A62" s="66" t="s">
        <v>164</v>
      </c>
      <c r="B62" s="160" t="s">
        <v>1443</v>
      </c>
      <c r="C62" s="190">
        <v>502.37141658000002</v>
      </c>
      <c r="E62" s="90"/>
      <c r="F62" s="91">
        <f t="shared" si="1"/>
        <v>2.5188959612578821E-2</v>
      </c>
      <c r="G62" s="91"/>
      <c r="H62" s="64"/>
      <c r="L62" s="64"/>
      <c r="M62" s="64"/>
    </row>
    <row r="63" spans="1:13" outlineLevel="1" x14ac:dyDescent="0.25">
      <c r="A63" s="66" t="s">
        <v>165</v>
      </c>
      <c r="B63" s="160" t="s">
        <v>556</v>
      </c>
      <c r="C63" s="190">
        <v>0</v>
      </c>
      <c r="E63" s="90"/>
      <c r="F63" s="91">
        <f t="shared" si="1"/>
        <v>0</v>
      </c>
      <c r="G63" s="91"/>
      <c r="H63" s="64"/>
      <c r="L63" s="64"/>
      <c r="M63" s="64"/>
    </row>
    <row r="64" spans="1:13" outlineLevel="1" x14ac:dyDescent="0.25">
      <c r="A64" s="66" t="s">
        <v>166</v>
      </c>
      <c r="B64" s="160" t="s">
        <v>1445</v>
      </c>
      <c r="C64" s="190">
        <v>156.53446698000101</v>
      </c>
      <c r="D64" s="95"/>
      <c r="E64" s="95"/>
      <c r="F64" s="91">
        <f t="shared" si="1"/>
        <v>7.8486558681586643E-3</v>
      </c>
      <c r="G64" s="93"/>
      <c r="H64" s="64"/>
      <c r="L64" s="64"/>
      <c r="M64" s="64"/>
    </row>
    <row r="65" spans="1:13" ht="15" customHeight="1" x14ac:dyDescent="0.25">
      <c r="A65" s="84"/>
      <c r="B65" s="85" t="s">
        <v>167</v>
      </c>
      <c r="C65" s="136" t="s">
        <v>1401</v>
      </c>
      <c r="D65" s="136" t="s">
        <v>1402</v>
      </c>
      <c r="E65" s="86"/>
      <c r="F65" s="87" t="s">
        <v>168</v>
      </c>
      <c r="G65" s="96" t="s">
        <v>169</v>
      </c>
      <c r="H65" s="64"/>
      <c r="L65" s="64"/>
      <c r="M65" s="64"/>
    </row>
    <row r="66" spans="1:13" x14ac:dyDescent="0.25">
      <c r="A66" s="66" t="s">
        <v>170</v>
      </c>
      <c r="B66" s="82" t="s">
        <v>1406</v>
      </c>
      <c r="C66" s="205">
        <v>8.2142283381406997</v>
      </c>
      <c r="D66" s="205">
        <v>5.2735660608360497</v>
      </c>
      <c r="E66" s="79"/>
      <c r="F66" s="97"/>
      <c r="G66" s="98"/>
      <c r="H66" s="64"/>
      <c r="L66" s="64"/>
      <c r="M66" s="64"/>
    </row>
    <row r="67" spans="1:13" x14ac:dyDescent="0.25">
      <c r="B67" s="82"/>
      <c r="E67" s="79"/>
      <c r="F67" s="97"/>
      <c r="G67" s="98"/>
      <c r="H67" s="64"/>
      <c r="L67" s="64"/>
      <c r="M67" s="64"/>
    </row>
    <row r="68" spans="1:13" x14ac:dyDescent="0.25">
      <c r="B68" s="82" t="s">
        <v>1395</v>
      </c>
      <c r="C68" s="79"/>
      <c r="D68" s="79"/>
      <c r="E68" s="79"/>
      <c r="F68" s="98"/>
      <c r="G68" s="98"/>
      <c r="H68" s="64"/>
      <c r="L68" s="64"/>
      <c r="M68" s="64"/>
    </row>
    <row r="69" spans="1:13" x14ac:dyDescent="0.25">
      <c r="B69" s="82" t="s">
        <v>172</v>
      </c>
      <c r="E69" s="79"/>
      <c r="F69" s="98"/>
      <c r="G69" s="98"/>
      <c r="H69" s="64"/>
      <c r="L69" s="64"/>
      <c r="M69" s="64"/>
    </row>
    <row r="70" spans="1:13" x14ac:dyDescent="0.25">
      <c r="A70" s="66" t="s">
        <v>173</v>
      </c>
      <c r="B70" s="175" t="s">
        <v>1430</v>
      </c>
      <c r="C70" s="190">
        <v>1657.4411647815191</v>
      </c>
      <c r="D70" s="190">
        <v>3486.2515105652337</v>
      </c>
      <c r="E70" s="62"/>
      <c r="F70" s="91">
        <f t="shared" ref="F70:F76" si="2">IF($C$77=0,"",IF(C70="[for completion]","",C70/$C$77))</f>
        <v>8.3104287350031378E-2</v>
      </c>
      <c r="G70" s="91">
        <f>IF($D$77=0,"",IF(D70="[Mark as ND1 if not relevant]","",D70/$D$77))</f>
        <v>0.17480368854772704</v>
      </c>
      <c r="H70" s="64"/>
      <c r="L70" s="64"/>
      <c r="M70" s="64"/>
    </row>
    <row r="71" spans="1:13" x14ac:dyDescent="0.25">
      <c r="A71" s="66" t="s">
        <v>174</v>
      </c>
      <c r="B71" s="176" t="s">
        <v>1431</v>
      </c>
      <c r="C71" s="190">
        <v>1576.2332848130693</v>
      </c>
      <c r="D71" s="190">
        <v>2634.3182296323334</v>
      </c>
      <c r="E71" s="62"/>
      <c r="F71" s="91">
        <f t="shared" si="2"/>
        <v>7.9032515069128423E-2</v>
      </c>
      <c r="G71" s="91">
        <f t="shared" ref="G71:G76" si="3">IF($D$77=0,"",IF(D71="[Mark as ND1 if not relevant]","",D71/$D$77))</f>
        <v>0.13208701149435717</v>
      </c>
      <c r="H71" s="64"/>
      <c r="L71" s="64"/>
      <c r="M71" s="64"/>
    </row>
    <row r="72" spans="1:13" x14ac:dyDescent="0.25">
      <c r="A72" s="66" t="s">
        <v>175</v>
      </c>
      <c r="B72" s="175" t="s">
        <v>1432</v>
      </c>
      <c r="C72" s="190">
        <v>1458.3708236451303</v>
      </c>
      <c r="D72" s="190">
        <v>2226.2996613575037</v>
      </c>
      <c r="E72" s="62"/>
      <c r="F72" s="91">
        <f t="shared" si="2"/>
        <v>7.312287794365406E-2</v>
      </c>
      <c r="G72" s="91">
        <f t="shared" si="3"/>
        <v>0.11162860494673577</v>
      </c>
      <c r="H72" s="64"/>
      <c r="L72" s="64"/>
      <c r="M72" s="64"/>
    </row>
    <row r="73" spans="1:13" x14ac:dyDescent="0.25">
      <c r="A73" s="66" t="s">
        <v>176</v>
      </c>
      <c r="B73" s="175" t="s">
        <v>1433</v>
      </c>
      <c r="C73" s="190">
        <v>1420.0128012396526</v>
      </c>
      <c r="D73" s="190">
        <v>1929.8467876468037</v>
      </c>
      <c r="E73" s="62"/>
      <c r="F73" s="91">
        <f t="shared" si="2"/>
        <v>7.1199602364466943E-2</v>
      </c>
      <c r="G73" s="91">
        <f t="shared" si="3"/>
        <v>9.6764199539335308E-2</v>
      </c>
      <c r="H73" s="64"/>
      <c r="L73" s="64"/>
      <c r="M73" s="64"/>
    </row>
    <row r="74" spans="1:13" x14ac:dyDescent="0.25">
      <c r="A74" s="66" t="s">
        <v>177</v>
      </c>
      <c r="B74" s="175" t="s">
        <v>1434</v>
      </c>
      <c r="C74" s="190">
        <v>1331.2706714740536</v>
      </c>
      <c r="D74" s="190">
        <v>1636.5724414377037</v>
      </c>
      <c r="E74" s="62"/>
      <c r="F74" s="91">
        <f t="shared" si="2"/>
        <v>6.6750061947105435E-2</v>
      </c>
      <c r="G74" s="91">
        <f t="shared" si="3"/>
        <v>8.205916827053221E-2</v>
      </c>
      <c r="H74" s="64"/>
      <c r="L74" s="64"/>
      <c r="M74" s="64"/>
    </row>
    <row r="75" spans="1:13" x14ac:dyDescent="0.25">
      <c r="A75" s="66" t="s">
        <v>178</v>
      </c>
      <c r="B75" s="175" t="s">
        <v>1435</v>
      </c>
      <c r="C75" s="190">
        <v>5437.7867846958598</v>
      </c>
      <c r="D75" s="190">
        <v>5053.7771141570338</v>
      </c>
      <c r="E75" s="62"/>
      <c r="F75" s="91">
        <f t="shared" si="2"/>
        <v>0.2726512440416774</v>
      </c>
      <c r="G75" s="91">
        <f t="shared" si="3"/>
        <v>0.25340078820346107</v>
      </c>
      <c r="H75" s="64"/>
      <c r="L75" s="64"/>
      <c r="M75" s="64"/>
    </row>
    <row r="76" spans="1:13" x14ac:dyDescent="0.25">
      <c r="A76" s="66" t="s">
        <v>179</v>
      </c>
      <c r="B76" s="175" t="s">
        <v>1436</v>
      </c>
      <c r="C76" s="190">
        <v>7062.9958700111183</v>
      </c>
      <c r="D76" s="190">
        <v>2976.7440199119537</v>
      </c>
      <c r="E76" s="62"/>
      <c r="F76" s="91">
        <f t="shared" si="2"/>
        <v>0.35413941128393633</v>
      </c>
      <c r="G76" s="91">
        <f t="shared" si="3"/>
        <v>0.14925653899785141</v>
      </c>
      <c r="H76" s="64"/>
      <c r="L76" s="64"/>
      <c r="M76" s="64"/>
    </row>
    <row r="77" spans="1:13" x14ac:dyDescent="0.25">
      <c r="A77" s="66" t="s">
        <v>180</v>
      </c>
      <c r="B77" s="99" t="s">
        <v>159</v>
      </c>
      <c r="C77" s="90">
        <f>SUM(C70:C76)</f>
        <v>19944.111400660404</v>
      </c>
      <c r="D77" s="90">
        <f>SUM(D70:D76)</f>
        <v>19943.809764708567</v>
      </c>
      <c r="E77" s="82"/>
      <c r="F77" s="93">
        <f>SUM(F70:F76)</f>
        <v>0.99999999999999989</v>
      </c>
      <c r="G77" s="93">
        <f>SUM(G70:G76)</f>
        <v>0.99999999999999989</v>
      </c>
      <c r="H77" s="64"/>
      <c r="L77" s="64"/>
      <c r="M77" s="64"/>
    </row>
    <row r="78" spans="1:13" outlineLevel="1" x14ac:dyDescent="0.25">
      <c r="A78" s="66" t="s">
        <v>181</v>
      </c>
      <c r="B78" s="100" t="s">
        <v>182</v>
      </c>
      <c r="C78" s="90"/>
      <c r="D78" s="90"/>
      <c r="E78" s="82"/>
      <c r="F78" s="91">
        <f>IF($C$77=0,"",IF(C78="[for completion]","",C78/$C$77))</f>
        <v>0</v>
      </c>
      <c r="G78" s="91">
        <f t="shared" ref="G78:G87" si="4">IF($D$77=0,"",IF(D78="[for completion]","",D78/$D$77))</f>
        <v>0</v>
      </c>
      <c r="H78" s="64"/>
      <c r="L78" s="64"/>
      <c r="M78" s="64"/>
    </row>
    <row r="79" spans="1:13" outlineLevel="1" x14ac:dyDescent="0.25">
      <c r="A79" s="66" t="s">
        <v>183</v>
      </c>
      <c r="B79" s="100" t="s">
        <v>184</v>
      </c>
      <c r="C79" s="90"/>
      <c r="D79" s="90"/>
      <c r="E79" s="82"/>
      <c r="F79" s="91">
        <f t="shared" ref="F79:F87" si="5">IF($C$77=0,"",IF(C79="[for completion]","",C79/$C$77))</f>
        <v>0</v>
      </c>
      <c r="G79" s="91">
        <f t="shared" si="4"/>
        <v>0</v>
      </c>
      <c r="H79" s="64"/>
      <c r="L79" s="64"/>
      <c r="M79" s="64"/>
    </row>
    <row r="80" spans="1:13" outlineLevel="1" x14ac:dyDescent="0.25">
      <c r="A80" s="66" t="s">
        <v>185</v>
      </c>
      <c r="B80" s="100" t="s">
        <v>186</v>
      </c>
      <c r="C80" s="90"/>
      <c r="D80" s="90"/>
      <c r="E80" s="82"/>
      <c r="F80" s="91">
        <f t="shared" si="5"/>
        <v>0</v>
      </c>
      <c r="G80" s="91">
        <f t="shared" si="4"/>
        <v>0</v>
      </c>
      <c r="H80" s="64"/>
      <c r="L80" s="64"/>
      <c r="M80" s="64"/>
    </row>
    <row r="81" spans="1:13" outlineLevel="1" x14ac:dyDescent="0.25">
      <c r="A81" s="66" t="s">
        <v>187</v>
      </c>
      <c r="B81" s="100" t="s">
        <v>188</v>
      </c>
      <c r="C81" s="90"/>
      <c r="D81" s="90"/>
      <c r="E81" s="82"/>
      <c r="F81" s="91">
        <f t="shared" si="5"/>
        <v>0</v>
      </c>
      <c r="G81" s="91">
        <f t="shared" si="4"/>
        <v>0</v>
      </c>
      <c r="H81" s="64"/>
      <c r="L81" s="64"/>
      <c r="M81" s="64"/>
    </row>
    <row r="82" spans="1:13" outlineLevel="1" x14ac:dyDescent="0.25">
      <c r="A82" s="66" t="s">
        <v>189</v>
      </c>
      <c r="B82" s="100" t="s">
        <v>190</v>
      </c>
      <c r="C82" s="90"/>
      <c r="D82" s="90"/>
      <c r="E82" s="82"/>
      <c r="F82" s="91">
        <f t="shared" si="5"/>
        <v>0</v>
      </c>
      <c r="G82" s="91">
        <f t="shared" si="4"/>
        <v>0</v>
      </c>
      <c r="H82" s="64"/>
      <c r="L82" s="64"/>
      <c r="M82" s="64"/>
    </row>
    <row r="83" spans="1:13" outlineLevel="1" x14ac:dyDescent="0.25">
      <c r="A83" s="66" t="s">
        <v>191</v>
      </c>
      <c r="B83" s="100"/>
      <c r="C83" s="90"/>
      <c r="D83" s="90"/>
      <c r="E83" s="82"/>
      <c r="F83" s="91"/>
      <c r="G83" s="91"/>
      <c r="H83" s="64"/>
      <c r="L83" s="64"/>
      <c r="M83" s="64"/>
    </row>
    <row r="84" spans="1:13" outlineLevel="1" x14ac:dyDescent="0.25">
      <c r="A84" s="66" t="s">
        <v>192</v>
      </c>
      <c r="B84" s="100"/>
      <c r="C84" s="90"/>
      <c r="D84" s="90"/>
      <c r="E84" s="82"/>
      <c r="F84" s="91"/>
      <c r="G84" s="91"/>
      <c r="H84" s="64"/>
      <c r="L84" s="64"/>
      <c r="M84" s="64"/>
    </row>
    <row r="85" spans="1:13" outlineLevel="1" x14ac:dyDescent="0.25">
      <c r="A85" s="66" t="s">
        <v>193</v>
      </c>
      <c r="B85" s="100"/>
      <c r="C85" s="90"/>
      <c r="D85" s="90"/>
      <c r="E85" s="82"/>
      <c r="F85" s="91"/>
      <c r="G85" s="91"/>
      <c r="H85" s="64"/>
      <c r="L85" s="64"/>
      <c r="M85" s="64"/>
    </row>
    <row r="86" spans="1:13" outlineLevel="1" x14ac:dyDescent="0.25">
      <c r="A86" s="66" t="s">
        <v>194</v>
      </c>
      <c r="B86" s="99"/>
      <c r="C86" s="90"/>
      <c r="D86" s="90"/>
      <c r="E86" s="82"/>
      <c r="F86" s="91">
        <f t="shared" si="5"/>
        <v>0</v>
      </c>
      <c r="G86" s="91">
        <f t="shared" si="4"/>
        <v>0</v>
      </c>
      <c r="H86" s="64"/>
      <c r="L86" s="64"/>
      <c r="M86" s="64"/>
    </row>
    <row r="87" spans="1:13" outlineLevel="1" x14ac:dyDescent="0.25">
      <c r="A87" s="66" t="s">
        <v>195</v>
      </c>
      <c r="B87" s="100"/>
      <c r="C87" s="90"/>
      <c r="D87" s="90"/>
      <c r="E87" s="82"/>
      <c r="F87" s="91">
        <f t="shared" si="5"/>
        <v>0</v>
      </c>
      <c r="G87" s="91">
        <f t="shared" si="4"/>
        <v>0</v>
      </c>
      <c r="H87" s="64"/>
      <c r="L87" s="64"/>
      <c r="M87" s="64"/>
    </row>
    <row r="88" spans="1:13" ht="15" customHeight="1" x14ac:dyDescent="0.25">
      <c r="A88" s="84"/>
      <c r="B88" s="85" t="s">
        <v>196</v>
      </c>
      <c r="C88" s="136" t="s">
        <v>1403</v>
      </c>
      <c r="D88" s="136" t="s">
        <v>1404</v>
      </c>
      <c r="E88" s="86"/>
      <c r="F88" s="87" t="s">
        <v>197</v>
      </c>
      <c r="G88" s="84" t="s">
        <v>198</v>
      </c>
      <c r="H88" s="64"/>
      <c r="L88" s="64"/>
      <c r="M88" s="64"/>
    </row>
    <row r="89" spans="1:13" x14ac:dyDescent="0.25">
      <c r="A89" s="66" t="s">
        <v>199</v>
      </c>
      <c r="B89" s="82" t="s">
        <v>171</v>
      </c>
      <c r="C89" s="205">
        <v>4.1108262039273997</v>
      </c>
      <c r="D89" s="192" t="s">
        <v>1213</v>
      </c>
      <c r="E89" s="79"/>
      <c r="F89" s="97"/>
      <c r="G89" s="98"/>
      <c r="H89" s="64"/>
      <c r="L89" s="64"/>
      <c r="M89" s="64"/>
    </row>
    <row r="90" spans="1:13" x14ac:dyDescent="0.25">
      <c r="B90" s="82"/>
      <c r="E90" s="79"/>
      <c r="F90" s="97"/>
      <c r="G90" s="98"/>
      <c r="H90" s="64"/>
      <c r="L90" s="64"/>
      <c r="M90" s="64"/>
    </row>
    <row r="91" spans="1:13" x14ac:dyDescent="0.25">
      <c r="B91" s="82" t="s">
        <v>1396</v>
      </c>
      <c r="C91" s="79"/>
      <c r="D91" s="79"/>
      <c r="E91" s="79"/>
      <c r="F91" s="98"/>
      <c r="G91" s="98"/>
      <c r="H91" s="64"/>
      <c r="L91" s="64"/>
      <c r="M91" s="64"/>
    </row>
    <row r="92" spans="1:13" x14ac:dyDescent="0.25">
      <c r="A92" s="66" t="s">
        <v>200</v>
      </c>
      <c r="B92" s="82" t="s">
        <v>172</v>
      </c>
      <c r="E92" s="79"/>
      <c r="F92" s="98"/>
      <c r="G92" s="98"/>
      <c r="H92" s="64"/>
      <c r="L92" s="64"/>
      <c r="M92" s="64"/>
    </row>
    <row r="93" spans="1:13" x14ac:dyDescent="0.25">
      <c r="A93" s="66" t="s">
        <v>201</v>
      </c>
      <c r="B93" s="176" t="s">
        <v>1430</v>
      </c>
      <c r="C93" s="205">
        <v>3120</v>
      </c>
      <c r="D93" s="192" t="s">
        <v>1213</v>
      </c>
      <c r="E93" s="62"/>
      <c r="F93" s="91">
        <f>IF($C$100=0,"",IF(C93="[for completion]","",IF(C93="","",C93/$C$100)))</f>
        <v>0.18704267593070009</v>
      </c>
      <c r="G93" s="91" t="str">
        <f>IF($D$100=0,"",IF(D93="[Mark as ND1 if not relevant]","",IF(D93="","",D93/$D$100)))</f>
        <v/>
      </c>
      <c r="H93" s="64"/>
      <c r="L93" s="64"/>
      <c r="M93" s="64"/>
    </row>
    <row r="94" spans="1:13" x14ac:dyDescent="0.25">
      <c r="A94" s="66" t="s">
        <v>202</v>
      </c>
      <c r="B94" s="176" t="s">
        <v>1431</v>
      </c>
      <c r="C94" s="205">
        <v>2290</v>
      </c>
      <c r="D94" s="192" t="s">
        <v>1213</v>
      </c>
      <c r="E94" s="62"/>
      <c r="F94" s="91">
        <f t="shared" ref="F94:F99" si="6">IF($C$100=0,"",IF(C94="[for completion]","",IF(C94="","",C94/$C$100)))</f>
        <v>0.13728452816708436</v>
      </c>
      <c r="G94" s="91" t="str">
        <f t="shared" ref="G94:G99" si="7">IF($D$100=0,"",IF(D94="[Mark as ND1 if not relevant]","",IF(D94="","",D94/$D$100)))</f>
        <v/>
      </c>
      <c r="H94" s="64"/>
      <c r="L94" s="64"/>
      <c r="M94" s="64"/>
    </row>
    <row r="95" spans="1:13" x14ac:dyDescent="0.25">
      <c r="A95" s="66" t="s">
        <v>203</v>
      </c>
      <c r="B95" s="176" t="s">
        <v>1432</v>
      </c>
      <c r="C95" s="205">
        <v>1495.1852205</v>
      </c>
      <c r="D95" s="192" t="s">
        <v>1213</v>
      </c>
      <c r="E95" s="62"/>
      <c r="F95" s="91">
        <f t="shared" si="6"/>
        <v>8.963571944049803E-2</v>
      </c>
      <c r="G95" s="91" t="str">
        <f t="shared" si="7"/>
        <v/>
      </c>
      <c r="H95" s="64"/>
      <c r="L95" s="64"/>
      <c r="M95" s="64"/>
    </row>
    <row r="96" spans="1:13" x14ac:dyDescent="0.25">
      <c r="A96" s="66" t="s">
        <v>204</v>
      </c>
      <c r="B96" s="176" t="s">
        <v>1433</v>
      </c>
      <c r="C96" s="205">
        <v>1592</v>
      </c>
      <c r="D96" s="192" t="s">
        <v>1213</v>
      </c>
      <c r="E96" s="62"/>
      <c r="F96" s="91">
        <f t="shared" si="6"/>
        <v>9.5439724385152094E-2</v>
      </c>
      <c r="G96" s="91" t="str">
        <f t="shared" si="7"/>
        <v/>
      </c>
      <c r="H96" s="64"/>
      <c r="L96" s="64"/>
      <c r="M96" s="64"/>
    </row>
    <row r="97" spans="1:14" x14ac:dyDescent="0.25">
      <c r="A97" s="66" t="s">
        <v>205</v>
      </c>
      <c r="B97" s="176" t="s">
        <v>1434</v>
      </c>
      <c r="C97" s="205">
        <v>2638</v>
      </c>
      <c r="D97" s="192" t="s">
        <v>1213</v>
      </c>
      <c r="E97" s="62"/>
      <c r="F97" s="91">
        <f t="shared" si="6"/>
        <v>0.15814698048243167</v>
      </c>
      <c r="G97" s="91" t="str">
        <f t="shared" si="7"/>
        <v/>
      </c>
      <c r="H97" s="64"/>
      <c r="L97" s="64"/>
      <c r="M97" s="64"/>
    </row>
    <row r="98" spans="1:14" x14ac:dyDescent="0.25">
      <c r="A98" s="66" t="s">
        <v>206</v>
      </c>
      <c r="B98" s="176" t="s">
        <v>1435</v>
      </c>
      <c r="C98" s="205">
        <v>4659.5</v>
      </c>
      <c r="D98" s="192" t="s">
        <v>1213</v>
      </c>
      <c r="E98" s="62"/>
      <c r="F98" s="91">
        <f t="shared" si="6"/>
        <v>0.27933504759586447</v>
      </c>
      <c r="G98" s="91" t="str">
        <f t="shared" si="7"/>
        <v/>
      </c>
      <c r="H98" s="64"/>
      <c r="L98" s="64"/>
      <c r="M98" s="64"/>
    </row>
    <row r="99" spans="1:14" x14ac:dyDescent="0.25">
      <c r="A99" s="66" t="s">
        <v>207</v>
      </c>
      <c r="B99" s="176" t="s">
        <v>1436</v>
      </c>
      <c r="C99" s="205">
        <v>886</v>
      </c>
      <c r="D99" s="192" t="s">
        <v>1213</v>
      </c>
      <c r="E99" s="62"/>
      <c r="F99" s="91">
        <f t="shared" si="6"/>
        <v>5.311532399826932E-2</v>
      </c>
      <c r="G99" s="91" t="str">
        <f t="shared" si="7"/>
        <v/>
      </c>
      <c r="H99" s="64"/>
      <c r="L99" s="64"/>
      <c r="M99" s="64"/>
    </row>
    <row r="100" spans="1:14" x14ac:dyDescent="0.25">
      <c r="A100" s="66" t="s">
        <v>208</v>
      </c>
      <c r="B100" s="99" t="s">
        <v>159</v>
      </c>
      <c r="C100" s="90">
        <f>SUM(C93:C99)</f>
        <v>16680.6852205</v>
      </c>
      <c r="D100" s="90">
        <f>SUM(D93:D99)</f>
        <v>0</v>
      </c>
      <c r="E100" s="82"/>
      <c r="F100" s="93">
        <f>SUM(F93:F99)</f>
        <v>1</v>
      </c>
      <c r="G100" s="93">
        <f>SUM(G93:G99)</f>
        <v>0</v>
      </c>
      <c r="H100" s="64"/>
      <c r="L100" s="64"/>
      <c r="M100" s="64"/>
    </row>
    <row r="101" spans="1:14" outlineLevel="1" x14ac:dyDescent="0.25">
      <c r="A101" s="66" t="s">
        <v>209</v>
      </c>
      <c r="B101" s="100" t="s">
        <v>182</v>
      </c>
      <c r="C101" s="90"/>
      <c r="D101" s="90"/>
      <c r="E101" s="82"/>
      <c r="F101" s="91">
        <f t="shared" ref="F101:F105" si="8">IF($C$100=0,"",IF(C101="[for completion]","",C101/$C$100))</f>
        <v>0</v>
      </c>
      <c r="G101" s="91" t="str">
        <f t="shared" ref="G101:G105" si="9">IF($D$100=0,"",IF(D101="[for completion]","",D101/$D$100))</f>
        <v/>
      </c>
      <c r="H101" s="64"/>
      <c r="L101" s="64"/>
      <c r="M101" s="64"/>
    </row>
    <row r="102" spans="1:14" outlineLevel="1" x14ac:dyDescent="0.25">
      <c r="A102" s="66" t="s">
        <v>210</v>
      </c>
      <c r="B102" s="100" t="s">
        <v>184</v>
      </c>
      <c r="C102" s="90"/>
      <c r="D102" s="90"/>
      <c r="E102" s="82"/>
      <c r="F102" s="91">
        <f t="shared" si="8"/>
        <v>0</v>
      </c>
      <c r="G102" s="91" t="str">
        <f t="shared" si="9"/>
        <v/>
      </c>
      <c r="H102" s="64"/>
      <c r="L102" s="64"/>
      <c r="M102" s="64"/>
    </row>
    <row r="103" spans="1:14" outlineLevel="1" x14ac:dyDescent="0.25">
      <c r="A103" s="66" t="s">
        <v>211</v>
      </c>
      <c r="B103" s="100" t="s">
        <v>186</v>
      </c>
      <c r="C103" s="90"/>
      <c r="D103" s="90"/>
      <c r="E103" s="82"/>
      <c r="F103" s="91">
        <f t="shared" si="8"/>
        <v>0</v>
      </c>
      <c r="G103" s="91" t="str">
        <f t="shared" si="9"/>
        <v/>
      </c>
      <c r="H103" s="64"/>
      <c r="L103" s="64"/>
      <c r="M103" s="64"/>
    </row>
    <row r="104" spans="1:14" outlineLevel="1" x14ac:dyDescent="0.25">
      <c r="A104" s="66" t="s">
        <v>212</v>
      </c>
      <c r="B104" s="100" t="s">
        <v>188</v>
      </c>
      <c r="C104" s="90"/>
      <c r="D104" s="90"/>
      <c r="E104" s="82"/>
      <c r="F104" s="91">
        <f t="shared" si="8"/>
        <v>0</v>
      </c>
      <c r="G104" s="91" t="str">
        <f t="shared" si="9"/>
        <v/>
      </c>
      <c r="H104" s="64"/>
      <c r="L104" s="64"/>
      <c r="M104" s="64"/>
    </row>
    <row r="105" spans="1:14" outlineLevel="1" x14ac:dyDescent="0.25">
      <c r="A105" s="66" t="s">
        <v>213</v>
      </c>
      <c r="B105" s="100" t="s">
        <v>190</v>
      </c>
      <c r="C105" s="90"/>
      <c r="D105" s="90"/>
      <c r="E105" s="82"/>
      <c r="F105" s="91">
        <f t="shared" si="8"/>
        <v>0</v>
      </c>
      <c r="G105" s="91" t="str">
        <f t="shared" si="9"/>
        <v/>
      </c>
      <c r="H105" s="64"/>
      <c r="L105" s="64"/>
      <c r="M105" s="64"/>
    </row>
    <row r="106" spans="1:14" outlineLevel="1" x14ac:dyDescent="0.25">
      <c r="A106" s="66" t="s">
        <v>214</v>
      </c>
      <c r="B106" s="100"/>
      <c r="C106" s="90"/>
      <c r="D106" s="90"/>
      <c r="E106" s="82"/>
      <c r="F106" s="91"/>
      <c r="G106" s="91"/>
      <c r="H106" s="64"/>
      <c r="L106" s="64"/>
      <c r="M106" s="64"/>
    </row>
    <row r="107" spans="1:14" outlineLevel="1" x14ac:dyDescent="0.25">
      <c r="A107" s="66" t="s">
        <v>215</v>
      </c>
      <c r="B107" s="100"/>
      <c r="C107" s="90"/>
      <c r="D107" s="90"/>
      <c r="E107" s="82"/>
      <c r="F107" s="91"/>
      <c r="G107" s="91"/>
      <c r="H107" s="64"/>
      <c r="L107" s="64"/>
      <c r="M107" s="64"/>
    </row>
    <row r="108" spans="1:14" outlineLevel="1" x14ac:dyDescent="0.25">
      <c r="A108" s="66" t="s">
        <v>216</v>
      </c>
      <c r="B108" s="99"/>
      <c r="C108" s="90"/>
      <c r="D108" s="90"/>
      <c r="E108" s="82"/>
      <c r="F108" s="91"/>
      <c r="G108" s="91"/>
      <c r="H108" s="64"/>
      <c r="L108" s="64"/>
      <c r="M108" s="64"/>
    </row>
    <row r="109" spans="1:14" outlineLevel="1" x14ac:dyDescent="0.25">
      <c r="A109" s="66" t="s">
        <v>217</v>
      </c>
      <c r="B109" s="100"/>
      <c r="C109" s="90"/>
      <c r="D109" s="90"/>
      <c r="E109" s="82"/>
      <c r="F109" s="91"/>
      <c r="G109" s="91"/>
      <c r="H109" s="64"/>
      <c r="L109" s="64"/>
      <c r="M109" s="64"/>
    </row>
    <row r="110" spans="1:14" outlineLevel="1" x14ac:dyDescent="0.25">
      <c r="A110" s="66" t="s">
        <v>218</v>
      </c>
      <c r="B110" s="100"/>
      <c r="C110" s="90"/>
      <c r="D110" s="90"/>
      <c r="E110" s="82"/>
      <c r="F110" s="91"/>
      <c r="G110" s="91"/>
      <c r="H110" s="64"/>
      <c r="L110" s="64"/>
      <c r="M110" s="64"/>
    </row>
    <row r="111" spans="1:14" ht="15" customHeight="1" x14ac:dyDescent="0.25">
      <c r="A111" s="84"/>
      <c r="B111" s="85" t="s">
        <v>219</v>
      </c>
      <c r="C111" s="87" t="s">
        <v>220</v>
      </c>
      <c r="D111" s="87" t="s">
        <v>221</v>
      </c>
      <c r="E111" s="86"/>
      <c r="F111" s="87" t="s">
        <v>222</v>
      </c>
      <c r="G111" s="87" t="s">
        <v>223</v>
      </c>
      <c r="H111" s="64"/>
      <c r="L111" s="64"/>
      <c r="M111" s="64"/>
    </row>
    <row r="112" spans="1:14" s="101" customFormat="1" x14ac:dyDescent="0.25">
      <c r="A112" s="66" t="s">
        <v>224</v>
      </c>
      <c r="B112" s="82" t="s">
        <v>225</v>
      </c>
      <c r="C112" s="205">
        <v>19944.1114006604</v>
      </c>
      <c r="D112" s="190">
        <v>19944.1114006604</v>
      </c>
      <c r="E112" s="91"/>
      <c r="F112" s="91">
        <f>IF($C$127=0,"",IF(C112="[for completion]","",IF(C112="","",C112/$C$127)))</f>
        <v>1</v>
      </c>
      <c r="G112" s="91">
        <f>IF($D$127=0,"",IF(D112="[for completion]","",IF(D112="","",D112/$D$127)))</f>
        <v>1</v>
      </c>
      <c r="H112" s="64"/>
      <c r="I112" s="66"/>
      <c r="J112" s="66"/>
      <c r="K112" s="66"/>
      <c r="L112" s="64"/>
      <c r="M112" s="64"/>
      <c r="N112" s="64"/>
    </row>
    <row r="113" spans="1:14" s="101" customFormat="1" x14ac:dyDescent="0.25">
      <c r="A113" s="66" t="s">
        <v>226</v>
      </c>
      <c r="B113" s="82" t="s">
        <v>227</v>
      </c>
      <c r="C113" s="190">
        <v>0</v>
      </c>
      <c r="D113" s="190">
        <v>0</v>
      </c>
      <c r="E113" s="91"/>
      <c r="F113" s="91">
        <f t="shared" ref="F113:F126" si="10">IF($C$127=0,"",IF(C113="[for completion]","",IF(C113="","",C113/$C$127)))</f>
        <v>0</v>
      </c>
      <c r="G113" s="91">
        <f t="shared" ref="G113:G126" si="11">IF($D$127=0,"",IF(D113="[for completion]","",IF(D113="","",D113/$D$127)))</f>
        <v>0</v>
      </c>
      <c r="H113" s="64"/>
      <c r="I113" s="66"/>
      <c r="J113" s="66"/>
      <c r="K113" s="66"/>
      <c r="L113" s="64"/>
      <c r="M113" s="64"/>
      <c r="N113" s="64"/>
    </row>
    <row r="114" spans="1:14" s="101" customFormat="1" x14ac:dyDescent="0.25">
      <c r="A114" s="66" t="s">
        <v>228</v>
      </c>
      <c r="B114" s="82" t="s">
        <v>229</v>
      </c>
      <c r="C114" s="190">
        <v>0</v>
      </c>
      <c r="D114" s="190">
        <v>0</v>
      </c>
      <c r="E114" s="91"/>
      <c r="F114" s="91">
        <f t="shared" si="10"/>
        <v>0</v>
      </c>
      <c r="G114" s="91">
        <f t="shared" si="11"/>
        <v>0</v>
      </c>
      <c r="H114" s="64"/>
      <c r="I114" s="66"/>
      <c r="J114" s="66"/>
      <c r="K114" s="66"/>
      <c r="L114" s="64"/>
      <c r="M114" s="64"/>
      <c r="N114" s="64"/>
    </row>
    <row r="115" spans="1:14" s="101" customFormat="1" x14ac:dyDescent="0.25">
      <c r="A115" s="66" t="s">
        <v>230</v>
      </c>
      <c r="B115" s="82" t="s">
        <v>231</v>
      </c>
      <c r="C115" s="190">
        <v>0</v>
      </c>
      <c r="D115" s="190">
        <v>0</v>
      </c>
      <c r="E115" s="91"/>
      <c r="F115" s="91">
        <f t="shared" si="10"/>
        <v>0</v>
      </c>
      <c r="G115" s="91">
        <f t="shared" si="11"/>
        <v>0</v>
      </c>
      <c r="H115" s="64"/>
      <c r="I115" s="66"/>
      <c r="J115" s="66"/>
      <c r="K115" s="66"/>
      <c r="L115" s="64"/>
      <c r="M115" s="64"/>
      <c r="N115" s="64"/>
    </row>
    <row r="116" spans="1:14" s="101" customFormat="1" x14ac:dyDescent="0.25">
      <c r="A116" s="66" t="s">
        <v>232</v>
      </c>
      <c r="B116" s="82" t="s">
        <v>233</v>
      </c>
      <c r="C116" s="190">
        <v>0</v>
      </c>
      <c r="D116" s="190">
        <v>0</v>
      </c>
      <c r="E116" s="91"/>
      <c r="F116" s="91">
        <f t="shared" si="10"/>
        <v>0</v>
      </c>
      <c r="G116" s="91">
        <f t="shared" si="11"/>
        <v>0</v>
      </c>
      <c r="H116" s="64"/>
      <c r="I116" s="66"/>
      <c r="J116" s="66"/>
      <c r="K116" s="66"/>
      <c r="L116" s="64"/>
      <c r="M116" s="64"/>
      <c r="N116" s="64"/>
    </row>
    <row r="117" spans="1:14" s="101" customFormat="1" x14ac:dyDescent="0.25">
      <c r="A117" s="66" t="s">
        <v>234</v>
      </c>
      <c r="B117" s="82" t="s">
        <v>235</v>
      </c>
      <c r="C117" s="190">
        <v>0</v>
      </c>
      <c r="D117" s="190">
        <v>0</v>
      </c>
      <c r="E117" s="82"/>
      <c r="F117" s="91">
        <f t="shared" si="10"/>
        <v>0</v>
      </c>
      <c r="G117" s="91">
        <f t="shared" si="11"/>
        <v>0</v>
      </c>
      <c r="H117" s="64"/>
      <c r="I117" s="66"/>
      <c r="J117" s="66"/>
      <c r="K117" s="66"/>
      <c r="L117" s="64"/>
      <c r="M117" s="64"/>
      <c r="N117" s="64"/>
    </row>
    <row r="118" spans="1:14" x14ac:dyDescent="0.25">
      <c r="A118" s="66" t="s">
        <v>236</v>
      </c>
      <c r="B118" s="82" t="s">
        <v>237</v>
      </c>
      <c r="C118" s="190">
        <v>0</v>
      </c>
      <c r="D118" s="190">
        <v>0</v>
      </c>
      <c r="E118" s="82"/>
      <c r="F118" s="91">
        <f t="shared" si="10"/>
        <v>0</v>
      </c>
      <c r="G118" s="91">
        <f t="shared" si="11"/>
        <v>0</v>
      </c>
      <c r="H118" s="64"/>
      <c r="L118" s="64"/>
      <c r="M118" s="64"/>
    </row>
    <row r="119" spans="1:14" x14ac:dyDescent="0.25">
      <c r="A119" s="66" t="s">
        <v>238</v>
      </c>
      <c r="B119" s="82" t="s">
        <v>239</v>
      </c>
      <c r="C119" s="190">
        <v>0</v>
      </c>
      <c r="D119" s="190">
        <v>0</v>
      </c>
      <c r="E119" s="82"/>
      <c r="F119" s="91">
        <f t="shared" si="10"/>
        <v>0</v>
      </c>
      <c r="G119" s="91">
        <f t="shared" si="11"/>
        <v>0</v>
      </c>
      <c r="H119" s="64"/>
      <c r="L119" s="64"/>
      <c r="M119" s="64"/>
    </row>
    <row r="120" spans="1:14" x14ac:dyDescent="0.25">
      <c r="A120" s="66" t="s">
        <v>240</v>
      </c>
      <c r="B120" s="82" t="s">
        <v>241</v>
      </c>
      <c r="C120" s="190">
        <v>0</v>
      </c>
      <c r="D120" s="190">
        <v>0</v>
      </c>
      <c r="E120" s="82"/>
      <c r="F120" s="91">
        <f t="shared" si="10"/>
        <v>0</v>
      </c>
      <c r="G120" s="91">
        <f t="shared" si="11"/>
        <v>0</v>
      </c>
      <c r="H120" s="64"/>
      <c r="L120" s="64"/>
      <c r="M120" s="64"/>
    </row>
    <row r="121" spans="1:14" x14ac:dyDescent="0.25">
      <c r="A121" s="66" t="s">
        <v>242</v>
      </c>
      <c r="B121" s="82" t="s">
        <v>243</v>
      </c>
      <c r="C121" s="190">
        <v>0</v>
      </c>
      <c r="D121" s="190">
        <v>0</v>
      </c>
      <c r="E121" s="82"/>
      <c r="F121" s="91">
        <f t="shared" si="10"/>
        <v>0</v>
      </c>
      <c r="G121" s="91">
        <f t="shared" si="11"/>
        <v>0</v>
      </c>
      <c r="H121" s="64"/>
      <c r="L121" s="64"/>
      <c r="M121" s="64"/>
    </row>
    <row r="122" spans="1:14" x14ac:dyDescent="0.25">
      <c r="A122" s="66" t="s">
        <v>244</v>
      </c>
      <c r="B122" s="82" t="s">
        <v>245</v>
      </c>
      <c r="C122" s="190">
        <v>0</v>
      </c>
      <c r="D122" s="190">
        <v>0</v>
      </c>
      <c r="E122" s="82"/>
      <c r="F122" s="91">
        <f t="shared" si="10"/>
        <v>0</v>
      </c>
      <c r="G122" s="91">
        <f t="shared" si="11"/>
        <v>0</v>
      </c>
      <c r="H122" s="64"/>
      <c r="L122" s="64"/>
      <c r="M122" s="64"/>
    </row>
    <row r="123" spans="1:14" x14ac:dyDescent="0.25">
      <c r="A123" s="66" t="s">
        <v>246</v>
      </c>
      <c r="B123" s="82" t="s">
        <v>247</v>
      </c>
      <c r="C123" s="190">
        <v>0</v>
      </c>
      <c r="D123" s="190">
        <v>0</v>
      </c>
      <c r="E123" s="82"/>
      <c r="F123" s="91">
        <f t="shared" si="10"/>
        <v>0</v>
      </c>
      <c r="G123" s="91">
        <f t="shared" si="11"/>
        <v>0</v>
      </c>
      <c r="H123" s="64"/>
      <c r="L123" s="64"/>
      <c r="M123" s="64"/>
    </row>
    <row r="124" spans="1:14" x14ac:dyDescent="0.25">
      <c r="A124" s="66" t="s">
        <v>248</v>
      </c>
      <c r="B124" s="82" t="s">
        <v>249</v>
      </c>
      <c r="C124" s="190">
        <v>0</v>
      </c>
      <c r="D124" s="190">
        <v>0</v>
      </c>
      <c r="E124" s="82"/>
      <c r="F124" s="91">
        <f t="shared" si="10"/>
        <v>0</v>
      </c>
      <c r="G124" s="91">
        <f t="shared" si="11"/>
        <v>0</v>
      </c>
      <c r="H124" s="64"/>
      <c r="L124" s="64"/>
      <c r="M124" s="64"/>
    </row>
    <row r="125" spans="1:14" x14ac:dyDescent="0.25">
      <c r="A125" s="66" t="s">
        <v>250</v>
      </c>
      <c r="B125" s="82" t="s">
        <v>251</v>
      </c>
      <c r="C125" s="190">
        <v>0</v>
      </c>
      <c r="D125" s="190">
        <v>0</v>
      </c>
      <c r="E125" s="82"/>
      <c r="F125" s="91">
        <f t="shared" si="10"/>
        <v>0</v>
      </c>
      <c r="G125" s="91">
        <f t="shared" si="11"/>
        <v>0</v>
      </c>
      <c r="H125" s="64"/>
      <c r="L125" s="64"/>
      <c r="M125" s="64"/>
    </row>
    <row r="126" spans="1:14" x14ac:dyDescent="0.25">
      <c r="A126" s="66" t="s">
        <v>252</v>
      </c>
      <c r="B126" s="82" t="s">
        <v>157</v>
      </c>
      <c r="C126" s="190">
        <v>0</v>
      </c>
      <c r="D126" s="190">
        <v>0</v>
      </c>
      <c r="E126" s="82"/>
      <c r="F126" s="91">
        <f t="shared" si="10"/>
        <v>0</v>
      </c>
      <c r="G126" s="91">
        <f t="shared" si="11"/>
        <v>0</v>
      </c>
      <c r="H126" s="64"/>
      <c r="L126" s="64"/>
      <c r="M126" s="64"/>
    </row>
    <row r="127" spans="1:14" x14ac:dyDescent="0.25">
      <c r="A127" s="66" t="s">
        <v>253</v>
      </c>
      <c r="B127" s="99" t="s">
        <v>159</v>
      </c>
      <c r="C127" s="190">
        <f>SUM(C112:C126)</f>
        <v>19944.1114006604</v>
      </c>
      <c r="D127" s="190">
        <f>SUM(D112:D126)</f>
        <v>19944.1114006604</v>
      </c>
      <c r="E127" s="82"/>
      <c r="F127" s="102">
        <f>SUM(F112:F126)</f>
        <v>1</v>
      </c>
      <c r="G127" s="102">
        <f>SUM(G112:G126)</f>
        <v>1</v>
      </c>
      <c r="H127" s="64"/>
      <c r="L127" s="64"/>
      <c r="M127" s="64"/>
    </row>
    <row r="128" spans="1:14" outlineLevel="1" x14ac:dyDescent="0.25">
      <c r="A128" s="66" t="s">
        <v>254</v>
      </c>
      <c r="B128" s="94" t="s">
        <v>161</v>
      </c>
      <c r="E128" s="82"/>
      <c r="F128" s="91" t="str">
        <f>IF($C$127=0,"",IF(C128="[for completion]","",IF(C128="","",C128/$C$127)))</f>
        <v/>
      </c>
      <c r="G128" s="91" t="str">
        <f>IF($D$127=0,"",IF(D128="[for completion]","",IF(D128="","",D128/$D$127)))</f>
        <v/>
      </c>
      <c r="H128" s="64"/>
      <c r="L128" s="64"/>
      <c r="M128" s="64"/>
    </row>
    <row r="129" spans="1:14" outlineLevel="1" x14ac:dyDescent="0.25">
      <c r="A129" s="66" t="s">
        <v>255</v>
      </c>
      <c r="B129" s="94" t="s">
        <v>161</v>
      </c>
      <c r="E129" s="82"/>
      <c r="F129" s="91">
        <f t="shared" ref="F129:F136" si="12">IF($C$127=0,"",IF(C129="[for completion]","",C129/$C$127))</f>
        <v>0</v>
      </c>
      <c r="G129" s="91">
        <f t="shared" ref="G129:G136" si="13">IF($D$127=0,"",IF(D129="[for completion]","",D129/$D$127))</f>
        <v>0</v>
      </c>
      <c r="H129" s="64"/>
      <c r="L129" s="64"/>
      <c r="M129" s="64"/>
    </row>
    <row r="130" spans="1:14" outlineLevel="1" x14ac:dyDescent="0.25">
      <c r="A130" s="66" t="s">
        <v>256</v>
      </c>
      <c r="B130" s="94" t="s">
        <v>161</v>
      </c>
      <c r="E130" s="82"/>
      <c r="F130" s="91">
        <f t="shared" si="12"/>
        <v>0</v>
      </c>
      <c r="G130" s="91">
        <f t="shared" si="13"/>
        <v>0</v>
      </c>
      <c r="H130" s="64"/>
      <c r="L130" s="64"/>
      <c r="M130" s="64"/>
    </row>
    <row r="131" spans="1:14" outlineLevel="1" x14ac:dyDescent="0.25">
      <c r="A131" s="66" t="s">
        <v>257</v>
      </c>
      <c r="B131" s="94" t="s">
        <v>161</v>
      </c>
      <c r="E131" s="82"/>
      <c r="F131" s="91">
        <f t="shared" si="12"/>
        <v>0</v>
      </c>
      <c r="G131" s="91">
        <f t="shared" si="13"/>
        <v>0</v>
      </c>
      <c r="H131" s="64"/>
      <c r="L131" s="64"/>
      <c r="M131" s="64"/>
    </row>
    <row r="132" spans="1:14" outlineLevel="1" x14ac:dyDescent="0.25">
      <c r="A132" s="66" t="s">
        <v>258</v>
      </c>
      <c r="B132" s="94" t="s">
        <v>161</v>
      </c>
      <c r="E132" s="82"/>
      <c r="F132" s="91">
        <f t="shared" si="12"/>
        <v>0</v>
      </c>
      <c r="G132" s="91">
        <f t="shared" si="13"/>
        <v>0</v>
      </c>
      <c r="H132" s="64"/>
      <c r="L132" s="64"/>
      <c r="M132" s="64"/>
    </row>
    <row r="133" spans="1:14" outlineLevel="1" x14ac:dyDescent="0.25">
      <c r="A133" s="66" t="s">
        <v>259</v>
      </c>
      <c r="B133" s="94" t="s">
        <v>161</v>
      </c>
      <c r="E133" s="82"/>
      <c r="F133" s="91">
        <f t="shared" si="12"/>
        <v>0</v>
      </c>
      <c r="G133" s="91">
        <f t="shared" si="13"/>
        <v>0</v>
      </c>
      <c r="H133" s="64"/>
      <c r="L133" s="64"/>
      <c r="M133" s="64"/>
    </row>
    <row r="134" spans="1:14" outlineLevel="1" x14ac:dyDescent="0.25">
      <c r="A134" s="66" t="s">
        <v>260</v>
      </c>
      <c r="B134" s="94" t="s">
        <v>161</v>
      </c>
      <c r="E134" s="82"/>
      <c r="F134" s="91">
        <f t="shared" si="12"/>
        <v>0</v>
      </c>
      <c r="G134" s="91">
        <f t="shared" si="13"/>
        <v>0</v>
      </c>
      <c r="H134" s="64"/>
      <c r="L134" s="64"/>
      <c r="M134" s="64"/>
    </row>
    <row r="135" spans="1:14" outlineLevel="1" x14ac:dyDescent="0.25">
      <c r="A135" s="66" t="s">
        <v>261</v>
      </c>
      <c r="B135" s="94" t="s">
        <v>161</v>
      </c>
      <c r="E135" s="82"/>
      <c r="F135" s="91">
        <f t="shared" si="12"/>
        <v>0</v>
      </c>
      <c r="G135" s="91">
        <f t="shared" si="13"/>
        <v>0</v>
      </c>
      <c r="H135" s="64"/>
      <c r="L135" s="64"/>
      <c r="M135" s="64"/>
    </row>
    <row r="136" spans="1:14" outlineLevel="1" x14ac:dyDescent="0.25">
      <c r="A136" s="66" t="s">
        <v>262</v>
      </c>
      <c r="B136" s="94" t="s">
        <v>161</v>
      </c>
      <c r="C136" s="95"/>
      <c r="D136" s="95"/>
      <c r="E136" s="95"/>
      <c r="F136" s="91">
        <f t="shared" si="12"/>
        <v>0</v>
      </c>
      <c r="G136" s="91">
        <f t="shared" si="13"/>
        <v>0</v>
      </c>
      <c r="H136" s="64"/>
      <c r="L136" s="64"/>
      <c r="M136" s="64"/>
    </row>
    <row r="137" spans="1:14" ht="15" customHeight="1" x14ac:dyDescent="0.25">
      <c r="A137" s="84"/>
      <c r="B137" s="85" t="s">
        <v>263</v>
      </c>
      <c r="C137" s="87" t="s">
        <v>220</v>
      </c>
      <c r="D137" s="87" t="s">
        <v>221</v>
      </c>
      <c r="E137" s="86"/>
      <c r="F137" s="87" t="s">
        <v>222</v>
      </c>
      <c r="G137" s="87" t="s">
        <v>223</v>
      </c>
      <c r="H137" s="64"/>
      <c r="L137" s="64"/>
      <c r="M137" s="64"/>
    </row>
    <row r="138" spans="1:14" s="101" customFormat="1" x14ac:dyDescent="0.25">
      <c r="A138" s="66" t="s">
        <v>264</v>
      </c>
      <c r="B138" s="82" t="s">
        <v>225</v>
      </c>
      <c r="C138" s="205">
        <v>16564.5</v>
      </c>
      <c r="D138" s="191">
        <v>16564.5</v>
      </c>
      <c r="E138" s="91"/>
      <c r="F138" s="91">
        <f>IF($C$153=0,"",IF(C138="[for completion]","",IF(C138="","",C138/$C$153)))</f>
        <v>0.99303474533784664</v>
      </c>
      <c r="G138" s="91">
        <f>IF($D$153=0,"",IF(D138="[for completion]","",IF(D138="","",D138/$D$153)))</f>
        <v>0.99303474533784664</v>
      </c>
      <c r="H138" s="64"/>
      <c r="I138" s="66"/>
      <c r="J138" s="66"/>
      <c r="K138" s="66"/>
      <c r="L138" s="64"/>
      <c r="M138" s="64"/>
      <c r="N138" s="64"/>
    </row>
    <row r="139" spans="1:14" s="101" customFormat="1" x14ac:dyDescent="0.25">
      <c r="A139" s="66" t="s">
        <v>265</v>
      </c>
      <c r="B139" s="82" t="s">
        <v>227</v>
      </c>
      <c r="C139" s="205">
        <v>0</v>
      </c>
      <c r="D139" s="191">
        <v>0</v>
      </c>
      <c r="E139" s="91"/>
      <c r="F139" s="91">
        <f t="shared" ref="F139:F152" si="14">IF($C$153=0,"",IF(C139="[for completion]","",IF(C139="","",C139/$C$153)))</f>
        <v>0</v>
      </c>
      <c r="G139" s="91">
        <f t="shared" ref="G139:G152" si="15">IF($D$153=0,"",IF(D139="[for completion]","",IF(D139="","",D139/$D$153)))</f>
        <v>0</v>
      </c>
      <c r="H139" s="64"/>
      <c r="I139" s="66"/>
      <c r="J139" s="66"/>
      <c r="K139" s="66"/>
      <c r="L139" s="64"/>
      <c r="M139" s="64"/>
      <c r="N139" s="64"/>
    </row>
    <row r="140" spans="1:14" s="101" customFormat="1" x14ac:dyDescent="0.25">
      <c r="A140" s="66" t="s">
        <v>266</v>
      </c>
      <c r="B140" s="82" t="s">
        <v>229</v>
      </c>
      <c r="C140" s="205">
        <v>0</v>
      </c>
      <c r="D140" s="191">
        <v>0</v>
      </c>
      <c r="E140" s="91"/>
      <c r="F140" s="91">
        <f t="shared" si="14"/>
        <v>0</v>
      </c>
      <c r="G140" s="91">
        <f t="shared" si="15"/>
        <v>0</v>
      </c>
      <c r="H140" s="64"/>
      <c r="I140" s="66"/>
      <c r="J140" s="66"/>
      <c r="K140" s="66"/>
      <c r="L140" s="64"/>
      <c r="M140" s="64"/>
      <c r="N140" s="64"/>
    </row>
    <row r="141" spans="1:14" s="101" customFormat="1" x14ac:dyDescent="0.25">
      <c r="A141" s="66" t="s">
        <v>267</v>
      </c>
      <c r="B141" s="82" t="s">
        <v>231</v>
      </c>
      <c r="C141" s="205">
        <v>0</v>
      </c>
      <c r="D141" s="191">
        <v>0</v>
      </c>
      <c r="E141" s="91"/>
      <c r="F141" s="91">
        <f t="shared" si="14"/>
        <v>0</v>
      </c>
      <c r="G141" s="91">
        <f t="shared" si="15"/>
        <v>0</v>
      </c>
      <c r="H141" s="64"/>
      <c r="I141" s="66"/>
      <c r="J141" s="66"/>
      <c r="K141" s="66"/>
      <c r="L141" s="64"/>
      <c r="M141" s="64"/>
      <c r="N141" s="64"/>
    </row>
    <row r="142" spans="1:14" s="101" customFormat="1" x14ac:dyDescent="0.25">
      <c r="A142" s="66" t="s">
        <v>268</v>
      </c>
      <c r="B142" s="82" t="s">
        <v>233</v>
      </c>
      <c r="C142" s="205">
        <v>116.1852205</v>
      </c>
      <c r="D142" s="191">
        <v>116.1852205</v>
      </c>
      <c r="E142" s="91"/>
      <c r="F142" s="91">
        <f t="shared" si="14"/>
        <v>6.965254662153344E-3</v>
      </c>
      <c r="G142" s="91">
        <f t="shared" si="15"/>
        <v>6.965254662153344E-3</v>
      </c>
      <c r="H142" s="64"/>
      <c r="I142" s="66"/>
      <c r="J142" s="66"/>
      <c r="K142" s="66"/>
      <c r="L142" s="64"/>
      <c r="M142" s="64"/>
      <c r="N142" s="64"/>
    </row>
    <row r="143" spans="1:14" s="101" customFormat="1" x14ac:dyDescent="0.25">
      <c r="A143" s="66" t="s">
        <v>269</v>
      </c>
      <c r="B143" s="82" t="s">
        <v>235</v>
      </c>
      <c r="C143" s="205">
        <v>0</v>
      </c>
      <c r="D143" s="191">
        <v>0</v>
      </c>
      <c r="E143" s="82"/>
      <c r="F143" s="91">
        <f t="shared" si="14"/>
        <v>0</v>
      </c>
      <c r="G143" s="91">
        <f t="shared" si="15"/>
        <v>0</v>
      </c>
      <c r="H143" s="64"/>
      <c r="I143" s="66"/>
      <c r="J143" s="66"/>
      <c r="K143" s="66"/>
      <c r="L143" s="64"/>
      <c r="M143" s="64"/>
      <c r="N143" s="64"/>
    </row>
    <row r="144" spans="1:14" x14ac:dyDescent="0.25">
      <c r="A144" s="66" t="s">
        <v>270</v>
      </c>
      <c r="B144" s="82" t="s">
        <v>237</v>
      </c>
      <c r="C144" s="205">
        <v>0</v>
      </c>
      <c r="D144" s="191">
        <v>0</v>
      </c>
      <c r="E144" s="82"/>
      <c r="F144" s="91">
        <f t="shared" si="14"/>
        <v>0</v>
      </c>
      <c r="G144" s="91">
        <f t="shared" si="15"/>
        <v>0</v>
      </c>
      <c r="H144" s="64"/>
      <c r="L144" s="64"/>
      <c r="M144" s="64"/>
    </row>
    <row r="145" spans="1:13" x14ac:dyDescent="0.25">
      <c r="A145" s="66" t="s">
        <v>271</v>
      </c>
      <c r="B145" s="82" t="s">
        <v>239</v>
      </c>
      <c r="C145" s="205">
        <v>0</v>
      </c>
      <c r="D145" s="191">
        <v>0</v>
      </c>
      <c r="E145" s="82"/>
      <c r="F145" s="91">
        <f t="shared" si="14"/>
        <v>0</v>
      </c>
      <c r="G145" s="91">
        <f t="shared" si="15"/>
        <v>0</v>
      </c>
      <c r="H145" s="64"/>
      <c r="L145" s="64"/>
      <c r="M145" s="64"/>
    </row>
    <row r="146" spans="1:13" x14ac:dyDescent="0.25">
      <c r="A146" s="66" t="s">
        <v>272</v>
      </c>
      <c r="B146" s="82" t="s">
        <v>241</v>
      </c>
      <c r="C146" s="205">
        <v>0</v>
      </c>
      <c r="D146" s="191">
        <v>0</v>
      </c>
      <c r="E146" s="82"/>
      <c r="F146" s="91">
        <f t="shared" si="14"/>
        <v>0</v>
      </c>
      <c r="G146" s="91">
        <f t="shared" si="15"/>
        <v>0</v>
      </c>
      <c r="H146" s="64"/>
      <c r="L146" s="64"/>
      <c r="M146" s="64"/>
    </row>
    <row r="147" spans="1:13" x14ac:dyDescent="0.25">
      <c r="A147" s="66" t="s">
        <v>273</v>
      </c>
      <c r="B147" s="82" t="s">
        <v>243</v>
      </c>
      <c r="C147" s="205">
        <v>0</v>
      </c>
      <c r="D147" s="191">
        <v>0</v>
      </c>
      <c r="E147" s="82"/>
      <c r="F147" s="91">
        <f t="shared" si="14"/>
        <v>0</v>
      </c>
      <c r="G147" s="91">
        <f t="shared" si="15"/>
        <v>0</v>
      </c>
      <c r="H147" s="64"/>
      <c r="L147" s="64"/>
      <c r="M147" s="64"/>
    </row>
    <row r="148" spans="1:13" x14ac:dyDescent="0.25">
      <c r="A148" s="66" t="s">
        <v>274</v>
      </c>
      <c r="B148" s="82" t="s">
        <v>245</v>
      </c>
      <c r="C148" s="205">
        <v>0</v>
      </c>
      <c r="D148" s="191">
        <v>0</v>
      </c>
      <c r="E148" s="82"/>
      <c r="F148" s="91">
        <f t="shared" si="14"/>
        <v>0</v>
      </c>
      <c r="G148" s="91">
        <f t="shared" si="15"/>
        <v>0</v>
      </c>
      <c r="H148" s="64"/>
      <c r="L148" s="64"/>
      <c r="M148" s="64"/>
    </row>
    <row r="149" spans="1:13" x14ac:dyDescent="0.25">
      <c r="A149" s="66" t="s">
        <v>275</v>
      </c>
      <c r="B149" s="82" t="s">
        <v>247</v>
      </c>
      <c r="C149" s="205">
        <v>0</v>
      </c>
      <c r="D149" s="191">
        <v>0</v>
      </c>
      <c r="E149" s="82"/>
      <c r="F149" s="91">
        <f t="shared" si="14"/>
        <v>0</v>
      </c>
      <c r="G149" s="91">
        <f t="shared" si="15"/>
        <v>0</v>
      </c>
      <c r="H149" s="64"/>
      <c r="L149" s="64"/>
      <c r="M149" s="64"/>
    </row>
    <row r="150" spans="1:13" x14ac:dyDescent="0.25">
      <c r="A150" s="66" t="s">
        <v>276</v>
      </c>
      <c r="B150" s="82" t="s">
        <v>249</v>
      </c>
      <c r="C150" s="205">
        <v>0</v>
      </c>
      <c r="D150" s="191">
        <v>0</v>
      </c>
      <c r="E150" s="82"/>
      <c r="F150" s="91">
        <f t="shared" si="14"/>
        <v>0</v>
      </c>
      <c r="G150" s="91">
        <f t="shared" si="15"/>
        <v>0</v>
      </c>
      <c r="H150" s="64"/>
      <c r="L150" s="64"/>
      <c r="M150" s="64"/>
    </row>
    <row r="151" spans="1:13" x14ac:dyDescent="0.25">
      <c r="A151" s="66" t="s">
        <v>277</v>
      </c>
      <c r="B151" s="82" t="s">
        <v>251</v>
      </c>
      <c r="C151" s="205">
        <v>0</v>
      </c>
      <c r="D151" s="191">
        <v>0</v>
      </c>
      <c r="E151" s="82"/>
      <c r="F151" s="91">
        <f t="shared" si="14"/>
        <v>0</v>
      </c>
      <c r="G151" s="91">
        <f t="shared" si="15"/>
        <v>0</v>
      </c>
      <c r="H151" s="64"/>
      <c r="L151" s="64"/>
      <c r="M151" s="64"/>
    </row>
    <row r="152" spans="1:13" x14ac:dyDescent="0.25">
      <c r="A152" s="66" t="s">
        <v>278</v>
      </c>
      <c r="B152" s="82" t="s">
        <v>157</v>
      </c>
      <c r="C152" s="205">
        <v>0</v>
      </c>
      <c r="D152" s="191">
        <v>0</v>
      </c>
      <c r="E152" s="82"/>
      <c r="F152" s="91">
        <f t="shared" si="14"/>
        <v>0</v>
      </c>
      <c r="G152" s="91">
        <f t="shared" si="15"/>
        <v>0</v>
      </c>
      <c r="H152" s="64"/>
      <c r="L152" s="64"/>
      <c r="M152" s="64"/>
    </row>
    <row r="153" spans="1:13" x14ac:dyDescent="0.25">
      <c r="A153" s="66" t="s">
        <v>279</v>
      </c>
      <c r="B153" s="99" t="s">
        <v>159</v>
      </c>
      <c r="C153" s="191">
        <f>SUM(C138:C152)</f>
        <v>16680.6852205</v>
      </c>
      <c r="D153" s="191">
        <f>SUM(D138:D152)</f>
        <v>16680.6852205</v>
      </c>
      <c r="E153" s="82"/>
      <c r="F153" s="102">
        <f>SUM(F138:F152)</f>
        <v>1</v>
      </c>
      <c r="G153" s="102">
        <f>SUM(G138:G152)</f>
        <v>1</v>
      </c>
      <c r="H153" s="64"/>
      <c r="L153" s="64"/>
      <c r="M153" s="64"/>
    </row>
    <row r="154" spans="1:13" outlineLevel="1" x14ac:dyDescent="0.25">
      <c r="A154" s="66" t="s">
        <v>280</v>
      </c>
      <c r="B154" s="94" t="s">
        <v>161</v>
      </c>
      <c r="E154" s="82"/>
      <c r="F154" s="91" t="str">
        <f>IF($C$153=0,"",IF(C154="[for completion]","",IF(C154="","",C154/$C$153)))</f>
        <v/>
      </c>
      <c r="G154" s="91" t="str">
        <f>IF($D$153=0,"",IF(D154="[for completion]","",IF(D154="","",D154/$D$153)))</f>
        <v/>
      </c>
      <c r="H154" s="64"/>
      <c r="L154" s="64"/>
      <c r="M154" s="64"/>
    </row>
    <row r="155" spans="1:13" outlineLevel="1" x14ac:dyDescent="0.25">
      <c r="A155" s="66" t="s">
        <v>281</v>
      </c>
      <c r="B155" s="94" t="s">
        <v>161</v>
      </c>
      <c r="E155" s="82"/>
      <c r="F155" s="91" t="str">
        <f t="shared" ref="F155:F162" si="16">IF($C$153=0,"",IF(C155="[for completion]","",IF(C155="","",C155/$C$153)))</f>
        <v/>
      </c>
      <c r="G155" s="91" t="str">
        <f t="shared" ref="G155:G162" si="17">IF($D$153=0,"",IF(D155="[for completion]","",IF(D155="","",D155/$D$153)))</f>
        <v/>
      </c>
      <c r="H155" s="64"/>
      <c r="L155" s="64"/>
      <c r="M155" s="64"/>
    </row>
    <row r="156" spans="1:13" outlineLevel="1" x14ac:dyDescent="0.25">
      <c r="A156" s="66" t="s">
        <v>282</v>
      </c>
      <c r="B156" s="94" t="s">
        <v>161</v>
      </c>
      <c r="E156" s="82"/>
      <c r="F156" s="91" t="str">
        <f t="shared" si="16"/>
        <v/>
      </c>
      <c r="G156" s="91" t="str">
        <f t="shared" si="17"/>
        <v/>
      </c>
      <c r="H156" s="64"/>
      <c r="L156" s="64"/>
      <c r="M156" s="64"/>
    </row>
    <row r="157" spans="1:13" outlineLevel="1" x14ac:dyDescent="0.25">
      <c r="A157" s="66" t="s">
        <v>283</v>
      </c>
      <c r="B157" s="94" t="s">
        <v>161</v>
      </c>
      <c r="E157" s="82"/>
      <c r="F157" s="91" t="str">
        <f t="shared" si="16"/>
        <v/>
      </c>
      <c r="G157" s="91" t="str">
        <f t="shared" si="17"/>
        <v/>
      </c>
      <c r="H157" s="64"/>
      <c r="L157" s="64"/>
      <c r="M157" s="64"/>
    </row>
    <row r="158" spans="1:13" outlineLevel="1" x14ac:dyDescent="0.25">
      <c r="A158" s="66" t="s">
        <v>284</v>
      </c>
      <c r="B158" s="94" t="s">
        <v>161</v>
      </c>
      <c r="E158" s="82"/>
      <c r="F158" s="91" t="str">
        <f t="shared" si="16"/>
        <v/>
      </c>
      <c r="G158" s="91" t="str">
        <f t="shared" si="17"/>
        <v/>
      </c>
      <c r="H158" s="64"/>
      <c r="L158" s="64"/>
      <c r="M158" s="64"/>
    </row>
    <row r="159" spans="1:13" outlineLevel="1" x14ac:dyDescent="0.25">
      <c r="A159" s="66" t="s">
        <v>285</v>
      </c>
      <c r="B159" s="94" t="s">
        <v>161</v>
      </c>
      <c r="E159" s="82"/>
      <c r="F159" s="91" t="str">
        <f t="shared" si="16"/>
        <v/>
      </c>
      <c r="G159" s="91" t="str">
        <f t="shared" si="17"/>
        <v/>
      </c>
      <c r="H159" s="64"/>
      <c r="L159" s="64"/>
      <c r="M159" s="64"/>
    </row>
    <row r="160" spans="1:13" outlineLevel="1" x14ac:dyDescent="0.25">
      <c r="A160" s="66" t="s">
        <v>286</v>
      </c>
      <c r="B160" s="94" t="s">
        <v>161</v>
      </c>
      <c r="E160" s="82"/>
      <c r="F160" s="91" t="str">
        <f t="shared" si="16"/>
        <v/>
      </c>
      <c r="G160" s="91" t="str">
        <f t="shared" si="17"/>
        <v/>
      </c>
      <c r="H160" s="64"/>
      <c r="L160" s="64"/>
      <c r="M160" s="64"/>
    </row>
    <row r="161" spans="1:13" outlineLevel="1" x14ac:dyDescent="0.25">
      <c r="A161" s="66" t="s">
        <v>287</v>
      </c>
      <c r="B161" s="94" t="s">
        <v>161</v>
      </c>
      <c r="E161" s="82"/>
      <c r="F161" s="91" t="str">
        <f t="shared" si="16"/>
        <v/>
      </c>
      <c r="G161" s="91" t="str">
        <f t="shared" si="17"/>
        <v/>
      </c>
      <c r="H161" s="64"/>
      <c r="L161" s="64"/>
      <c r="M161" s="64"/>
    </row>
    <row r="162" spans="1:13" outlineLevel="1" x14ac:dyDescent="0.25">
      <c r="A162" s="66" t="s">
        <v>288</v>
      </c>
      <c r="B162" s="94" t="s">
        <v>161</v>
      </c>
      <c r="C162" s="95"/>
      <c r="D162" s="95"/>
      <c r="E162" s="95"/>
      <c r="F162" s="91" t="str">
        <f t="shared" si="16"/>
        <v/>
      </c>
      <c r="G162" s="91" t="str">
        <f t="shared" si="17"/>
        <v/>
      </c>
      <c r="H162" s="64"/>
      <c r="L162" s="64"/>
      <c r="M162" s="64"/>
    </row>
    <row r="163" spans="1:13" ht="15" customHeight="1" x14ac:dyDescent="0.25">
      <c r="A163" s="84"/>
      <c r="B163" s="85" t="s">
        <v>289</v>
      </c>
      <c r="C163" s="136" t="s">
        <v>220</v>
      </c>
      <c r="D163" s="136" t="s">
        <v>221</v>
      </c>
      <c r="E163" s="86"/>
      <c r="F163" s="136" t="s">
        <v>222</v>
      </c>
      <c r="G163" s="136" t="s">
        <v>223</v>
      </c>
      <c r="H163" s="64"/>
      <c r="L163" s="64"/>
      <c r="M163" s="64"/>
    </row>
    <row r="164" spans="1:13" x14ac:dyDescent="0.25">
      <c r="A164" s="66" t="s">
        <v>291</v>
      </c>
      <c r="B164" s="64" t="s">
        <v>292</v>
      </c>
      <c r="C164" s="205">
        <v>16386.6852205</v>
      </c>
      <c r="D164" s="191">
        <v>0</v>
      </c>
      <c r="E164" s="103"/>
      <c r="F164" s="91">
        <f>IF($C$167=0,"",IF(C164="[for completion]","",IF(C164="","",C164/$C$167)))</f>
        <v>0.9823748247680687</v>
      </c>
      <c r="G164" s="91">
        <f>IF($D$167=0,"",IF(D164="[for completion]","",IF(D164="","",D164/$D$167)))</f>
        <v>0</v>
      </c>
      <c r="H164" s="64"/>
      <c r="L164" s="64"/>
      <c r="M164" s="64"/>
    </row>
    <row r="165" spans="1:13" x14ac:dyDescent="0.25">
      <c r="A165" s="66" t="s">
        <v>293</v>
      </c>
      <c r="B165" s="64" t="s">
        <v>294</v>
      </c>
      <c r="C165" s="205">
        <v>294</v>
      </c>
      <c r="D165" s="191">
        <v>16680.6852205</v>
      </c>
      <c r="E165" s="103"/>
      <c r="F165" s="91">
        <f t="shared" ref="F165:F166" si="18">IF($C$167=0,"",IF(C165="[for completion]","",IF(C165="","",C165/$C$167)))</f>
        <v>1.7625175231931356E-2</v>
      </c>
      <c r="G165" s="91">
        <f t="shared" ref="G165:G166" si="19">IF($D$167=0,"",IF(D165="[for completion]","",IF(D165="","",D165/$D$167)))</f>
        <v>1</v>
      </c>
      <c r="H165" s="64"/>
      <c r="L165" s="64"/>
      <c r="M165" s="64"/>
    </row>
    <row r="166" spans="1:13" x14ac:dyDescent="0.25">
      <c r="A166" s="66" t="s">
        <v>295</v>
      </c>
      <c r="B166" s="64" t="s">
        <v>157</v>
      </c>
      <c r="C166" s="205">
        <v>0</v>
      </c>
      <c r="D166" s="191">
        <v>0</v>
      </c>
      <c r="E166" s="103"/>
      <c r="F166" s="91">
        <f t="shared" si="18"/>
        <v>0</v>
      </c>
      <c r="G166" s="91">
        <f t="shared" si="19"/>
        <v>0</v>
      </c>
      <c r="H166" s="64"/>
      <c r="L166" s="64"/>
      <c r="M166" s="64"/>
    </row>
    <row r="167" spans="1:13" x14ac:dyDescent="0.25">
      <c r="A167" s="66" t="s">
        <v>296</v>
      </c>
      <c r="B167" s="104" t="s">
        <v>159</v>
      </c>
      <c r="C167" s="191">
        <f>SUM(C164:C166)</f>
        <v>16680.6852205</v>
      </c>
      <c r="D167" s="191">
        <f>SUM(D164:D166)</f>
        <v>16680.6852205</v>
      </c>
      <c r="E167" s="103"/>
      <c r="F167" s="103">
        <f>SUM(F164:F166)</f>
        <v>1</v>
      </c>
      <c r="G167" s="103">
        <f>SUM(G164:G166)</f>
        <v>1</v>
      </c>
      <c r="H167" s="64"/>
      <c r="L167" s="64"/>
      <c r="M167" s="64"/>
    </row>
    <row r="168" spans="1:13" outlineLevel="1" x14ac:dyDescent="0.25">
      <c r="A168" s="66" t="s">
        <v>297</v>
      </c>
      <c r="B168" s="104"/>
      <c r="C168" s="64"/>
      <c r="D168" s="64"/>
      <c r="E168" s="103"/>
      <c r="F168" s="103"/>
      <c r="G168" s="62"/>
      <c r="H168" s="64"/>
      <c r="L168" s="64"/>
      <c r="M168" s="64"/>
    </row>
    <row r="169" spans="1:13" outlineLevel="1" x14ac:dyDescent="0.25">
      <c r="A169" s="66" t="s">
        <v>298</v>
      </c>
      <c r="B169" s="104"/>
      <c r="C169" s="64"/>
      <c r="D169" s="64"/>
      <c r="E169" s="103"/>
      <c r="F169" s="103"/>
      <c r="G169" s="62"/>
      <c r="H169" s="64"/>
      <c r="L169" s="64"/>
      <c r="M169" s="64"/>
    </row>
    <row r="170" spans="1:13" outlineLevel="1" x14ac:dyDescent="0.25">
      <c r="A170" s="66" t="s">
        <v>299</v>
      </c>
      <c r="B170" s="104"/>
      <c r="C170" s="64"/>
      <c r="D170" s="64"/>
      <c r="E170" s="103"/>
      <c r="F170" s="103"/>
      <c r="G170" s="62"/>
      <c r="H170" s="64"/>
      <c r="L170" s="64"/>
      <c r="M170" s="64"/>
    </row>
    <row r="171" spans="1:13" outlineLevel="1" x14ac:dyDescent="0.25">
      <c r="A171" s="66" t="s">
        <v>300</v>
      </c>
      <c r="B171" s="104"/>
      <c r="C171" s="64"/>
      <c r="D171" s="64"/>
      <c r="E171" s="103"/>
      <c r="F171" s="103"/>
      <c r="G171" s="62"/>
      <c r="H171" s="64"/>
      <c r="L171" s="64"/>
      <c r="M171" s="64"/>
    </row>
    <row r="172" spans="1:13" outlineLevel="1" x14ac:dyDescent="0.25">
      <c r="A172" s="66" t="s">
        <v>301</v>
      </c>
      <c r="B172" s="104"/>
      <c r="C172" s="64"/>
      <c r="D172" s="64"/>
      <c r="E172" s="103"/>
      <c r="F172" s="103"/>
      <c r="G172" s="62"/>
      <c r="H172" s="64"/>
      <c r="L172" s="64"/>
      <c r="M172" s="64"/>
    </row>
    <row r="173" spans="1:13" ht="15" customHeight="1" x14ac:dyDescent="0.25">
      <c r="A173" s="84"/>
      <c r="B173" s="85" t="s">
        <v>302</v>
      </c>
      <c r="C173" s="84" t="s">
        <v>123</v>
      </c>
      <c r="D173" s="84"/>
      <c r="E173" s="86"/>
      <c r="F173" s="87" t="s">
        <v>303</v>
      </c>
      <c r="G173" s="87"/>
      <c r="H173" s="64"/>
      <c r="L173" s="64"/>
      <c r="M173" s="64"/>
    </row>
    <row r="174" spans="1:13" ht="15" customHeight="1" x14ac:dyDescent="0.25">
      <c r="A174" s="66" t="s">
        <v>304</v>
      </c>
      <c r="B174" s="82" t="s">
        <v>305</v>
      </c>
      <c r="C174" s="143">
        <v>0</v>
      </c>
      <c r="D174" s="79"/>
      <c r="E174" s="71"/>
      <c r="F174" s="91" t="str">
        <f>IF($C$179=0,"",IF(C174="[for completion]","",C174/$C$179))</f>
        <v/>
      </c>
      <c r="G174" s="91"/>
      <c r="H174" s="64"/>
      <c r="L174" s="64"/>
      <c r="M174" s="64"/>
    </row>
    <row r="175" spans="1:13" ht="30.75" customHeight="1" x14ac:dyDescent="0.25">
      <c r="A175" s="66" t="s">
        <v>9</v>
      </c>
      <c r="B175" s="82" t="s">
        <v>1391</v>
      </c>
      <c r="C175" s="143">
        <v>0</v>
      </c>
      <c r="E175" s="93"/>
      <c r="F175" s="91" t="str">
        <f>IF($C$179=0,"",IF(C175="[for completion]","",C175/$C$179))</f>
        <v/>
      </c>
      <c r="G175" s="91"/>
      <c r="H175" s="64"/>
      <c r="L175" s="64"/>
      <c r="M175" s="64"/>
    </row>
    <row r="176" spans="1:13" x14ac:dyDescent="0.25">
      <c r="A176" s="66" t="s">
        <v>306</v>
      </c>
      <c r="B176" s="82" t="s">
        <v>307</v>
      </c>
      <c r="C176" s="143">
        <v>0</v>
      </c>
      <c r="E176" s="93"/>
      <c r="F176" s="91"/>
      <c r="G176" s="91"/>
      <c r="H176" s="64"/>
      <c r="L176" s="64"/>
      <c r="M176" s="64"/>
    </row>
    <row r="177" spans="1:13" x14ac:dyDescent="0.25">
      <c r="A177" s="66" t="s">
        <v>308</v>
      </c>
      <c r="B177" s="82" t="s">
        <v>309</v>
      </c>
      <c r="C177" s="143">
        <v>0</v>
      </c>
      <c r="E177" s="93"/>
      <c r="F177" s="91" t="str">
        <f t="shared" ref="F177:F187" si="20">IF($C$179=0,"",IF(C177="[for completion]","",C177/$C$179))</f>
        <v/>
      </c>
      <c r="G177" s="91"/>
      <c r="H177" s="64"/>
      <c r="L177" s="64"/>
      <c r="M177" s="64"/>
    </row>
    <row r="178" spans="1:13" x14ac:dyDescent="0.25">
      <c r="A178" s="66" t="s">
        <v>310</v>
      </c>
      <c r="B178" s="82" t="s">
        <v>157</v>
      </c>
      <c r="C178" s="143">
        <v>0</v>
      </c>
      <c r="E178" s="93"/>
      <c r="F178" s="91" t="str">
        <f t="shared" si="20"/>
        <v/>
      </c>
      <c r="G178" s="91"/>
      <c r="H178" s="64"/>
      <c r="L178" s="64"/>
      <c r="M178" s="64"/>
    </row>
    <row r="179" spans="1:13" x14ac:dyDescent="0.25">
      <c r="A179" s="66" t="s">
        <v>10</v>
      </c>
      <c r="B179" s="99" t="s">
        <v>159</v>
      </c>
      <c r="C179" s="82">
        <f>SUM(C174:C178)</f>
        <v>0</v>
      </c>
      <c r="E179" s="93"/>
      <c r="F179" s="93">
        <f>SUM(F174:F178)</f>
        <v>0</v>
      </c>
      <c r="G179" s="91"/>
      <c r="H179" s="64"/>
      <c r="L179" s="64"/>
      <c r="M179" s="64"/>
    </row>
    <row r="180" spans="1:13" outlineLevel="1" x14ac:dyDescent="0.25">
      <c r="A180" s="66" t="s">
        <v>311</v>
      </c>
      <c r="B180" s="105" t="s">
        <v>312</v>
      </c>
      <c r="E180" s="93"/>
      <c r="F180" s="91" t="str">
        <f t="shared" si="20"/>
        <v/>
      </c>
      <c r="G180" s="91"/>
      <c r="H180" s="64"/>
      <c r="L180" s="64"/>
      <c r="M180" s="64"/>
    </row>
    <row r="181" spans="1:13" s="105" customFormat="1" ht="30" outlineLevel="1" x14ac:dyDescent="0.25">
      <c r="A181" s="66" t="s">
        <v>313</v>
      </c>
      <c r="B181" s="105" t="s">
        <v>314</v>
      </c>
      <c r="F181" s="91" t="str">
        <f t="shared" si="20"/>
        <v/>
      </c>
    </row>
    <row r="182" spans="1:13" ht="30" outlineLevel="1" x14ac:dyDescent="0.25">
      <c r="A182" s="66" t="s">
        <v>315</v>
      </c>
      <c r="B182" s="105" t="s">
        <v>316</v>
      </c>
      <c r="E182" s="93"/>
      <c r="F182" s="91" t="str">
        <f t="shared" si="20"/>
        <v/>
      </c>
      <c r="G182" s="91"/>
      <c r="H182" s="64"/>
      <c r="L182" s="64"/>
      <c r="M182" s="64"/>
    </row>
    <row r="183" spans="1:13" outlineLevel="1" x14ac:dyDescent="0.25">
      <c r="A183" s="66" t="s">
        <v>317</v>
      </c>
      <c r="B183" s="105" t="s">
        <v>318</v>
      </c>
      <c r="E183" s="93"/>
      <c r="F183" s="91" t="str">
        <f t="shared" si="20"/>
        <v/>
      </c>
      <c r="G183" s="91"/>
      <c r="H183" s="64"/>
      <c r="L183" s="64"/>
      <c r="M183" s="64"/>
    </row>
    <row r="184" spans="1:13" s="105" customFormat="1" ht="30" outlineLevel="1" x14ac:dyDescent="0.25">
      <c r="A184" s="66" t="s">
        <v>319</v>
      </c>
      <c r="B184" s="105" t="s">
        <v>320</v>
      </c>
      <c r="F184" s="91" t="str">
        <f t="shared" si="20"/>
        <v/>
      </c>
    </row>
    <row r="185" spans="1:13" ht="30" outlineLevel="1" x14ac:dyDescent="0.25">
      <c r="A185" s="66" t="s">
        <v>321</v>
      </c>
      <c r="B185" s="105" t="s">
        <v>322</v>
      </c>
      <c r="E185" s="93"/>
      <c r="F185" s="91" t="str">
        <f t="shared" si="20"/>
        <v/>
      </c>
      <c r="G185" s="91"/>
      <c r="H185" s="64"/>
      <c r="L185" s="64"/>
      <c r="M185" s="64"/>
    </row>
    <row r="186" spans="1:13" outlineLevel="1" x14ac:dyDescent="0.25">
      <c r="A186" s="66" t="s">
        <v>323</v>
      </c>
      <c r="B186" s="105" t="s">
        <v>324</v>
      </c>
      <c r="E186" s="93"/>
      <c r="F186" s="91" t="str">
        <f t="shared" si="20"/>
        <v/>
      </c>
      <c r="G186" s="91"/>
      <c r="H186" s="64"/>
      <c r="L186" s="64"/>
      <c r="M186" s="64"/>
    </row>
    <row r="187" spans="1:13" outlineLevel="1" x14ac:dyDescent="0.25">
      <c r="A187" s="66" t="s">
        <v>325</v>
      </c>
      <c r="B187" s="105" t="s">
        <v>326</v>
      </c>
      <c r="E187" s="93"/>
      <c r="F187" s="91" t="str">
        <f t="shared" si="20"/>
        <v/>
      </c>
      <c r="G187" s="91"/>
      <c r="H187" s="64"/>
      <c r="L187" s="64"/>
      <c r="M187" s="64"/>
    </row>
    <row r="188" spans="1:13" outlineLevel="1" x14ac:dyDescent="0.25">
      <c r="A188" s="66" t="s">
        <v>327</v>
      </c>
      <c r="B188" s="105"/>
      <c r="E188" s="93"/>
      <c r="F188" s="91"/>
      <c r="G188" s="91"/>
      <c r="H188" s="64"/>
      <c r="L188" s="64"/>
      <c r="M188" s="64"/>
    </row>
    <row r="189" spans="1:13" outlineLevel="1" x14ac:dyDescent="0.25">
      <c r="A189" s="66" t="s">
        <v>328</v>
      </c>
      <c r="B189" s="105"/>
      <c r="E189" s="93"/>
      <c r="F189" s="91"/>
      <c r="G189" s="91"/>
      <c r="H189" s="64"/>
      <c r="L189" s="64"/>
      <c r="M189" s="64"/>
    </row>
    <row r="190" spans="1:13" outlineLevel="1" x14ac:dyDescent="0.25">
      <c r="A190" s="66" t="s">
        <v>329</v>
      </c>
      <c r="B190" s="105"/>
      <c r="E190" s="93"/>
      <c r="F190" s="91"/>
      <c r="G190" s="91"/>
      <c r="H190" s="64"/>
      <c r="L190" s="64"/>
      <c r="M190" s="64"/>
    </row>
    <row r="191" spans="1:13" outlineLevel="1" x14ac:dyDescent="0.25">
      <c r="A191" s="66" t="s">
        <v>330</v>
      </c>
      <c r="B191" s="94"/>
      <c r="E191" s="93"/>
      <c r="F191" s="91"/>
      <c r="G191" s="91"/>
      <c r="H191" s="64"/>
      <c r="L191" s="64"/>
      <c r="M191" s="64"/>
    </row>
    <row r="192" spans="1:13" ht="15" customHeight="1" x14ac:dyDescent="0.25">
      <c r="A192" s="84"/>
      <c r="B192" s="85" t="s">
        <v>331</v>
      </c>
      <c r="C192" s="84" t="s">
        <v>123</v>
      </c>
      <c r="D192" s="84"/>
      <c r="E192" s="86"/>
      <c r="F192" s="87" t="s">
        <v>303</v>
      </c>
      <c r="G192" s="87"/>
      <c r="H192" s="64"/>
      <c r="L192" s="64"/>
      <c r="M192" s="64"/>
    </row>
    <row r="193" spans="1:13" x14ac:dyDescent="0.25">
      <c r="A193" s="66" t="s">
        <v>332</v>
      </c>
      <c r="B193" s="82" t="s">
        <v>333</v>
      </c>
      <c r="C193" s="143">
        <v>0</v>
      </c>
      <c r="E193" s="90"/>
      <c r="F193" s="91" t="str">
        <f t="shared" ref="F193:F206" si="21">IF($C$208=0,"",IF(C193="[for completion]","",C193/$C$208))</f>
        <v/>
      </c>
      <c r="G193" s="91"/>
      <c r="H193" s="64"/>
      <c r="L193" s="64"/>
      <c r="M193" s="64"/>
    </row>
    <row r="194" spans="1:13" x14ac:dyDescent="0.25">
      <c r="A194" s="66" t="s">
        <v>334</v>
      </c>
      <c r="B194" s="82" t="s">
        <v>335</v>
      </c>
      <c r="C194" s="143">
        <v>0</v>
      </c>
      <c r="E194" s="93"/>
      <c r="F194" s="91" t="str">
        <f t="shared" si="21"/>
        <v/>
      </c>
      <c r="G194" s="93"/>
      <c r="H194" s="64"/>
      <c r="L194" s="64"/>
      <c r="M194" s="64"/>
    </row>
    <row r="195" spans="1:13" x14ac:dyDescent="0.25">
      <c r="A195" s="66" t="s">
        <v>336</v>
      </c>
      <c r="B195" s="82" t="s">
        <v>337</v>
      </c>
      <c r="C195" s="143">
        <v>0</v>
      </c>
      <c r="E195" s="93"/>
      <c r="F195" s="91" t="str">
        <f t="shared" si="21"/>
        <v/>
      </c>
      <c r="G195" s="93"/>
      <c r="H195" s="64"/>
      <c r="L195" s="64"/>
      <c r="M195" s="64"/>
    </row>
    <row r="196" spans="1:13" x14ac:dyDescent="0.25">
      <c r="A196" s="66" t="s">
        <v>338</v>
      </c>
      <c r="B196" s="82" t="s">
        <v>339</v>
      </c>
      <c r="C196" s="143">
        <v>0</v>
      </c>
      <c r="E196" s="93"/>
      <c r="F196" s="91" t="str">
        <f t="shared" si="21"/>
        <v/>
      </c>
      <c r="G196" s="93"/>
      <c r="H196" s="64"/>
      <c r="L196" s="64"/>
      <c r="M196" s="64"/>
    </row>
    <row r="197" spans="1:13" x14ac:dyDescent="0.25">
      <c r="A197" s="66" t="s">
        <v>340</v>
      </c>
      <c r="B197" s="82" t="s">
        <v>341</v>
      </c>
      <c r="C197" s="143">
        <v>0</v>
      </c>
      <c r="E197" s="93"/>
      <c r="F197" s="91" t="str">
        <f t="shared" si="21"/>
        <v/>
      </c>
      <c r="G197" s="93"/>
      <c r="H197" s="64"/>
      <c r="L197" s="64"/>
      <c r="M197" s="64"/>
    </row>
    <row r="198" spans="1:13" x14ac:dyDescent="0.25">
      <c r="A198" s="66" t="s">
        <v>342</v>
      </c>
      <c r="B198" s="82" t="s">
        <v>343</v>
      </c>
      <c r="C198" s="143">
        <v>0</v>
      </c>
      <c r="E198" s="93"/>
      <c r="F198" s="91" t="str">
        <f t="shared" si="21"/>
        <v/>
      </c>
      <c r="G198" s="93"/>
      <c r="H198" s="64"/>
      <c r="L198" s="64"/>
      <c r="M198" s="64"/>
    </row>
    <row r="199" spans="1:13" x14ac:dyDescent="0.25">
      <c r="A199" s="66" t="s">
        <v>344</v>
      </c>
      <c r="B199" s="82" t="s">
        <v>345</v>
      </c>
      <c r="C199" s="143">
        <v>0</v>
      </c>
      <c r="E199" s="93"/>
      <c r="F199" s="91" t="str">
        <f t="shared" si="21"/>
        <v/>
      </c>
      <c r="G199" s="93"/>
      <c r="H199" s="64"/>
      <c r="L199" s="64"/>
      <c r="M199" s="64"/>
    </row>
    <row r="200" spans="1:13" x14ac:dyDescent="0.25">
      <c r="A200" s="66" t="s">
        <v>346</v>
      </c>
      <c r="B200" s="82" t="s">
        <v>12</v>
      </c>
      <c r="C200" s="143">
        <v>0</v>
      </c>
      <c r="E200" s="93"/>
      <c r="F200" s="91" t="str">
        <f t="shared" si="21"/>
        <v/>
      </c>
      <c r="G200" s="93"/>
      <c r="H200" s="64"/>
      <c r="L200" s="64"/>
      <c r="M200" s="64"/>
    </row>
    <row r="201" spans="1:13" x14ac:dyDescent="0.25">
      <c r="A201" s="66" t="s">
        <v>347</v>
      </c>
      <c r="B201" s="82" t="s">
        <v>348</v>
      </c>
      <c r="C201" s="143">
        <v>0</v>
      </c>
      <c r="E201" s="93"/>
      <c r="F201" s="91" t="str">
        <f t="shared" si="21"/>
        <v/>
      </c>
      <c r="G201" s="93"/>
      <c r="H201" s="64"/>
      <c r="L201" s="64"/>
      <c r="M201" s="64"/>
    </row>
    <row r="202" spans="1:13" x14ac:dyDescent="0.25">
      <c r="A202" s="66" t="s">
        <v>349</v>
      </c>
      <c r="B202" s="82" t="s">
        <v>350</v>
      </c>
      <c r="C202" s="143">
        <v>0</v>
      </c>
      <c r="E202" s="93"/>
      <c r="F202" s="91" t="str">
        <f t="shared" si="21"/>
        <v/>
      </c>
      <c r="G202" s="93"/>
      <c r="H202" s="64"/>
      <c r="L202" s="64"/>
      <c r="M202" s="64"/>
    </row>
    <row r="203" spans="1:13" x14ac:dyDescent="0.25">
      <c r="A203" s="66" t="s">
        <v>351</v>
      </c>
      <c r="B203" s="82" t="s">
        <v>352</v>
      </c>
      <c r="C203" s="143">
        <v>0</v>
      </c>
      <c r="E203" s="93"/>
      <c r="F203" s="91" t="str">
        <f t="shared" si="21"/>
        <v/>
      </c>
      <c r="G203" s="93"/>
      <c r="H203" s="64"/>
      <c r="L203" s="64"/>
      <c r="M203" s="64"/>
    </row>
    <row r="204" spans="1:13" x14ac:dyDescent="0.25">
      <c r="A204" s="66" t="s">
        <v>353</v>
      </c>
      <c r="B204" s="82" t="s">
        <v>354</v>
      </c>
      <c r="C204" s="143">
        <v>0</v>
      </c>
      <c r="E204" s="93"/>
      <c r="F204" s="91" t="str">
        <f t="shared" si="21"/>
        <v/>
      </c>
      <c r="G204" s="93"/>
      <c r="H204" s="64"/>
      <c r="L204" s="64"/>
      <c r="M204" s="64"/>
    </row>
    <row r="205" spans="1:13" x14ac:dyDescent="0.25">
      <c r="A205" s="66" t="s">
        <v>355</v>
      </c>
      <c r="B205" s="82" t="s">
        <v>356</v>
      </c>
      <c r="C205" s="143">
        <v>0</v>
      </c>
      <c r="E205" s="93"/>
      <c r="F205" s="91" t="str">
        <f t="shared" si="21"/>
        <v/>
      </c>
      <c r="G205" s="93"/>
      <c r="H205" s="64"/>
      <c r="L205" s="64"/>
      <c r="M205" s="64"/>
    </row>
    <row r="206" spans="1:13" x14ac:dyDescent="0.25">
      <c r="A206" s="66" t="s">
        <v>357</v>
      </c>
      <c r="B206" s="82" t="s">
        <v>157</v>
      </c>
      <c r="C206" s="143">
        <v>0</v>
      </c>
      <c r="E206" s="93"/>
      <c r="F206" s="91" t="str">
        <f t="shared" si="21"/>
        <v/>
      </c>
      <c r="G206" s="93"/>
      <c r="H206" s="64"/>
      <c r="L206" s="64"/>
      <c r="M206" s="64"/>
    </row>
    <row r="207" spans="1:13" x14ac:dyDescent="0.25">
      <c r="A207" s="66" t="s">
        <v>358</v>
      </c>
      <c r="B207" s="92" t="s">
        <v>359</v>
      </c>
      <c r="C207" s="66">
        <v>0</v>
      </c>
      <c r="E207" s="93"/>
      <c r="F207" s="91"/>
      <c r="G207" s="93"/>
      <c r="H207" s="64"/>
      <c r="L207" s="64"/>
      <c r="M207" s="64"/>
    </row>
    <row r="208" spans="1:13" x14ac:dyDescent="0.25">
      <c r="A208" s="66" t="s">
        <v>360</v>
      </c>
      <c r="B208" s="99" t="s">
        <v>159</v>
      </c>
      <c r="C208" s="82">
        <f>SUM(C193:C206)</f>
        <v>0</v>
      </c>
      <c r="D208" s="82"/>
      <c r="E208" s="93"/>
      <c r="F208" s="93">
        <f>SUM(F193:F206)</f>
        <v>0</v>
      </c>
      <c r="G208" s="93"/>
      <c r="H208" s="64"/>
      <c r="L208" s="64"/>
      <c r="M208" s="64"/>
    </row>
    <row r="209" spans="1:13" outlineLevel="1" x14ac:dyDescent="0.25">
      <c r="A209" s="66" t="s">
        <v>361</v>
      </c>
      <c r="B209" s="94" t="s">
        <v>161</v>
      </c>
      <c r="E209" s="93"/>
      <c r="F209" s="91" t="str">
        <f>IF($C$208=0,"",IF(C209="[for completion]","",C209/$C$208))</f>
        <v/>
      </c>
      <c r="G209" s="93"/>
      <c r="H209" s="64"/>
      <c r="L209" s="64"/>
      <c r="M209" s="64"/>
    </row>
    <row r="210" spans="1:13" outlineLevel="1" x14ac:dyDescent="0.25">
      <c r="A210" s="66" t="s">
        <v>362</v>
      </c>
      <c r="B210" s="94" t="s">
        <v>161</v>
      </c>
      <c r="E210" s="93"/>
      <c r="F210" s="91" t="str">
        <f t="shared" ref="F210:F215" si="22">IF($C$208=0,"",IF(C210="[for completion]","",C210/$C$208))</f>
        <v/>
      </c>
      <c r="G210" s="93"/>
      <c r="H210" s="64"/>
      <c r="L210" s="64"/>
      <c r="M210" s="64"/>
    </row>
    <row r="211" spans="1:13" outlineLevel="1" x14ac:dyDescent="0.25">
      <c r="A211" s="66" t="s">
        <v>363</v>
      </c>
      <c r="B211" s="94" t="s">
        <v>161</v>
      </c>
      <c r="E211" s="93"/>
      <c r="F211" s="91" t="str">
        <f t="shared" si="22"/>
        <v/>
      </c>
      <c r="G211" s="93"/>
      <c r="H211" s="64"/>
      <c r="L211" s="64"/>
      <c r="M211" s="64"/>
    </row>
    <row r="212" spans="1:13" outlineLevel="1" x14ac:dyDescent="0.25">
      <c r="A212" s="66" t="s">
        <v>364</v>
      </c>
      <c r="B212" s="94" t="s">
        <v>161</v>
      </c>
      <c r="E212" s="93"/>
      <c r="F212" s="91" t="str">
        <f t="shared" si="22"/>
        <v/>
      </c>
      <c r="G212" s="93"/>
      <c r="H212" s="64"/>
      <c r="L212" s="64"/>
      <c r="M212" s="64"/>
    </row>
    <row r="213" spans="1:13" outlineLevel="1" x14ac:dyDescent="0.25">
      <c r="A213" s="66" t="s">
        <v>365</v>
      </c>
      <c r="B213" s="94" t="s">
        <v>161</v>
      </c>
      <c r="E213" s="93"/>
      <c r="F213" s="91" t="str">
        <f t="shared" si="22"/>
        <v/>
      </c>
      <c r="G213" s="93"/>
      <c r="H213" s="64"/>
      <c r="L213" s="64"/>
      <c r="M213" s="64"/>
    </row>
    <row r="214" spans="1:13" outlineLevel="1" x14ac:dyDescent="0.25">
      <c r="A214" s="66" t="s">
        <v>366</v>
      </c>
      <c r="B214" s="94" t="s">
        <v>161</v>
      </c>
      <c r="E214" s="93"/>
      <c r="F214" s="91" t="str">
        <f t="shared" si="22"/>
        <v/>
      </c>
      <c r="G214" s="93"/>
      <c r="H214" s="64"/>
      <c r="L214" s="64"/>
      <c r="M214" s="64"/>
    </row>
    <row r="215" spans="1:13" outlineLevel="1" x14ac:dyDescent="0.25">
      <c r="A215" s="66" t="s">
        <v>367</v>
      </c>
      <c r="B215" s="94" t="s">
        <v>161</v>
      </c>
      <c r="E215" s="93"/>
      <c r="F215" s="91" t="str">
        <f t="shared" si="22"/>
        <v/>
      </c>
      <c r="G215" s="93"/>
      <c r="H215" s="64"/>
      <c r="L215" s="64"/>
      <c r="M215" s="64"/>
    </row>
    <row r="216" spans="1:13" ht="15" customHeight="1" x14ac:dyDescent="0.25">
      <c r="A216" s="84"/>
      <c r="B216" s="85" t="s">
        <v>368</v>
      </c>
      <c r="C216" s="84" t="s">
        <v>123</v>
      </c>
      <c r="D216" s="84"/>
      <c r="E216" s="86"/>
      <c r="F216" s="87" t="s">
        <v>147</v>
      </c>
      <c r="G216" s="87" t="s">
        <v>290</v>
      </c>
      <c r="H216" s="64"/>
      <c r="L216" s="64"/>
      <c r="M216" s="64"/>
    </row>
    <row r="217" spans="1:13" x14ac:dyDescent="0.25">
      <c r="A217" s="66" t="s">
        <v>369</v>
      </c>
      <c r="B217" s="62" t="s">
        <v>370</v>
      </c>
      <c r="C217" s="143">
        <v>0</v>
      </c>
      <c r="E217" s="103"/>
      <c r="F217" s="91">
        <f>IF($C$38=0,"",IF(C217="[for completion]","",IF(C217="","",C217/$C$38)))</f>
        <v>0</v>
      </c>
      <c r="G217" s="91">
        <f>IF($C$39=0,"",IF(C217="[for completion]","",IF(C217="","",C217/$C$39)))</f>
        <v>0</v>
      </c>
      <c r="H217" s="64"/>
      <c r="L217" s="64"/>
      <c r="M217" s="64"/>
    </row>
    <row r="218" spans="1:13" x14ac:dyDescent="0.25">
      <c r="A218" s="66" t="s">
        <v>371</v>
      </c>
      <c r="B218" s="62" t="s">
        <v>372</v>
      </c>
      <c r="C218" s="143">
        <v>0</v>
      </c>
      <c r="E218" s="103"/>
      <c r="F218" s="91">
        <f t="shared" ref="F218:F219" si="23">IF($C$38=0,"",IF(C218="[for completion]","",IF(C218="","",C218/$C$38)))</f>
        <v>0</v>
      </c>
      <c r="G218" s="91">
        <f t="shared" ref="G218:G219" si="24">IF($C$39=0,"",IF(C218="[for completion]","",IF(C218="","",C218/$C$39)))</f>
        <v>0</v>
      </c>
      <c r="H218" s="64"/>
      <c r="L218" s="64"/>
      <c r="M218" s="64"/>
    </row>
    <row r="219" spans="1:13" x14ac:dyDescent="0.25">
      <c r="A219" s="66" t="s">
        <v>373</v>
      </c>
      <c r="B219" s="62" t="s">
        <v>157</v>
      </c>
      <c r="C219" s="143">
        <v>0</v>
      </c>
      <c r="E219" s="103"/>
      <c r="F219" s="91">
        <f t="shared" si="23"/>
        <v>0</v>
      </c>
      <c r="G219" s="91">
        <f t="shared" si="24"/>
        <v>0</v>
      </c>
      <c r="H219" s="64"/>
      <c r="L219" s="64"/>
      <c r="M219" s="64"/>
    </row>
    <row r="220" spans="1:13" x14ac:dyDescent="0.25">
      <c r="A220" s="66" t="s">
        <v>374</v>
      </c>
      <c r="B220" s="99" t="s">
        <v>159</v>
      </c>
      <c r="C220" s="66">
        <f>SUM(C217:C219)</f>
        <v>0</v>
      </c>
      <c r="E220" s="103"/>
      <c r="F220" s="102">
        <f>SUM(F217:F219)</f>
        <v>0</v>
      </c>
      <c r="G220" s="102">
        <f>SUM(G217:G219)</f>
        <v>0</v>
      </c>
      <c r="H220" s="64"/>
      <c r="L220" s="64"/>
      <c r="M220" s="64"/>
    </row>
    <row r="221" spans="1:13" outlineLevel="1" x14ac:dyDescent="0.25">
      <c r="A221" s="66" t="s">
        <v>375</v>
      </c>
      <c r="B221" s="94" t="s">
        <v>161</v>
      </c>
      <c r="E221" s="103"/>
      <c r="F221" s="91" t="str">
        <f t="shared" ref="F221:F227" si="25">IF($C$38=0,"",IF(C221="[for completion]","",IF(C221="","",C221/$C$38)))</f>
        <v/>
      </c>
      <c r="G221" s="91" t="str">
        <f t="shared" ref="G221:G227" si="26">IF($C$39=0,"",IF(C221="[for completion]","",IF(C221="","",C221/$C$39)))</f>
        <v/>
      </c>
      <c r="H221" s="64"/>
      <c r="L221" s="64"/>
      <c r="M221" s="64"/>
    </row>
    <row r="222" spans="1:13" outlineLevel="1" x14ac:dyDescent="0.25">
      <c r="A222" s="66" t="s">
        <v>376</v>
      </c>
      <c r="B222" s="94" t="s">
        <v>161</v>
      </c>
      <c r="E222" s="103"/>
      <c r="F222" s="91" t="str">
        <f t="shared" si="25"/>
        <v/>
      </c>
      <c r="G222" s="91" t="str">
        <f t="shared" si="26"/>
        <v/>
      </c>
      <c r="H222" s="64"/>
      <c r="L222" s="64"/>
      <c r="M222" s="64"/>
    </row>
    <row r="223" spans="1:13" outlineLevel="1" x14ac:dyDescent="0.25">
      <c r="A223" s="66" t="s">
        <v>377</v>
      </c>
      <c r="B223" s="94" t="s">
        <v>161</v>
      </c>
      <c r="E223" s="103"/>
      <c r="F223" s="91" t="str">
        <f t="shared" si="25"/>
        <v/>
      </c>
      <c r="G223" s="91" t="str">
        <f t="shared" si="26"/>
        <v/>
      </c>
      <c r="H223" s="64"/>
      <c r="L223" s="64"/>
      <c r="M223" s="64"/>
    </row>
    <row r="224" spans="1:13" outlineLevel="1" x14ac:dyDescent="0.25">
      <c r="A224" s="66" t="s">
        <v>378</v>
      </c>
      <c r="B224" s="94" t="s">
        <v>161</v>
      </c>
      <c r="E224" s="103"/>
      <c r="F224" s="91" t="str">
        <f t="shared" si="25"/>
        <v/>
      </c>
      <c r="G224" s="91" t="str">
        <f t="shared" si="26"/>
        <v/>
      </c>
      <c r="H224" s="64"/>
      <c r="L224" s="64"/>
      <c r="M224" s="64"/>
    </row>
    <row r="225" spans="1:14" outlineLevel="1" x14ac:dyDescent="0.25">
      <c r="A225" s="66" t="s">
        <v>379</v>
      </c>
      <c r="B225" s="94" t="s">
        <v>161</v>
      </c>
      <c r="E225" s="103"/>
      <c r="F225" s="91" t="str">
        <f t="shared" si="25"/>
        <v/>
      </c>
      <c r="G225" s="91" t="str">
        <f t="shared" si="26"/>
        <v/>
      </c>
      <c r="H225" s="64"/>
      <c r="L225" s="64"/>
      <c r="M225" s="64"/>
    </row>
    <row r="226" spans="1:14" outlineLevel="1" x14ac:dyDescent="0.25">
      <c r="A226" s="66" t="s">
        <v>380</v>
      </c>
      <c r="B226" s="94" t="s">
        <v>161</v>
      </c>
      <c r="E226" s="82"/>
      <c r="F226" s="91" t="str">
        <f t="shared" si="25"/>
        <v/>
      </c>
      <c r="G226" s="91" t="str">
        <f t="shared" si="26"/>
        <v/>
      </c>
      <c r="H226" s="64"/>
      <c r="L226" s="64"/>
      <c r="M226" s="64"/>
    </row>
    <row r="227" spans="1:14" outlineLevel="1" x14ac:dyDescent="0.25">
      <c r="A227" s="66" t="s">
        <v>381</v>
      </c>
      <c r="B227" s="94" t="s">
        <v>161</v>
      </c>
      <c r="E227" s="103"/>
      <c r="F227" s="91" t="str">
        <f t="shared" si="25"/>
        <v/>
      </c>
      <c r="G227" s="91" t="str">
        <f t="shared" si="26"/>
        <v/>
      </c>
      <c r="H227" s="64"/>
      <c r="L227" s="64"/>
      <c r="M227" s="64"/>
    </row>
    <row r="228" spans="1:14" ht="15" customHeight="1" x14ac:dyDescent="0.25">
      <c r="A228" s="84"/>
      <c r="B228" s="85" t="s">
        <v>382</v>
      </c>
      <c r="C228" s="84"/>
      <c r="D228" s="84"/>
      <c r="E228" s="86"/>
      <c r="F228" s="87"/>
      <c r="G228" s="87"/>
      <c r="H228" s="64"/>
      <c r="L228" s="64"/>
      <c r="M228" s="64"/>
    </row>
    <row r="229" spans="1:14" x14ac:dyDescent="0.25">
      <c r="A229" s="66" t="s">
        <v>383</v>
      </c>
      <c r="B229" s="82" t="s">
        <v>384</v>
      </c>
      <c r="C229" s="188" t="s">
        <v>1440</v>
      </c>
      <c r="H229" s="64"/>
      <c r="L229" s="64"/>
      <c r="M229" s="64"/>
    </row>
    <row r="230" spans="1:14" ht="15" customHeight="1" x14ac:dyDescent="0.25">
      <c r="A230" s="84"/>
      <c r="B230" s="85" t="s">
        <v>385</v>
      </c>
      <c r="C230" s="84"/>
      <c r="D230" s="84"/>
      <c r="E230" s="86"/>
      <c r="F230" s="87"/>
      <c r="G230" s="87"/>
      <c r="H230" s="64"/>
      <c r="L230" s="64"/>
      <c r="M230" s="64"/>
    </row>
    <row r="231" spans="1:14" x14ac:dyDescent="0.25">
      <c r="A231" s="66" t="s">
        <v>11</v>
      </c>
      <c r="B231" s="66" t="s">
        <v>1394</v>
      </c>
      <c r="C231" s="190">
        <v>116.1852205</v>
      </c>
      <c r="E231" s="82"/>
      <c r="H231" s="64"/>
      <c r="L231" s="64"/>
      <c r="M231" s="64"/>
    </row>
    <row r="232" spans="1:14" x14ac:dyDescent="0.25">
      <c r="A232" s="66" t="s">
        <v>386</v>
      </c>
      <c r="B232" s="106" t="s">
        <v>387</v>
      </c>
      <c r="C232" s="143" t="s">
        <v>1446</v>
      </c>
      <c r="E232" s="82"/>
      <c r="H232" s="64"/>
      <c r="L232" s="64"/>
      <c r="M232" s="64"/>
    </row>
    <row r="233" spans="1:14" x14ac:dyDescent="0.25">
      <c r="A233" s="66" t="s">
        <v>388</v>
      </c>
      <c r="B233" s="106" t="s">
        <v>389</v>
      </c>
      <c r="C233" s="143" t="s">
        <v>1446</v>
      </c>
      <c r="E233" s="82"/>
      <c r="H233" s="64"/>
      <c r="L233" s="64"/>
      <c r="M233" s="64"/>
    </row>
    <row r="234" spans="1:14" outlineLevel="1" x14ac:dyDescent="0.25">
      <c r="A234" s="66" t="s">
        <v>390</v>
      </c>
      <c r="B234" s="80" t="s">
        <v>391</v>
      </c>
      <c r="C234" s="82"/>
      <c r="D234" s="82"/>
      <c r="E234" s="82"/>
      <c r="H234" s="64"/>
      <c r="L234" s="64"/>
      <c r="M234" s="64"/>
    </row>
    <row r="235" spans="1:14" outlineLevel="1" x14ac:dyDescent="0.25">
      <c r="A235" s="66" t="s">
        <v>392</v>
      </c>
      <c r="B235" s="80" t="s">
        <v>393</v>
      </c>
      <c r="C235" s="82"/>
      <c r="D235" s="82"/>
      <c r="E235" s="82"/>
      <c r="H235" s="64"/>
      <c r="L235" s="64"/>
      <c r="M235" s="64"/>
    </row>
    <row r="236" spans="1:14" outlineLevel="1" x14ac:dyDescent="0.25">
      <c r="A236" s="66" t="s">
        <v>394</v>
      </c>
      <c r="B236" s="80" t="s">
        <v>395</v>
      </c>
      <c r="C236" s="82"/>
      <c r="D236" s="82"/>
      <c r="E236" s="82"/>
      <c r="H236" s="64"/>
      <c r="L236" s="64"/>
      <c r="M236" s="64"/>
    </row>
    <row r="237" spans="1:14" outlineLevel="1" x14ac:dyDescent="0.25">
      <c r="A237" s="66" t="s">
        <v>396</v>
      </c>
      <c r="C237" s="82"/>
      <c r="D237" s="82"/>
      <c r="E237" s="82"/>
      <c r="H237" s="64"/>
      <c r="L237" s="64"/>
      <c r="M237" s="64"/>
    </row>
    <row r="238" spans="1:14" outlineLevel="1" x14ac:dyDescent="0.25">
      <c r="A238" s="66" t="s">
        <v>397</v>
      </c>
      <c r="C238" s="82"/>
      <c r="D238" s="82"/>
      <c r="E238" s="82"/>
      <c r="H238" s="64"/>
      <c r="L238" s="64"/>
      <c r="M238" s="64"/>
    </row>
    <row r="239" spans="1:14" outlineLevel="1" x14ac:dyDescent="0.25">
      <c r="A239" s="66" t="s">
        <v>398</v>
      </c>
      <c r="D239"/>
      <c r="E239"/>
      <c r="F239"/>
      <c r="G239"/>
      <c r="H239" s="64"/>
      <c r="K239" s="107"/>
      <c r="L239" s="107"/>
      <c r="M239" s="107"/>
      <c r="N239" s="107"/>
    </row>
    <row r="240" spans="1:14" outlineLevel="1" x14ac:dyDescent="0.25">
      <c r="A240" s="66" t="s">
        <v>399</v>
      </c>
      <c r="D240"/>
      <c r="E240"/>
      <c r="F240"/>
      <c r="G240"/>
      <c r="H240" s="64"/>
      <c r="K240" s="107"/>
      <c r="L240" s="107"/>
      <c r="M240" s="107"/>
      <c r="N240" s="107"/>
    </row>
    <row r="241" spans="1:14" outlineLevel="1" x14ac:dyDescent="0.25">
      <c r="A241" s="66" t="s">
        <v>400</v>
      </c>
      <c r="D241"/>
      <c r="E241"/>
      <c r="F241"/>
      <c r="G241"/>
      <c r="H241" s="64"/>
      <c r="K241" s="107"/>
      <c r="L241" s="107"/>
      <c r="M241" s="107"/>
      <c r="N241" s="107"/>
    </row>
    <row r="242" spans="1:14" outlineLevel="1" x14ac:dyDescent="0.25">
      <c r="A242" s="66" t="s">
        <v>401</v>
      </c>
      <c r="D242"/>
      <c r="E242"/>
      <c r="F242"/>
      <c r="G242"/>
      <c r="H242" s="64"/>
      <c r="K242" s="107"/>
      <c r="L242" s="107"/>
      <c r="M242" s="107"/>
      <c r="N242" s="107"/>
    </row>
    <row r="243" spans="1:14" outlineLevel="1" x14ac:dyDescent="0.25">
      <c r="A243" s="66" t="s">
        <v>402</v>
      </c>
      <c r="D243"/>
      <c r="E243"/>
      <c r="F243"/>
      <c r="G243"/>
      <c r="H243" s="64"/>
      <c r="K243" s="107"/>
      <c r="L243" s="107"/>
      <c r="M243" s="107"/>
      <c r="N243" s="107"/>
    </row>
    <row r="244" spans="1:14" outlineLevel="1" x14ac:dyDescent="0.25">
      <c r="A244" s="66" t="s">
        <v>403</v>
      </c>
      <c r="D244"/>
      <c r="E244"/>
      <c r="F244"/>
      <c r="G244"/>
      <c r="H244" s="64"/>
      <c r="K244" s="107"/>
      <c r="L244" s="107"/>
      <c r="M244" s="107"/>
      <c r="N244" s="107"/>
    </row>
    <row r="245" spans="1:14" outlineLevel="1" x14ac:dyDescent="0.25">
      <c r="A245" s="66" t="s">
        <v>404</v>
      </c>
      <c r="D245"/>
      <c r="E245"/>
      <c r="F245"/>
      <c r="G245"/>
      <c r="H245" s="64"/>
      <c r="K245" s="107"/>
      <c r="L245" s="107"/>
      <c r="M245" s="107"/>
      <c r="N245" s="107"/>
    </row>
    <row r="246" spans="1:14" outlineLevel="1" x14ac:dyDescent="0.25">
      <c r="A246" s="66" t="s">
        <v>405</v>
      </c>
      <c r="D246"/>
      <c r="E246"/>
      <c r="F246"/>
      <c r="G246"/>
      <c r="H246" s="64"/>
      <c r="K246" s="107"/>
      <c r="L246" s="107"/>
      <c r="M246" s="107"/>
      <c r="N246" s="107"/>
    </row>
    <row r="247" spans="1:14" outlineLevel="1" x14ac:dyDescent="0.25">
      <c r="A247" s="66" t="s">
        <v>406</v>
      </c>
      <c r="D247"/>
      <c r="E247"/>
      <c r="F247"/>
      <c r="G247"/>
      <c r="H247" s="64"/>
      <c r="K247" s="107"/>
      <c r="L247" s="107"/>
      <c r="M247" s="107"/>
      <c r="N247" s="107"/>
    </row>
    <row r="248" spans="1:14" outlineLevel="1" x14ac:dyDescent="0.25">
      <c r="A248" s="66" t="s">
        <v>407</v>
      </c>
      <c r="D248"/>
      <c r="E248"/>
      <c r="F248"/>
      <c r="G248"/>
      <c r="H248" s="64"/>
      <c r="K248" s="107"/>
      <c r="L248" s="107"/>
      <c r="M248" s="107"/>
      <c r="N248" s="107"/>
    </row>
    <row r="249" spans="1:14" outlineLevel="1" x14ac:dyDescent="0.25">
      <c r="A249" s="66" t="s">
        <v>408</v>
      </c>
      <c r="D249"/>
      <c r="E249"/>
      <c r="F249"/>
      <c r="G249"/>
      <c r="H249" s="64"/>
      <c r="K249" s="107"/>
      <c r="L249" s="107"/>
      <c r="M249" s="107"/>
      <c r="N249" s="107"/>
    </row>
    <row r="250" spans="1:14" outlineLevel="1" x14ac:dyDescent="0.25">
      <c r="A250" s="66" t="s">
        <v>409</v>
      </c>
      <c r="D250"/>
      <c r="E250"/>
      <c r="F250"/>
      <c r="G250"/>
      <c r="H250" s="64"/>
      <c r="K250" s="107"/>
      <c r="L250" s="107"/>
      <c r="M250" s="107"/>
      <c r="N250" s="107"/>
    </row>
    <row r="251" spans="1:14" outlineLevel="1" x14ac:dyDescent="0.25">
      <c r="A251" s="66" t="s">
        <v>410</v>
      </c>
      <c r="D251"/>
      <c r="E251"/>
      <c r="F251"/>
      <c r="G251"/>
      <c r="H251" s="64"/>
      <c r="K251" s="107"/>
      <c r="L251" s="107"/>
      <c r="M251" s="107"/>
      <c r="N251" s="107"/>
    </row>
    <row r="252" spans="1:14" outlineLevel="1" x14ac:dyDescent="0.25">
      <c r="A252" s="66" t="s">
        <v>411</v>
      </c>
      <c r="D252"/>
      <c r="E252"/>
      <c r="F252"/>
      <c r="G252"/>
      <c r="H252" s="64"/>
      <c r="K252" s="107"/>
      <c r="L252" s="107"/>
      <c r="M252" s="107"/>
      <c r="N252" s="107"/>
    </row>
    <row r="253" spans="1:14" outlineLevel="1" x14ac:dyDescent="0.25">
      <c r="A253" s="66" t="s">
        <v>412</v>
      </c>
      <c r="D253"/>
      <c r="E253"/>
      <c r="F253"/>
      <c r="G253"/>
      <c r="H253" s="64"/>
      <c r="K253" s="107"/>
      <c r="L253" s="107"/>
      <c r="M253" s="107"/>
      <c r="N253" s="107"/>
    </row>
    <row r="254" spans="1:14" outlineLevel="1" x14ac:dyDescent="0.25">
      <c r="A254" s="66" t="s">
        <v>413</v>
      </c>
      <c r="D254"/>
      <c r="E254"/>
      <c r="F254"/>
      <c r="G254"/>
      <c r="H254" s="64"/>
      <c r="K254" s="107"/>
      <c r="L254" s="107"/>
      <c r="M254" s="107"/>
      <c r="N254" s="107"/>
    </row>
    <row r="255" spans="1:14" outlineLevel="1" x14ac:dyDescent="0.25">
      <c r="A255" s="66" t="s">
        <v>414</v>
      </c>
      <c r="D255"/>
      <c r="E255"/>
      <c r="F255"/>
      <c r="G255"/>
      <c r="H255" s="64"/>
      <c r="K255" s="107"/>
      <c r="L255" s="107"/>
      <c r="M255" s="107"/>
      <c r="N255" s="107"/>
    </row>
    <row r="256" spans="1:14" outlineLevel="1" x14ac:dyDescent="0.25">
      <c r="A256" s="66" t="s">
        <v>415</v>
      </c>
      <c r="D256"/>
      <c r="E256"/>
      <c r="F256"/>
      <c r="G256"/>
      <c r="H256" s="64"/>
      <c r="K256" s="107"/>
      <c r="L256" s="107"/>
      <c r="M256" s="107"/>
      <c r="N256" s="107"/>
    </row>
    <row r="257" spans="1:14" outlineLevel="1" x14ac:dyDescent="0.25">
      <c r="A257" s="66" t="s">
        <v>416</v>
      </c>
      <c r="D257"/>
      <c r="E257"/>
      <c r="F257"/>
      <c r="G257"/>
      <c r="H257" s="64"/>
      <c r="K257" s="107"/>
      <c r="L257" s="107"/>
      <c r="M257" s="107"/>
      <c r="N257" s="107"/>
    </row>
    <row r="258" spans="1:14" outlineLevel="1" x14ac:dyDescent="0.25">
      <c r="A258" s="66" t="s">
        <v>417</v>
      </c>
      <c r="D258"/>
      <c r="E258"/>
      <c r="F258"/>
      <c r="G258"/>
      <c r="H258" s="64"/>
      <c r="K258" s="107"/>
      <c r="L258" s="107"/>
      <c r="M258" s="107"/>
      <c r="N258" s="107"/>
    </row>
    <row r="259" spans="1:14" outlineLevel="1" x14ac:dyDescent="0.25">
      <c r="A259" s="66" t="s">
        <v>418</v>
      </c>
      <c r="D259"/>
      <c r="E259"/>
      <c r="F259"/>
      <c r="G259"/>
      <c r="H259" s="64"/>
      <c r="K259" s="107"/>
      <c r="L259" s="107"/>
      <c r="M259" s="107"/>
      <c r="N259" s="107"/>
    </row>
    <row r="260" spans="1:14" outlineLevel="1" x14ac:dyDescent="0.25">
      <c r="A260" s="66" t="s">
        <v>419</v>
      </c>
      <c r="D260"/>
      <c r="E260"/>
      <c r="F260"/>
      <c r="G260"/>
      <c r="H260" s="64"/>
      <c r="K260" s="107"/>
      <c r="L260" s="107"/>
      <c r="M260" s="107"/>
      <c r="N260" s="107"/>
    </row>
    <row r="261" spans="1:14" outlineLevel="1" x14ac:dyDescent="0.25">
      <c r="A261" s="66" t="s">
        <v>420</v>
      </c>
      <c r="D261"/>
      <c r="E261"/>
      <c r="F261"/>
      <c r="G261"/>
      <c r="H261" s="64"/>
      <c r="K261" s="107"/>
      <c r="L261" s="107"/>
      <c r="M261" s="107"/>
      <c r="N261" s="107"/>
    </row>
    <row r="262" spans="1:14" outlineLevel="1" x14ac:dyDescent="0.25">
      <c r="A262" s="66" t="s">
        <v>421</v>
      </c>
      <c r="D262"/>
      <c r="E262"/>
      <c r="F262"/>
      <c r="G262"/>
      <c r="H262" s="64"/>
      <c r="K262" s="107"/>
      <c r="L262" s="107"/>
      <c r="M262" s="107"/>
      <c r="N262" s="107"/>
    </row>
    <row r="263" spans="1:14" outlineLevel="1" x14ac:dyDescent="0.25">
      <c r="A263" s="66" t="s">
        <v>422</v>
      </c>
      <c r="D263"/>
      <c r="E263"/>
      <c r="F263"/>
      <c r="G263"/>
      <c r="H263" s="64"/>
      <c r="K263" s="107"/>
      <c r="L263" s="107"/>
      <c r="M263" s="107"/>
      <c r="N263" s="107"/>
    </row>
    <row r="264" spans="1:14" outlineLevel="1" x14ac:dyDescent="0.25">
      <c r="A264" s="66" t="s">
        <v>423</v>
      </c>
      <c r="D264"/>
      <c r="E264"/>
      <c r="F264"/>
      <c r="G264"/>
      <c r="H264" s="64"/>
      <c r="K264" s="107"/>
      <c r="L264" s="107"/>
      <c r="M264" s="107"/>
      <c r="N264" s="107"/>
    </row>
    <row r="265" spans="1:14" outlineLevel="1" x14ac:dyDescent="0.25">
      <c r="A265" s="66" t="s">
        <v>424</v>
      </c>
      <c r="D265"/>
      <c r="E265"/>
      <c r="F265"/>
      <c r="G265"/>
      <c r="H265" s="64"/>
      <c r="K265" s="107"/>
      <c r="L265" s="107"/>
      <c r="M265" s="107"/>
      <c r="N265" s="107"/>
    </row>
    <row r="266" spans="1:14" outlineLevel="1" x14ac:dyDescent="0.25">
      <c r="A266" s="66" t="s">
        <v>425</v>
      </c>
      <c r="D266"/>
      <c r="E266"/>
      <c r="F266"/>
      <c r="G266"/>
      <c r="H266" s="64"/>
      <c r="K266" s="107"/>
      <c r="L266" s="107"/>
      <c r="M266" s="107"/>
      <c r="N266" s="107"/>
    </row>
    <row r="267" spans="1:14" outlineLevel="1" x14ac:dyDescent="0.25">
      <c r="A267" s="66" t="s">
        <v>426</v>
      </c>
      <c r="D267"/>
      <c r="E267"/>
      <c r="F267"/>
      <c r="G267"/>
      <c r="H267" s="64"/>
      <c r="K267" s="107"/>
      <c r="L267" s="107"/>
      <c r="M267" s="107"/>
      <c r="N267" s="107"/>
    </row>
    <row r="268" spans="1:14" outlineLevel="1" x14ac:dyDescent="0.25">
      <c r="A268" s="66" t="s">
        <v>427</v>
      </c>
      <c r="D268"/>
      <c r="E268"/>
      <c r="F268"/>
      <c r="G268"/>
      <c r="H268" s="64"/>
      <c r="K268" s="107"/>
      <c r="L268" s="107"/>
      <c r="M268" s="107"/>
      <c r="N268" s="107"/>
    </row>
    <row r="269" spans="1:14" outlineLevel="1" x14ac:dyDescent="0.25">
      <c r="A269" s="66" t="s">
        <v>428</v>
      </c>
      <c r="D269"/>
      <c r="E269"/>
      <c r="F269"/>
      <c r="G269"/>
      <c r="H269" s="64"/>
      <c r="K269" s="107"/>
      <c r="L269" s="107"/>
      <c r="M269" s="107"/>
      <c r="N269" s="107"/>
    </row>
    <row r="270" spans="1:14" outlineLevel="1" x14ac:dyDescent="0.25">
      <c r="A270" s="66" t="s">
        <v>429</v>
      </c>
      <c r="D270"/>
      <c r="E270"/>
      <c r="F270"/>
      <c r="G270"/>
      <c r="H270" s="64"/>
      <c r="K270" s="107"/>
      <c r="L270" s="107"/>
      <c r="M270" s="107"/>
      <c r="N270" s="107"/>
    </row>
    <row r="271" spans="1:14" outlineLevel="1" x14ac:dyDescent="0.25">
      <c r="A271" s="66" t="s">
        <v>430</v>
      </c>
      <c r="D271"/>
      <c r="E271"/>
      <c r="F271"/>
      <c r="G271"/>
      <c r="H271" s="64"/>
      <c r="K271" s="107"/>
      <c r="L271" s="107"/>
      <c r="M271" s="107"/>
      <c r="N271" s="107"/>
    </row>
    <row r="272" spans="1:14" outlineLevel="1" x14ac:dyDescent="0.25">
      <c r="A272" s="66" t="s">
        <v>431</v>
      </c>
      <c r="D272"/>
      <c r="E272"/>
      <c r="F272"/>
      <c r="G272"/>
      <c r="H272" s="64"/>
      <c r="K272" s="107"/>
      <c r="L272" s="107"/>
      <c r="M272" s="107"/>
      <c r="N272" s="107"/>
    </row>
    <row r="273" spans="1:14" outlineLevel="1" x14ac:dyDescent="0.25">
      <c r="A273" s="66" t="s">
        <v>432</v>
      </c>
      <c r="D273"/>
      <c r="E273"/>
      <c r="F273"/>
      <c r="G273"/>
      <c r="H273" s="64"/>
      <c r="K273" s="107"/>
      <c r="L273" s="107"/>
      <c r="M273" s="107"/>
      <c r="N273" s="107"/>
    </row>
    <row r="274" spans="1:14" outlineLevel="1" x14ac:dyDescent="0.25">
      <c r="A274" s="66" t="s">
        <v>433</v>
      </c>
      <c r="D274"/>
      <c r="E274"/>
      <c r="F274"/>
      <c r="G274"/>
      <c r="H274" s="64"/>
      <c r="K274" s="107"/>
      <c r="L274" s="107"/>
      <c r="M274" s="107"/>
      <c r="N274" s="107"/>
    </row>
    <row r="275" spans="1:14" outlineLevel="1" x14ac:dyDescent="0.25">
      <c r="A275" s="66" t="s">
        <v>434</v>
      </c>
      <c r="D275"/>
      <c r="E275"/>
      <c r="F275"/>
      <c r="G275"/>
      <c r="H275" s="64"/>
      <c r="K275" s="107"/>
      <c r="L275" s="107"/>
      <c r="M275" s="107"/>
      <c r="N275" s="107"/>
    </row>
    <row r="276" spans="1:14" outlineLevel="1" x14ac:dyDescent="0.25">
      <c r="A276" s="66" t="s">
        <v>435</v>
      </c>
      <c r="D276"/>
      <c r="E276"/>
      <c r="F276"/>
      <c r="G276"/>
      <c r="H276" s="64"/>
      <c r="K276" s="107"/>
      <c r="L276" s="107"/>
      <c r="M276" s="107"/>
      <c r="N276" s="107"/>
    </row>
    <row r="277" spans="1:14" outlineLevel="1" x14ac:dyDescent="0.25">
      <c r="A277" s="66" t="s">
        <v>436</v>
      </c>
      <c r="D277"/>
      <c r="E277"/>
      <c r="F277"/>
      <c r="G277"/>
      <c r="H277" s="64"/>
      <c r="K277" s="107"/>
      <c r="L277" s="107"/>
      <c r="M277" s="107"/>
      <c r="N277" s="107"/>
    </row>
    <row r="278" spans="1:14" outlineLevel="1" x14ac:dyDescent="0.25">
      <c r="A278" s="66" t="s">
        <v>437</v>
      </c>
      <c r="D278"/>
      <c r="E278"/>
      <c r="F278"/>
      <c r="G278"/>
      <c r="H278" s="64"/>
      <c r="K278" s="107"/>
      <c r="L278" s="107"/>
      <c r="M278" s="107"/>
      <c r="N278" s="107"/>
    </row>
    <row r="279" spans="1:14" outlineLevel="1" x14ac:dyDescent="0.25">
      <c r="A279" s="66" t="s">
        <v>438</v>
      </c>
      <c r="D279"/>
      <c r="E279"/>
      <c r="F279"/>
      <c r="G279"/>
      <c r="H279" s="64"/>
      <c r="K279" s="107"/>
      <c r="L279" s="107"/>
      <c r="M279" s="107"/>
      <c r="N279" s="107"/>
    </row>
    <row r="280" spans="1:14" outlineLevel="1" x14ac:dyDescent="0.25">
      <c r="A280" s="66" t="s">
        <v>439</v>
      </c>
      <c r="D280"/>
      <c r="E280"/>
      <c r="F280"/>
      <c r="G280"/>
      <c r="H280" s="64"/>
      <c r="K280" s="107"/>
      <c r="L280" s="107"/>
      <c r="M280" s="107"/>
      <c r="N280" s="107"/>
    </row>
    <row r="281" spans="1:14" outlineLevel="1" x14ac:dyDescent="0.25">
      <c r="A281" s="66" t="s">
        <v>440</v>
      </c>
      <c r="D281"/>
      <c r="E281"/>
      <c r="F281"/>
      <c r="G281"/>
      <c r="H281" s="64"/>
      <c r="K281" s="107"/>
      <c r="L281" s="107"/>
      <c r="M281" s="107"/>
      <c r="N281" s="107"/>
    </row>
    <row r="282" spans="1:14" outlineLevel="1" x14ac:dyDescent="0.25">
      <c r="A282" s="66" t="s">
        <v>441</v>
      </c>
      <c r="D282"/>
      <c r="E282"/>
      <c r="F282"/>
      <c r="G282"/>
      <c r="H282" s="64"/>
      <c r="K282" s="107"/>
      <c r="L282" s="107"/>
      <c r="M282" s="107"/>
      <c r="N282" s="107"/>
    </row>
    <row r="283" spans="1:14" outlineLevel="1" x14ac:dyDescent="0.25">
      <c r="A283" s="66" t="s">
        <v>442</v>
      </c>
      <c r="D283"/>
      <c r="E283"/>
      <c r="F283"/>
      <c r="G283"/>
      <c r="H283" s="64"/>
      <c r="K283" s="107"/>
      <c r="L283" s="107"/>
      <c r="M283" s="107"/>
      <c r="N283" s="107"/>
    </row>
    <row r="284" spans="1:14" outlineLevel="1" x14ac:dyDescent="0.25">
      <c r="A284" s="66" t="s">
        <v>443</v>
      </c>
      <c r="D284"/>
      <c r="E284"/>
      <c r="F284"/>
      <c r="G284"/>
      <c r="H284" s="64"/>
      <c r="K284" s="107"/>
      <c r="L284" s="107"/>
      <c r="M284" s="107"/>
      <c r="N284" s="107"/>
    </row>
    <row r="285" spans="1:14" ht="37.5" x14ac:dyDescent="0.25">
      <c r="A285" s="76"/>
      <c r="B285" s="76" t="s">
        <v>444</v>
      </c>
      <c r="C285" s="76" t="s">
        <v>1</v>
      </c>
      <c r="D285" s="76" t="s">
        <v>1</v>
      </c>
      <c r="E285" s="76"/>
      <c r="F285" s="77"/>
      <c r="G285" s="78"/>
      <c r="H285" s="64"/>
      <c r="I285" s="69"/>
      <c r="J285" s="69"/>
      <c r="K285" s="69"/>
      <c r="L285" s="69"/>
      <c r="M285" s="71"/>
    </row>
    <row r="286" spans="1:14" ht="18.75" x14ac:dyDescent="0.25">
      <c r="A286" s="108" t="s">
        <v>445</v>
      </c>
      <c r="B286" s="109"/>
      <c r="C286" s="109"/>
      <c r="D286" s="109"/>
      <c r="E286" s="109"/>
      <c r="F286" s="110"/>
      <c r="G286" s="109"/>
      <c r="H286" s="64"/>
      <c r="I286" s="69"/>
      <c r="J286" s="69"/>
      <c r="K286" s="69"/>
      <c r="L286" s="69"/>
      <c r="M286" s="71"/>
    </row>
    <row r="287" spans="1:14" ht="18.75" x14ac:dyDescent="0.25">
      <c r="A287" s="108" t="s">
        <v>446</v>
      </c>
      <c r="B287" s="109"/>
      <c r="C287" s="109"/>
      <c r="D287" s="109"/>
      <c r="E287" s="109"/>
      <c r="F287" s="110"/>
      <c r="G287" s="109"/>
      <c r="H287" s="64"/>
      <c r="I287" s="69"/>
      <c r="J287" s="69"/>
      <c r="K287" s="69"/>
      <c r="L287" s="69"/>
      <c r="M287" s="71"/>
    </row>
    <row r="288" spans="1:14" x14ac:dyDescent="0.25">
      <c r="A288" s="66" t="s">
        <v>447</v>
      </c>
      <c r="B288" s="80" t="s">
        <v>448</v>
      </c>
      <c r="C288" s="111">
        <f>ROW(B38)</f>
        <v>38</v>
      </c>
      <c r="D288" s="102"/>
      <c r="E288" s="102"/>
      <c r="F288" s="102"/>
      <c r="G288" s="102"/>
      <c r="H288" s="64"/>
      <c r="I288" s="80"/>
      <c r="J288" s="111"/>
      <c r="L288" s="102"/>
      <c r="M288" s="102"/>
      <c r="N288" s="102"/>
    </row>
    <row r="289" spans="1:14" x14ac:dyDescent="0.25">
      <c r="A289" s="66" t="s">
        <v>449</v>
      </c>
      <c r="B289" s="80" t="s">
        <v>450</v>
      </c>
      <c r="C289" s="111">
        <f>ROW(B39)</f>
        <v>39</v>
      </c>
      <c r="E289" s="102"/>
      <c r="F289" s="102"/>
      <c r="H289" s="64"/>
      <c r="I289" s="80"/>
      <c r="J289" s="111"/>
      <c r="L289" s="102"/>
      <c r="M289" s="102"/>
    </row>
    <row r="290" spans="1:14" x14ac:dyDescent="0.25">
      <c r="A290" s="66" t="s">
        <v>451</v>
      </c>
      <c r="B290" s="80" t="s">
        <v>452</v>
      </c>
      <c r="C290" s="111" t="str">
        <f>ROW('B1. HTT Mortgage Assets'!B43)&amp; " for Mortgage Assets"</f>
        <v>43 for Mortgage Assets</v>
      </c>
      <c r="D290" s="111" t="str">
        <f>ROW('B2. HTT Public Sector Assets'!B48)&amp; " for Public Sector Assets"</f>
        <v>48 for Public Sector Assets</v>
      </c>
      <c r="E290" s="112"/>
      <c r="F290" s="102"/>
      <c r="G290" s="112"/>
      <c r="H290" s="64"/>
      <c r="I290" s="80"/>
      <c r="J290" s="111"/>
      <c r="K290" s="111"/>
      <c r="L290" s="112"/>
      <c r="M290" s="102"/>
      <c r="N290" s="112"/>
    </row>
    <row r="291" spans="1:14" x14ac:dyDescent="0.25">
      <c r="A291" s="66" t="s">
        <v>453</v>
      </c>
      <c r="B291" s="80" t="s">
        <v>454</v>
      </c>
      <c r="C291" s="111">
        <f>ROW(B52)</f>
        <v>52</v>
      </c>
      <c r="H291" s="64"/>
      <c r="I291" s="80"/>
      <c r="J291" s="111"/>
    </row>
    <row r="292" spans="1:14" x14ac:dyDescent="0.25">
      <c r="A292" s="66" t="s">
        <v>455</v>
      </c>
      <c r="B292" s="80" t="s">
        <v>456</v>
      </c>
      <c r="C292" s="113" t="str">
        <f>ROW('B1. HTT Mortgage Assets'!B186)&amp;" for Residential Mortgage Assets"</f>
        <v>186 for Residential Mortgage Assets</v>
      </c>
      <c r="D292" s="111" t="str">
        <f>ROW('B1. HTT Mortgage Assets'!B287 )&amp; " for Commercial Mortgage Assets"</f>
        <v>287 for Commercial Mortgage Assets</v>
      </c>
      <c r="E292" s="112"/>
      <c r="F292" s="111" t="str">
        <f>ROW('B2. HTT Public Sector Assets'!B18)&amp; " for Public Sector Assets"</f>
        <v>18 for Public Sector Assets</v>
      </c>
      <c r="G292" s="112"/>
      <c r="H292" s="64"/>
      <c r="I292" s="80"/>
      <c r="J292" s="107"/>
      <c r="K292" s="111"/>
      <c r="L292" s="112"/>
      <c r="N292" s="112"/>
    </row>
    <row r="293" spans="1:14" x14ac:dyDescent="0.25">
      <c r="A293" s="66" t="s">
        <v>457</v>
      </c>
      <c r="B293" s="80" t="s">
        <v>458</v>
      </c>
      <c r="C293" s="111" t="str">
        <f>ROW('B1. HTT Mortgage Assets'!B149)&amp;" for Mortgage Assets"</f>
        <v>149 for Mortgage Assets</v>
      </c>
      <c r="D293" s="111" t="str">
        <f>ROW('B2. HTT Public Sector Assets'!B129)&amp;" for Public Sector Assets"</f>
        <v>129 for Public Sector Assets</v>
      </c>
      <c r="H293" s="64"/>
      <c r="I293" s="80"/>
      <c r="M293" s="112"/>
    </row>
    <row r="294" spans="1:14" x14ac:dyDescent="0.25">
      <c r="A294" s="66" t="s">
        <v>459</v>
      </c>
      <c r="B294" s="80" t="s">
        <v>460</v>
      </c>
      <c r="C294" s="111">
        <f>ROW(B111)</f>
        <v>111</v>
      </c>
      <c r="F294" s="112"/>
      <c r="H294" s="64"/>
      <c r="I294" s="80"/>
      <c r="J294" s="111"/>
      <c r="M294" s="112"/>
    </row>
    <row r="295" spans="1:14" x14ac:dyDescent="0.25">
      <c r="A295" s="66" t="s">
        <v>461</v>
      </c>
      <c r="B295" s="80" t="s">
        <v>462</v>
      </c>
      <c r="C295" s="111">
        <f>ROW(B163)</f>
        <v>163</v>
      </c>
      <c r="E295" s="112"/>
      <c r="F295" s="112"/>
      <c r="H295" s="64"/>
      <c r="I295" s="80"/>
      <c r="J295" s="111"/>
      <c r="L295" s="112"/>
      <c r="M295" s="112"/>
    </row>
    <row r="296" spans="1:14" x14ac:dyDescent="0.25">
      <c r="A296" s="66" t="s">
        <v>463</v>
      </c>
      <c r="B296" s="80" t="s">
        <v>464</v>
      </c>
      <c r="C296" s="111">
        <f>ROW(B137)</f>
        <v>137</v>
      </c>
      <c r="E296" s="112"/>
      <c r="F296" s="112"/>
      <c r="H296" s="64"/>
      <c r="I296" s="80"/>
      <c r="J296" s="111"/>
      <c r="L296" s="112"/>
      <c r="M296" s="112"/>
    </row>
    <row r="297" spans="1:14" ht="30" x14ac:dyDescent="0.25">
      <c r="A297" s="66" t="s">
        <v>465</v>
      </c>
      <c r="B297" s="66" t="s">
        <v>466</v>
      </c>
      <c r="C297" s="111" t="str">
        <f>ROW('C. HTT Harmonised Glossary'!B17)&amp;" for Harmonised Glossary"</f>
        <v>17 for Harmonised Glossary</v>
      </c>
      <c r="E297" s="112"/>
      <c r="H297" s="64"/>
      <c r="J297" s="111"/>
      <c r="L297" s="112"/>
    </row>
    <row r="298" spans="1:14" x14ac:dyDescent="0.25">
      <c r="A298" s="66" t="s">
        <v>467</v>
      </c>
      <c r="B298" s="80" t="s">
        <v>468</v>
      </c>
      <c r="C298" s="111">
        <f>ROW(B65)</f>
        <v>65</v>
      </c>
      <c r="E298" s="112"/>
      <c r="H298" s="64"/>
      <c r="I298" s="80"/>
      <c r="J298" s="111"/>
      <c r="L298" s="112"/>
    </row>
    <row r="299" spans="1:14" x14ac:dyDescent="0.25">
      <c r="A299" s="66" t="s">
        <v>469</v>
      </c>
      <c r="B299" s="80" t="s">
        <v>470</v>
      </c>
      <c r="C299" s="111">
        <f>ROW(B88)</f>
        <v>88</v>
      </c>
      <c r="E299" s="112"/>
      <c r="H299" s="64"/>
      <c r="I299" s="80"/>
      <c r="J299" s="111"/>
      <c r="L299" s="112"/>
    </row>
    <row r="300" spans="1:14" x14ac:dyDescent="0.25">
      <c r="A300" s="66" t="s">
        <v>471</v>
      </c>
      <c r="B300" s="80" t="s">
        <v>472</v>
      </c>
      <c r="C300" s="111" t="str">
        <f>ROW('B1. HTT Mortgage Assets'!B179)&amp; " for Mortgage Assets"</f>
        <v>179 for Mortgage Assets</v>
      </c>
      <c r="D300" s="111" t="str">
        <f>ROW('B2. HTT Public Sector Assets'!B166)&amp; " for Public Sector Assets"</f>
        <v>166 for Public Sector Assets</v>
      </c>
      <c r="E300" s="112"/>
      <c r="H300" s="64"/>
      <c r="I300" s="80"/>
      <c r="J300" s="111"/>
      <c r="K300" s="111"/>
      <c r="L300" s="112"/>
    </row>
    <row r="301" spans="1:14" outlineLevel="1" x14ac:dyDescent="0.25">
      <c r="A301" s="66" t="s">
        <v>473</v>
      </c>
      <c r="B301" s="80"/>
      <c r="C301" s="111"/>
      <c r="D301" s="111"/>
      <c r="E301" s="112"/>
      <c r="H301" s="64"/>
      <c r="I301" s="80"/>
      <c r="J301" s="111"/>
      <c r="K301" s="111"/>
      <c r="L301" s="112"/>
    </row>
    <row r="302" spans="1:14" outlineLevel="1" x14ac:dyDescent="0.25">
      <c r="A302" s="66" t="s">
        <v>474</v>
      </c>
      <c r="B302" s="80"/>
      <c r="C302" s="111"/>
      <c r="D302" s="111"/>
      <c r="E302" s="112"/>
      <c r="H302" s="64"/>
      <c r="I302" s="80"/>
      <c r="J302" s="111"/>
      <c r="K302" s="111"/>
      <c r="L302" s="112"/>
    </row>
    <row r="303" spans="1:14" outlineLevel="1" x14ac:dyDescent="0.25">
      <c r="A303" s="66" t="s">
        <v>475</v>
      </c>
      <c r="B303" s="80"/>
      <c r="C303" s="111"/>
      <c r="D303" s="111"/>
      <c r="E303" s="112"/>
      <c r="H303" s="64"/>
      <c r="I303" s="80"/>
      <c r="J303" s="111"/>
      <c r="K303" s="111"/>
      <c r="L303" s="112"/>
    </row>
    <row r="304" spans="1:14" outlineLevel="1" x14ac:dyDescent="0.25">
      <c r="A304" s="66" t="s">
        <v>476</v>
      </c>
      <c r="B304" s="80"/>
      <c r="C304" s="111"/>
      <c r="D304" s="111"/>
      <c r="E304" s="112"/>
      <c r="H304" s="64"/>
      <c r="I304" s="80"/>
      <c r="J304" s="111"/>
      <c r="K304" s="111"/>
      <c r="L304" s="112"/>
    </row>
    <row r="305" spans="1:13" outlineLevel="1" x14ac:dyDescent="0.25">
      <c r="A305" s="66" t="s">
        <v>477</v>
      </c>
      <c r="B305" s="80"/>
      <c r="C305" s="111"/>
      <c r="D305" s="111"/>
      <c r="E305" s="112"/>
      <c r="H305" s="64"/>
      <c r="I305" s="80"/>
      <c r="J305" s="111"/>
      <c r="K305" s="111"/>
      <c r="L305" s="112"/>
    </row>
    <row r="306" spans="1:13" outlineLevel="1" x14ac:dyDescent="0.25">
      <c r="A306" s="66" t="s">
        <v>478</v>
      </c>
      <c r="B306" s="80"/>
      <c r="C306" s="111"/>
      <c r="D306" s="111"/>
      <c r="E306" s="112"/>
      <c r="H306" s="64"/>
      <c r="I306" s="80"/>
      <c r="J306" s="111"/>
      <c r="K306" s="111"/>
      <c r="L306" s="112"/>
    </row>
    <row r="307" spans="1:13" outlineLevel="1" x14ac:dyDescent="0.25">
      <c r="A307" s="66" t="s">
        <v>479</v>
      </c>
      <c r="B307" s="80"/>
      <c r="C307" s="111"/>
      <c r="D307" s="111"/>
      <c r="E307" s="112"/>
      <c r="H307" s="64"/>
      <c r="I307" s="80"/>
      <c r="J307" s="111"/>
      <c r="K307" s="111"/>
      <c r="L307" s="112"/>
    </row>
    <row r="308" spans="1:13" outlineLevel="1" x14ac:dyDescent="0.25">
      <c r="A308" s="66" t="s">
        <v>480</v>
      </c>
      <c r="B308" s="80"/>
      <c r="C308" s="111"/>
      <c r="D308" s="111"/>
      <c r="E308" s="112"/>
      <c r="H308" s="64"/>
      <c r="I308" s="80"/>
      <c r="J308" s="111"/>
      <c r="K308" s="111"/>
      <c r="L308" s="112"/>
    </row>
    <row r="309" spans="1:13" outlineLevel="1" x14ac:dyDescent="0.25">
      <c r="A309" s="66" t="s">
        <v>481</v>
      </c>
      <c r="B309" s="80"/>
      <c r="C309" s="111"/>
      <c r="D309" s="111"/>
      <c r="E309" s="112"/>
      <c r="H309" s="64"/>
      <c r="I309" s="80"/>
      <c r="J309" s="111"/>
      <c r="K309" s="111"/>
      <c r="L309" s="112"/>
    </row>
    <row r="310" spans="1:13" outlineLevel="1" x14ac:dyDescent="0.25">
      <c r="A310" s="66" t="s">
        <v>482</v>
      </c>
      <c r="H310" s="64"/>
    </row>
    <row r="311" spans="1:13" ht="37.5" x14ac:dyDescent="0.25">
      <c r="A311" s="77"/>
      <c r="B311" s="76" t="s">
        <v>89</v>
      </c>
      <c r="C311" s="77"/>
      <c r="D311" s="77"/>
      <c r="E311" s="77"/>
      <c r="F311" s="77"/>
      <c r="G311" s="78"/>
      <c r="H311" s="64"/>
      <c r="I311" s="69"/>
      <c r="J311" s="71"/>
      <c r="K311" s="71"/>
      <c r="L311" s="71"/>
      <c r="M311" s="71"/>
    </row>
    <row r="312" spans="1:13" x14ac:dyDescent="0.25">
      <c r="A312" s="66" t="s">
        <v>5</v>
      </c>
      <c r="B312" s="88" t="s">
        <v>483</v>
      </c>
      <c r="C312" s="66">
        <v>173</v>
      </c>
      <c r="H312" s="64"/>
      <c r="I312" s="88"/>
      <c r="J312" s="111"/>
    </row>
    <row r="313" spans="1:13" outlineLevel="1" x14ac:dyDescent="0.25">
      <c r="A313" s="66" t="s">
        <v>484</v>
      </c>
      <c r="B313" s="88"/>
      <c r="C313" s="111"/>
      <c r="H313" s="64"/>
      <c r="I313" s="88"/>
      <c r="J313" s="111"/>
    </row>
    <row r="314" spans="1:13" outlineLevel="1" x14ac:dyDescent="0.25">
      <c r="A314" s="66" t="s">
        <v>485</v>
      </c>
      <c r="B314" s="88"/>
      <c r="C314" s="111"/>
      <c r="H314" s="64"/>
      <c r="I314" s="88"/>
      <c r="J314" s="111"/>
    </row>
    <row r="315" spans="1:13" outlineLevel="1" x14ac:dyDescent="0.25">
      <c r="A315" s="66" t="s">
        <v>486</v>
      </c>
      <c r="B315" s="88"/>
      <c r="C315" s="111"/>
      <c r="H315" s="64"/>
      <c r="I315" s="88"/>
      <c r="J315" s="111"/>
    </row>
    <row r="316" spans="1:13" outlineLevel="1" x14ac:dyDescent="0.25">
      <c r="A316" s="66" t="s">
        <v>487</v>
      </c>
      <c r="B316" s="88"/>
      <c r="C316" s="111"/>
      <c r="H316" s="64"/>
      <c r="I316" s="88"/>
      <c r="J316" s="111"/>
    </row>
    <row r="317" spans="1:13" outlineLevel="1" x14ac:dyDescent="0.25">
      <c r="A317" s="66" t="s">
        <v>488</v>
      </c>
      <c r="B317" s="88"/>
      <c r="C317" s="111"/>
      <c r="H317" s="64"/>
      <c r="I317" s="88"/>
      <c r="J317" s="111"/>
    </row>
    <row r="318" spans="1:13" outlineLevel="1" x14ac:dyDescent="0.25">
      <c r="A318" s="66" t="s">
        <v>489</v>
      </c>
      <c r="B318" s="88"/>
      <c r="C318" s="111"/>
      <c r="H318" s="64"/>
      <c r="I318" s="88"/>
      <c r="J318" s="111"/>
    </row>
    <row r="319" spans="1:13" ht="18.75" x14ac:dyDescent="0.25">
      <c r="A319" s="77"/>
      <c r="B319" s="76" t="s">
        <v>90</v>
      </c>
      <c r="C319" s="77"/>
      <c r="D319" s="77"/>
      <c r="E319" s="77"/>
      <c r="F319" s="77"/>
      <c r="G319" s="78"/>
      <c r="H319" s="64"/>
      <c r="I319" s="69"/>
      <c r="J319" s="71"/>
      <c r="K319" s="71"/>
      <c r="L319" s="71"/>
      <c r="M319" s="71"/>
    </row>
    <row r="320" spans="1:13" ht="15" customHeight="1" outlineLevel="1" x14ac:dyDescent="0.25">
      <c r="A320" s="84"/>
      <c r="B320" s="85" t="s">
        <v>490</v>
      </c>
      <c r="C320" s="84"/>
      <c r="D320" s="84"/>
      <c r="E320" s="86"/>
      <c r="F320" s="87"/>
      <c r="G320" s="87"/>
      <c r="H320" s="64"/>
      <c r="L320" s="64"/>
      <c r="M320" s="64"/>
    </row>
    <row r="321" spans="1:8" outlineLevel="1" x14ac:dyDescent="0.25">
      <c r="A321" s="66" t="s">
        <v>491</v>
      </c>
      <c r="B321" s="80" t="s">
        <v>492</v>
      </c>
      <c r="C321" s="80"/>
      <c r="H321" s="64"/>
    </row>
    <row r="322" spans="1:8" outlineLevel="1" x14ac:dyDescent="0.25">
      <c r="A322" s="66" t="s">
        <v>493</v>
      </c>
      <c r="B322" s="80" t="s">
        <v>494</v>
      </c>
      <c r="C322" s="80"/>
      <c r="H322" s="64"/>
    </row>
    <row r="323" spans="1:8" outlineLevel="1" x14ac:dyDescent="0.25">
      <c r="A323" s="66" t="s">
        <v>495</v>
      </c>
      <c r="B323" s="80" t="s">
        <v>496</v>
      </c>
      <c r="C323" s="80"/>
      <c r="H323" s="64"/>
    </row>
    <row r="324" spans="1:8" outlineLevel="1" x14ac:dyDescent="0.25">
      <c r="A324" s="66" t="s">
        <v>497</v>
      </c>
      <c r="B324" s="80" t="s">
        <v>498</v>
      </c>
      <c r="H324" s="64"/>
    </row>
    <row r="325" spans="1:8" outlineLevel="1" x14ac:dyDescent="0.25">
      <c r="A325" s="66" t="s">
        <v>499</v>
      </c>
      <c r="B325" s="80" t="s">
        <v>500</v>
      </c>
      <c r="H325" s="64"/>
    </row>
    <row r="326" spans="1:8" outlineLevel="1" x14ac:dyDescent="0.25">
      <c r="A326" s="66" t="s">
        <v>501</v>
      </c>
      <c r="B326" s="80" t="s">
        <v>502</v>
      </c>
      <c r="H326" s="64"/>
    </row>
    <row r="327" spans="1:8" outlineLevel="1" x14ac:dyDescent="0.25">
      <c r="A327" s="66" t="s">
        <v>503</v>
      </c>
      <c r="B327" s="80" t="s">
        <v>504</v>
      </c>
      <c r="H327" s="64"/>
    </row>
    <row r="328" spans="1:8" outlineLevel="1" x14ac:dyDescent="0.25">
      <c r="A328" s="66" t="s">
        <v>505</v>
      </c>
      <c r="B328" s="80" t="s">
        <v>506</v>
      </c>
      <c r="H328" s="64"/>
    </row>
    <row r="329" spans="1:8" outlineLevel="1" x14ac:dyDescent="0.25">
      <c r="A329" s="66" t="s">
        <v>507</v>
      </c>
      <c r="B329" s="80" t="s">
        <v>508</v>
      </c>
      <c r="H329" s="64"/>
    </row>
    <row r="330" spans="1:8" outlineLevel="1" x14ac:dyDescent="0.25">
      <c r="A330" s="66" t="s">
        <v>509</v>
      </c>
      <c r="B330" s="94" t="s">
        <v>510</v>
      </c>
      <c r="H330" s="64"/>
    </row>
    <row r="331" spans="1:8" outlineLevel="1" x14ac:dyDescent="0.25">
      <c r="A331" s="66" t="s">
        <v>511</v>
      </c>
      <c r="B331" s="94" t="s">
        <v>510</v>
      </c>
      <c r="H331" s="64"/>
    </row>
    <row r="332" spans="1:8" outlineLevel="1" x14ac:dyDescent="0.25">
      <c r="A332" s="66" t="s">
        <v>512</v>
      </c>
      <c r="B332" s="94" t="s">
        <v>510</v>
      </c>
      <c r="H332" s="64"/>
    </row>
    <row r="333" spans="1:8" outlineLevel="1" x14ac:dyDescent="0.25">
      <c r="A333" s="66" t="s">
        <v>513</v>
      </c>
      <c r="B333" s="94" t="s">
        <v>510</v>
      </c>
      <c r="H333" s="64"/>
    </row>
    <row r="334" spans="1:8" outlineLevel="1" x14ac:dyDescent="0.25">
      <c r="A334" s="66" t="s">
        <v>514</v>
      </c>
      <c r="B334" s="94" t="s">
        <v>510</v>
      </c>
      <c r="H334" s="64"/>
    </row>
    <row r="335" spans="1:8" outlineLevel="1" x14ac:dyDescent="0.25">
      <c r="A335" s="66" t="s">
        <v>515</v>
      </c>
      <c r="B335" s="94" t="s">
        <v>510</v>
      </c>
      <c r="H335" s="64"/>
    </row>
    <row r="336" spans="1:8" outlineLevel="1" x14ac:dyDescent="0.25">
      <c r="A336" s="66" t="s">
        <v>516</v>
      </c>
      <c r="B336" s="94" t="s">
        <v>510</v>
      </c>
      <c r="H336" s="64"/>
    </row>
    <row r="337" spans="1:8" outlineLevel="1" x14ac:dyDescent="0.25">
      <c r="A337" s="66" t="s">
        <v>517</v>
      </c>
      <c r="B337" s="94" t="s">
        <v>510</v>
      </c>
      <c r="H337" s="64"/>
    </row>
    <row r="338" spans="1:8" outlineLevel="1" x14ac:dyDescent="0.25">
      <c r="A338" s="66" t="s">
        <v>518</v>
      </c>
      <c r="B338" s="94" t="s">
        <v>510</v>
      </c>
      <c r="H338" s="64"/>
    </row>
    <row r="339" spans="1:8" outlineLevel="1" x14ac:dyDescent="0.25">
      <c r="A339" s="66" t="s">
        <v>519</v>
      </c>
      <c r="B339" s="94" t="s">
        <v>510</v>
      </c>
      <c r="H339" s="64"/>
    </row>
    <row r="340" spans="1:8" outlineLevel="1" x14ac:dyDescent="0.25">
      <c r="A340" s="66" t="s">
        <v>520</v>
      </c>
      <c r="B340" s="94" t="s">
        <v>510</v>
      </c>
      <c r="H340" s="64"/>
    </row>
    <row r="341" spans="1:8" outlineLevel="1" x14ac:dyDescent="0.25">
      <c r="A341" s="66" t="s">
        <v>521</v>
      </c>
      <c r="B341" s="94" t="s">
        <v>510</v>
      </c>
      <c r="H341" s="64"/>
    </row>
    <row r="342" spans="1:8" outlineLevel="1" x14ac:dyDescent="0.25">
      <c r="A342" s="66" t="s">
        <v>522</v>
      </c>
      <c r="B342" s="94" t="s">
        <v>510</v>
      </c>
      <c r="H342" s="64"/>
    </row>
    <row r="343" spans="1:8" outlineLevel="1" x14ac:dyDescent="0.25">
      <c r="A343" s="66" t="s">
        <v>523</v>
      </c>
      <c r="B343" s="94" t="s">
        <v>510</v>
      </c>
      <c r="H343" s="64"/>
    </row>
    <row r="344" spans="1:8" outlineLevel="1" x14ac:dyDescent="0.25">
      <c r="A344" s="66" t="s">
        <v>524</v>
      </c>
      <c r="B344" s="94" t="s">
        <v>510</v>
      </c>
      <c r="H344" s="64"/>
    </row>
    <row r="345" spans="1:8" outlineLevel="1" x14ac:dyDescent="0.25">
      <c r="A345" s="66" t="s">
        <v>525</v>
      </c>
      <c r="B345" s="94" t="s">
        <v>510</v>
      </c>
      <c r="H345" s="64"/>
    </row>
    <row r="346" spans="1:8" outlineLevel="1" x14ac:dyDescent="0.25">
      <c r="A346" s="66" t="s">
        <v>526</v>
      </c>
      <c r="B346" s="94" t="s">
        <v>510</v>
      </c>
      <c r="H346" s="64"/>
    </row>
    <row r="347" spans="1:8" outlineLevel="1" x14ac:dyDescent="0.25">
      <c r="A347" s="66" t="s">
        <v>527</v>
      </c>
      <c r="B347" s="94" t="s">
        <v>510</v>
      </c>
      <c r="H347" s="64"/>
    </row>
    <row r="348" spans="1:8" outlineLevel="1" x14ac:dyDescent="0.25">
      <c r="A348" s="66" t="s">
        <v>528</v>
      </c>
      <c r="B348" s="94" t="s">
        <v>510</v>
      </c>
      <c r="H348" s="64"/>
    </row>
    <row r="349" spans="1:8" outlineLevel="1" x14ac:dyDescent="0.25">
      <c r="A349" s="66" t="s">
        <v>529</v>
      </c>
      <c r="B349" s="94" t="s">
        <v>510</v>
      </c>
      <c r="H349" s="64"/>
    </row>
    <row r="350" spans="1:8" outlineLevel="1" x14ac:dyDescent="0.25">
      <c r="A350" s="66" t="s">
        <v>530</v>
      </c>
      <c r="B350" s="94" t="s">
        <v>510</v>
      </c>
      <c r="H350" s="64"/>
    </row>
    <row r="351" spans="1:8" outlineLevel="1" x14ac:dyDescent="0.25">
      <c r="A351" s="66" t="s">
        <v>531</v>
      </c>
      <c r="B351" s="94" t="s">
        <v>510</v>
      </c>
      <c r="H351" s="64"/>
    </row>
    <row r="352" spans="1:8" outlineLevel="1" x14ac:dyDescent="0.25">
      <c r="A352" s="66" t="s">
        <v>532</v>
      </c>
      <c r="B352" s="94" t="s">
        <v>510</v>
      </c>
      <c r="H352" s="64"/>
    </row>
    <row r="353" spans="1:8" outlineLevel="1" x14ac:dyDescent="0.25">
      <c r="A353" s="66" t="s">
        <v>533</v>
      </c>
      <c r="B353" s="94" t="s">
        <v>510</v>
      </c>
      <c r="H353" s="64"/>
    </row>
    <row r="354" spans="1:8" outlineLevel="1" x14ac:dyDescent="0.25">
      <c r="A354" s="66" t="s">
        <v>534</v>
      </c>
      <c r="B354" s="94" t="s">
        <v>510</v>
      </c>
      <c r="H354" s="64"/>
    </row>
    <row r="355" spans="1:8" outlineLevel="1" x14ac:dyDescent="0.25">
      <c r="A355" s="66" t="s">
        <v>535</v>
      </c>
      <c r="B355" s="94" t="s">
        <v>510</v>
      </c>
      <c r="H355" s="64"/>
    </row>
    <row r="356" spans="1:8" outlineLevel="1" x14ac:dyDescent="0.25">
      <c r="A356" s="66" t="s">
        <v>536</v>
      </c>
      <c r="B356" s="94" t="s">
        <v>510</v>
      </c>
      <c r="H356" s="64"/>
    </row>
    <row r="357" spans="1:8" outlineLevel="1" x14ac:dyDescent="0.25">
      <c r="A357" s="66" t="s">
        <v>537</v>
      </c>
      <c r="B357" s="94" t="s">
        <v>510</v>
      </c>
      <c r="H357" s="64"/>
    </row>
    <row r="358" spans="1:8" outlineLevel="1" x14ac:dyDescent="0.25">
      <c r="A358" s="66" t="s">
        <v>538</v>
      </c>
      <c r="B358" s="94" t="s">
        <v>510</v>
      </c>
      <c r="H358" s="64"/>
    </row>
    <row r="359" spans="1:8" outlineLevel="1" x14ac:dyDescent="0.25">
      <c r="A359" s="66" t="s">
        <v>539</v>
      </c>
      <c r="B359" s="94" t="s">
        <v>510</v>
      </c>
      <c r="H359" s="64"/>
    </row>
    <row r="360" spans="1:8" outlineLevel="1" x14ac:dyDescent="0.25">
      <c r="A360" s="66" t="s">
        <v>540</v>
      </c>
      <c r="B360" s="94" t="s">
        <v>510</v>
      </c>
      <c r="H360" s="64"/>
    </row>
    <row r="361" spans="1:8" outlineLevel="1" x14ac:dyDescent="0.25">
      <c r="A361" s="66" t="s">
        <v>541</v>
      </c>
      <c r="B361" s="94" t="s">
        <v>510</v>
      </c>
      <c r="H361" s="64"/>
    </row>
    <row r="362" spans="1:8" outlineLevel="1" x14ac:dyDescent="0.25">
      <c r="A362" s="66" t="s">
        <v>542</v>
      </c>
      <c r="B362" s="94" t="s">
        <v>510</v>
      </c>
      <c r="H362" s="64"/>
    </row>
    <row r="363" spans="1:8" outlineLevel="1" x14ac:dyDescent="0.25">
      <c r="A363" s="66" t="s">
        <v>543</v>
      </c>
      <c r="B363" s="94" t="s">
        <v>510</v>
      </c>
      <c r="H363" s="64"/>
    </row>
    <row r="364" spans="1:8" outlineLevel="1" x14ac:dyDescent="0.25">
      <c r="A364" s="66" t="s">
        <v>544</v>
      </c>
      <c r="B364" s="94" t="s">
        <v>510</v>
      </c>
      <c r="H364" s="64"/>
    </row>
    <row r="365" spans="1:8" outlineLevel="1" x14ac:dyDescent="0.25">
      <c r="A365" s="66" t="s">
        <v>545</v>
      </c>
      <c r="B365" s="94" t="s">
        <v>510</v>
      </c>
      <c r="H365" s="64"/>
    </row>
    <row r="366" spans="1:8" x14ac:dyDescent="0.25">
      <c r="H366" s="64"/>
    </row>
    <row r="367" spans="1:8" x14ac:dyDescent="0.25">
      <c r="H367" s="64"/>
    </row>
    <row r="368" spans="1:8" x14ac:dyDescent="0.25">
      <c r="H368" s="64"/>
    </row>
    <row r="369" spans="8:8" x14ac:dyDescent="0.25">
      <c r="H369" s="64"/>
    </row>
    <row r="370" spans="8:8" x14ac:dyDescent="0.25">
      <c r="H370" s="64"/>
    </row>
    <row r="371" spans="8:8" x14ac:dyDescent="0.25">
      <c r="H371" s="64"/>
    </row>
    <row r="372" spans="8:8" x14ac:dyDescent="0.25">
      <c r="H372" s="64"/>
    </row>
    <row r="373" spans="8:8" x14ac:dyDescent="0.25">
      <c r="H373" s="64"/>
    </row>
    <row r="374" spans="8:8" x14ac:dyDescent="0.25">
      <c r="H374" s="64"/>
    </row>
    <row r="375" spans="8:8" x14ac:dyDescent="0.25">
      <c r="H375" s="64"/>
    </row>
    <row r="376" spans="8:8" x14ac:dyDescent="0.25">
      <c r="H376" s="64"/>
    </row>
    <row r="377" spans="8:8" x14ac:dyDescent="0.25">
      <c r="H377" s="64"/>
    </row>
    <row r="378" spans="8:8" x14ac:dyDescent="0.25">
      <c r="H378" s="64"/>
    </row>
    <row r="379" spans="8:8" x14ac:dyDescent="0.25">
      <c r="H379" s="64"/>
    </row>
    <row r="380" spans="8:8" x14ac:dyDescent="0.25">
      <c r="H380" s="64"/>
    </row>
    <row r="381" spans="8:8" x14ac:dyDescent="0.25">
      <c r="H381" s="64"/>
    </row>
    <row r="382" spans="8:8" x14ac:dyDescent="0.25">
      <c r="H382" s="64"/>
    </row>
    <row r="383" spans="8:8" x14ac:dyDescent="0.25">
      <c r="H383" s="64"/>
    </row>
    <row r="384" spans="8:8" x14ac:dyDescent="0.25">
      <c r="H384" s="64"/>
    </row>
    <row r="385" spans="8:8" x14ac:dyDescent="0.25">
      <c r="H385" s="64"/>
    </row>
    <row r="386" spans="8:8" x14ac:dyDescent="0.25">
      <c r="H386" s="64"/>
    </row>
    <row r="387" spans="8:8" x14ac:dyDescent="0.25">
      <c r="H387" s="64"/>
    </row>
    <row r="388" spans="8:8" x14ac:dyDescent="0.25">
      <c r="H388" s="64"/>
    </row>
    <row r="389" spans="8:8" x14ac:dyDescent="0.25">
      <c r="H389" s="64"/>
    </row>
    <row r="390" spans="8:8" x14ac:dyDescent="0.25">
      <c r="H390" s="64"/>
    </row>
    <row r="391" spans="8:8" x14ac:dyDescent="0.25">
      <c r="H391" s="64"/>
    </row>
    <row r="392" spans="8:8" x14ac:dyDescent="0.25">
      <c r="H392" s="64"/>
    </row>
    <row r="393" spans="8:8" x14ac:dyDescent="0.25">
      <c r="H393" s="64"/>
    </row>
    <row r="394" spans="8:8" x14ac:dyDescent="0.25">
      <c r="H394" s="64"/>
    </row>
    <row r="395" spans="8:8" x14ac:dyDescent="0.25">
      <c r="H395" s="64"/>
    </row>
    <row r="396" spans="8:8" x14ac:dyDescent="0.25">
      <c r="H396" s="64"/>
    </row>
    <row r="397" spans="8:8" x14ac:dyDescent="0.25">
      <c r="H397" s="64"/>
    </row>
    <row r="398" spans="8:8" x14ac:dyDescent="0.25">
      <c r="H398" s="64"/>
    </row>
    <row r="399" spans="8:8" x14ac:dyDescent="0.25">
      <c r="H399" s="64"/>
    </row>
    <row r="400" spans="8:8" x14ac:dyDescent="0.25">
      <c r="H400" s="64"/>
    </row>
    <row r="401" spans="8:8" x14ac:dyDescent="0.25">
      <c r="H401" s="64"/>
    </row>
    <row r="402" spans="8:8" x14ac:dyDescent="0.25">
      <c r="H402" s="64"/>
    </row>
    <row r="403" spans="8:8" x14ac:dyDescent="0.25">
      <c r="H403" s="64"/>
    </row>
    <row r="404" spans="8:8" x14ac:dyDescent="0.25">
      <c r="H404" s="64"/>
    </row>
    <row r="405" spans="8:8" x14ac:dyDescent="0.25">
      <c r="H405" s="64"/>
    </row>
    <row r="406" spans="8:8" x14ac:dyDescent="0.25">
      <c r="H406" s="64"/>
    </row>
    <row r="407" spans="8:8" x14ac:dyDescent="0.25">
      <c r="H407" s="64"/>
    </row>
    <row r="408" spans="8:8" x14ac:dyDescent="0.25">
      <c r="H408" s="64"/>
    </row>
    <row r="409" spans="8:8" x14ac:dyDescent="0.25">
      <c r="H409" s="64"/>
    </row>
    <row r="410" spans="8:8" x14ac:dyDescent="0.25">
      <c r="H410" s="64"/>
    </row>
    <row r="411" spans="8:8" x14ac:dyDescent="0.25">
      <c r="H411" s="64"/>
    </row>
    <row r="412" spans="8:8" x14ac:dyDescent="0.25">
      <c r="H412" s="64"/>
    </row>
    <row r="413" spans="8:8" x14ac:dyDescent="0.25">
      <c r="H413" s="64"/>
    </row>
  </sheetData>
  <sheetProtection algorithmName="SHA-512" hashValue="KS96cuLifnD+Todpt7gwnONBHmrnU8X8sQ/Dfh/Q0stAXkg6sLCPsLJ0GHKVzohttuG6rDH/qXSAqf3O9hFy/w==" saltValue="IEEpyAX/VtvbEAG3rJpf2w==" spinCount="100000" sheet="1" formatCells="0" formatColumns="0" formatRows="0" insertHyperlinks="0" sort="0" autoFilter="0" pivotTables="0"/>
  <protectedRanges>
    <protectedRange sqref="B313:D318 F313:G318" name="Range12"/>
    <protectedRange sqref="C193:C207 B209:C215 F209:G215 B221:C227 C229 C231:C284 B234:B284 C217:C219" name="Range10"/>
    <protectedRange sqref="C164:D166 B168:D172 F168:G172" name="Range8"/>
    <protectedRange sqref="C112:D126 C89:D89 C93:D99 B101:D110 F101:G110 B128:D136 F128:G136 F154:G162" name="Range6"/>
    <protectedRange sqref="B18:B25" name="Basic Facts 2"/>
    <protectedRange sqref="C14:C25" name="Basic facts"/>
    <protectedRange sqref="B30:B35 C27:C35 C38:C39" name="Regulatory Sumary"/>
    <protectedRange sqref="C3 B18:B25 C14:C25 C27:C35 B30:B35 B40:B43 B46:B51 C45:C51 D46:D51 F45:G51 C53:D57 B59:D64 F53:G57 F59:G64 C66:D66 C70:D76 B78:D87 F66:G76 F78:G87 C93:D99 C38:C43" name="HTT General"/>
    <protectedRange sqref="C138:D152 B154:D162" name="Range7"/>
    <protectedRange sqref="C174:C178 B180:D191 F180:G191" name="Range9"/>
    <protectedRange sqref="C312 B321:G365" name="Range11"/>
    <protectedRange sqref="C45:C51 B46:B51 D46:G51 F45:G45" name="Range13"/>
  </protectedRanges>
  <hyperlinks>
    <hyperlink ref="B6" location="'A. HTT General'!B13" display="1. Basic Facts" xr:uid="{00000000-0004-0000-0500-000000000000}"/>
    <hyperlink ref="B7" location="'A. HTT General'!B26" display="2. Regulatory Summary" xr:uid="{00000000-0004-0000-0500-000001000000}"/>
    <hyperlink ref="B8" location="'A. HTT General'!B36" display="3. General Cover Pool / Covered Bond Information" xr:uid="{00000000-0004-0000-0500-000002000000}"/>
    <hyperlink ref="B9" location="'A. HTT General'!B285" display="4. References to Capital Requirements Regulation (CRR) 129(7)" xr:uid="{00000000-0004-0000-0500-000003000000}"/>
    <hyperlink ref="B11" location="'A. HTT General'!B319" display="6. Other relevant information" xr:uid="{00000000-0004-0000-0500-000004000000}"/>
    <hyperlink ref="C289" location="'A. HTT General'!A39" display="'A. HTT General'!A39" xr:uid="{00000000-0004-0000-0500-000005000000}"/>
    <hyperlink ref="C290" location="'B1. HTT Mortgage Assets'!B43" display="'B1. HTT Mortgage Assets'!B43" xr:uid="{00000000-0004-0000-0500-000006000000}"/>
    <hyperlink ref="D290" location="'B2. HTT Public Sector Assets'!B48" display="'B2. HTT Public Sector Assets'!B48" xr:uid="{00000000-0004-0000-0500-000007000000}"/>
    <hyperlink ref="C291" location="'A. HTT General'!A52" display="'A. HTT General'!A52" xr:uid="{00000000-0004-0000-0500-000008000000}"/>
    <hyperlink ref="C295" location="'A. HTT General'!B163" display="'A. HTT General'!B163" xr:uid="{00000000-0004-0000-0500-000009000000}"/>
    <hyperlink ref="C296" location="'A. HTT General'!B137" display="'A. HTT General'!B137" xr:uid="{00000000-0004-0000-0500-00000A000000}"/>
    <hyperlink ref="C297" location="'C. HTT Harmonised Glossary'!B17" display="'C. HTT Harmonised Glossary'!B17" xr:uid="{00000000-0004-0000-0500-00000B000000}"/>
    <hyperlink ref="C298" location="'A. HTT General'!B65" display="'A. HTT General'!B65" xr:uid="{00000000-0004-0000-0500-00000C000000}"/>
    <hyperlink ref="C299" location="'A. HTT General'!B88" display="'A. HTT General'!B88" xr:uid="{00000000-0004-0000-0500-00000D000000}"/>
    <hyperlink ref="C300" location="'B1. HTT Mortgage Assets'!B160" display="'B1. HTT Mortgage Assets'!B160" xr:uid="{00000000-0004-0000-0500-00000E000000}"/>
    <hyperlink ref="D300" location="'B2. HTT Public Sector Assets'!B166" display="'B2. HTT Public Sector Assets'!B166" xr:uid="{00000000-0004-0000-0500-00000F000000}"/>
    <hyperlink ref="B27" r:id="rId1" display="UCITS Compliance" xr:uid="{00000000-0004-0000-0500-000010000000}"/>
    <hyperlink ref="B28" r:id="rId2" display="CRR Compliance" xr:uid="{00000000-0004-0000-0500-000011000000}"/>
    <hyperlink ref="B29" r:id="rId3" xr:uid="{00000000-0004-0000-0500-000012000000}"/>
    <hyperlink ref="B10" location="'A. HTT General'!B311" display="5. References to Capital Requirements Regulation (CRR) 129(1)" xr:uid="{00000000-0004-0000-0500-000013000000}"/>
    <hyperlink ref="D292" location="'B1. HTT Mortgage Assets'!B287" display="'B1. HTT Mortgage Assets'!B287" xr:uid="{00000000-0004-0000-0500-000014000000}"/>
    <hyperlink ref="C292" location="'B1. HTT Mortgage Assets'!B186" display="'B1. HTT Mortgage Assets'!B186" xr:uid="{00000000-0004-0000-0500-000015000000}"/>
    <hyperlink ref="C288" location="'A. HTT General'!A38" display="'A. HTT General'!A38" xr:uid="{00000000-0004-0000-0500-000016000000}"/>
    <hyperlink ref="C294" location="'A. HTT General'!B111" display="'A. HTT General'!B111" xr:uid="{00000000-0004-0000-0500-000017000000}"/>
    <hyperlink ref="F292" location="'B2. HTT Public Sector Assets'!A18" display="'B2. HTT Public Sector Assets'!A18" xr:uid="{00000000-0004-0000-0500-000018000000}"/>
    <hyperlink ref="D293" location="'B2. HTT Public Sector Assets'!B129" display="'B2. HTT Public Sector Assets'!B129" xr:uid="{00000000-0004-0000-0500-000019000000}"/>
    <hyperlink ref="C293" location="'B1. HTT Mortgage Assets'!B149" display="'B1. HTT Mortgage Assets'!B149" xr:uid="{00000000-0004-0000-0500-00001A000000}"/>
  </hyperlinks>
  <pageMargins left="0.70866141732283472" right="0.70866141732283472" top="0.74803149606299213" bottom="0.74803149606299213" header="0.31496062992125984" footer="0.31496062992125984"/>
  <pageSetup paperSize="9" scale="50" fitToHeight="0" orientation="landscape" r:id="rId4"/>
  <headerFooter>
    <oddHeader>&amp;R&amp;G</oddHeader>
  </headerFooter>
  <customProperties>
    <customPr name="_pios_id" r:id="rId5"/>
  </customProperties>
  <ignoredErrors>
    <ignoredError sqref="F58 F77" formula="1"/>
  </ignoredErrors>
  <legacyDrawingHF r:id="rId6"/>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rgb="FFE36E00"/>
  </sheetPr>
  <dimension ref="A1:N393"/>
  <sheetViews>
    <sheetView topLeftCell="A112" zoomScale="80" zoomScaleNormal="80" workbookViewId="0">
      <selection activeCell="F99" sqref="F99"/>
    </sheetView>
  </sheetViews>
  <sheetFormatPr defaultColWidth="8.85546875" defaultRowHeight="15" outlineLevelRow="1" x14ac:dyDescent="0.25"/>
  <cols>
    <col min="1" max="1" width="13.85546875" style="143" customWidth="1"/>
    <col min="2" max="2" width="60.85546875" style="143" customWidth="1"/>
    <col min="3" max="3" width="41" style="143" customWidth="1"/>
    <col min="4" max="4" width="40.85546875" style="143" customWidth="1"/>
    <col min="5" max="5" width="6.7109375" style="143" customWidth="1"/>
    <col min="6" max="6" width="41.5703125" style="143" customWidth="1"/>
    <col min="7" max="7" width="41.5703125" style="138" customWidth="1"/>
    <col min="8" max="16384" width="8.85546875" style="139"/>
  </cols>
  <sheetData>
    <row r="1" spans="1:7" ht="31.5" x14ac:dyDescent="0.25">
      <c r="A1" s="185" t="s">
        <v>546</v>
      </c>
      <c r="B1" s="185"/>
      <c r="C1" s="138"/>
      <c r="D1" s="138"/>
      <c r="E1" s="138"/>
      <c r="F1" s="186" t="s">
        <v>1429</v>
      </c>
    </row>
    <row r="2" spans="1:7" ht="15.75" thickBot="1" x14ac:dyDescent="0.3">
      <c r="A2" s="138"/>
      <c r="B2" s="138"/>
      <c r="C2" s="138"/>
      <c r="D2" s="138"/>
      <c r="E2" s="138"/>
      <c r="F2" s="138"/>
    </row>
    <row r="3" spans="1:7" ht="19.5" thickBot="1" x14ac:dyDescent="0.3">
      <c r="A3" s="140"/>
      <c r="B3" s="141" t="s">
        <v>82</v>
      </c>
      <c r="C3" s="142" t="s">
        <v>225</v>
      </c>
      <c r="D3" s="140"/>
      <c r="E3" s="140"/>
      <c r="F3" s="138"/>
      <c r="G3" s="140"/>
    </row>
    <row r="4" spans="1:7" ht="15.75" thickBot="1" x14ac:dyDescent="0.3"/>
    <row r="5" spans="1:7" ht="18.75" x14ac:dyDescent="0.25">
      <c r="A5" s="144"/>
      <c r="B5" s="145" t="s">
        <v>547</v>
      </c>
      <c r="C5" s="144"/>
      <c r="E5" s="146"/>
      <c r="F5" s="146"/>
    </row>
    <row r="6" spans="1:7" x14ac:dyDescent="0.25">
      <c r="B6" s="147" t="s">
        <v>548</v>
      </c>
    </row>
    <row r="7" spans="1:7" x14ac:dyDescent="0.25">
      <c r="B7" s="148" t="s">
        <v>549</v>
      </c>
    </row>
    <row r="8" spans="1:7" ht="15.75" thickBot="1" x14ac:dyDescent="0.3">
      <c r="B8" s="149" t="s">
        <v>550</v>
      </c>
    </row>
    <row r="9" spans="1:7" x14ac:dyDescent="0.25">
      <c r="B9" s="150"/>
    </row>
    <row r="10" spans="1:7" ht="37.5" x14ac:dyDescent="0.25">
      <c r="A10" s="151" t="s">
        <v>91</v>
      </c>
      <c r="B10" s="151" t="s">
        <v>548</v>
      </c>
      <c r="C10" s="152"/>
      <c r="D10" s="152"/>
      <c r="E10" s="152"/>
      <c r="F10" s="152"/>
      <c r="G10" s="153"/>
    </row>
    <row r="11" spans="1:7" ht="15" customHeight="1" x14ac:dyDescent="0.25">
      <c r="A11" s="154"/>
      <c r="B11" s="155" t="s">
        <v>551</v>
      </c>
      <c r="C11" s="154" t="s">
        <v>123</v>
      </c>
      <c r="D11" s="154"/>
      <c r="E11" s="154"/>
      <c r="F11" s="156" t="s">
        <v>552</v>
      </c>
      <c r="G11" s="156"/>
    </row>
    <row r="12" spans="1:7" x14ac:dyDescent="0.25">
      <c r="A12" s="143" t="s">
        <v>553</v>
      </c>
      <c r="B12" s="143" t="s">
        <v>554</v>
      </c>
      <c r="C12" s="190">
        <v>19787.576933680099</v>
      </c>
      <c r="F12" s="157">
        <f>IF($C$15=0,"",IF(C12="[for completion]","",C12/$C$15))</f>
        <v>1</v>
      </c>
    </row>
    <row r="13" spans="1:7" x14ac:dyDescent="0.25">
      <c r="A13" s="143" t="s">
        <v>555</v>
      </c>
      <c r="B13" s="143" t="s">
        <v>556</v>
      </c>
      <c r="C13" s="190">
        <v>0</v>
      </c>
      <c r="F13" s="157">
        <f>IF($C$15=0,"",IF(C13="[for completion]","",C13/$C$15))</f>
        <v>0</v>
      </c>
    </row>
    <row r="14" spans="1:7" x14ac:dyDescent="0.25">
      <c r="A14" s="143" t="s">
        <v>557</v>
      </c>
      <c r="B14" s="143" t="s">
        <v>157</v>
      </c>
      <c r="C14" s="190">
        <v>0</v>
      </c>
      <c r="F14" s="157">
        <f>IF($C$15=0,"",IF(C14="[for completion]","",C14/$C$15))</f>
        <v>0</v>
      </c>
    </row>
    <row r="15" spans="1:7" x14ac:dyDescent="0.25">
      <c r="A15" s="143" t="s">
        <v>558</v>
      </c>
      <c r="B15" s="158" t="s">
        <v>159</v>
      </c>
      <c r="C15" s="190">
        <f>SUM(C12:C14)</f>
        <v>19787.576933680099</v>
      </c>
      <c r="F15" s="159">
        <f>SUM(F12:F14)</f>
        <v>1</v>
      </c>
    </row>
    <row r="16" spans="1:7" outlineLevel="1" x14ac:dyDescent="0.25">
      <c r="A16" s="143" t="s">
        <v>559</v>
      </c>
      <c r="B16" s="160" t="s">
        <v>560</v>
      </c>
      <c r="F16" s="157">
        <f t="shared" ref="F16:F26" si="0">IF($C$15=0,"",IF(C16="[for completion]","",C16/$C$15))</f>
        <v>0</v>
      </c>
    </row>
    <row r="17" spans="1:7" outlineLevel="1" x14ac:dyDescent="0.25">
      <c r="A17" s="143" t="s">
        <v>561</v>
      </c>
      <c r="B17" s="160" t="s">
        <v>1399</v>
      </c>
      <c r="F17" s="157">
        <f t="shared" si="0"/>
        <v>0</v>
      </c>
    </row>
    <row r="18" spans="1:7" outlineLevel="1" x14ac:dyDescent="0.25">
      <c r="A18" s="143" t="s">
        <v>562</v>
      </c>
      <c r="B18" s="160" t="s">
        <v>161</v>
      </c>
      <c r="F18" s="157">
        <f t="shared" si="0"/>
        <v>0</v>
      </c>
    </row>
    <row r="19" spans="1:7" outlineLevel="1" x14ac:dyDescent="0.25">
      <c r="A19" s="143" t="s">
        <v>563</v>
      </c>
      <c r="B19" s="160" t="s">
        <v>161</v>
      </c>
      <c r="F19" s="157">
        <f t="shared" si="0"/>
        <v>0</v>
      </c>
    </row>
    <row r="20" spans="1:7" outlineLevel="1" x14ac:dyDescent="0.25">
      <c r="A20" s="143" t="s">
        <v>564</v>
      </c>
      <c r="B20" s="160" t="s">
        <v>161</v>
      </c>
      <c r="F20" s="157">
        <f t="shared" si="0"/>
        <v>0</v>
      </c>
    </row>
    <row r="21" spans="1:7" outlineLevel="1" x14ac:dyDescent="0.25">
      <c r="A21" s="143" t="s">
        <v>565</v>
      </c>
      <c r="B21" s="160" t="s">
        <v>161</v>
      </c>
      <c r="F21" s="157">
        <f t="shared" si="0"/>
        <v>0</v>
      </c>
    </row>
    <row r="22" spans="1:7" outlineLevel="1" x14ac:dyDescent="0.25">
      <c r="A22" s="143" t="s">
        <v>566</v>
      </c>
      <c r="B22" s="160" t="s">
        <v>161</v>
      </c>
      <c r="F22" s="157">
        <f t="shared" si="0"/>
        <v>0</v>
      </c>
    </row>
    <row r="23" spans="1:7" outlineLevel="1" x14ac:dyDescent="0.25">
      <c r="A23" s="143" t="s">
        <v>567</v>
      </c>
      <c r="B23" s="160" t="s">
        <v>161</v>
      </c>
      <c r="F23" s="157">
        <f t="shared" si="0"/>
        <v>0</v>
      </c>
    </row>
    <row r="24" spans="1:7" outlineLevel="1" x14ac:dyDescent="0.25">
      <c r="A24" s="143" t="s">
        <v>568</v>
      </c>
      <c r="B24" s="160" t="s">
        <v>161</v>
      </c>
      <c r="F24" s="157">
        <f t="shared" si="0"/>
        <v>0</v>
      </c>
    </row>
    <row r="25" spans="1:7" outlineLevel="1" x14ac:dyDescent="0.25">
      <c r="A25" s="143" t="s">
        <v>569</v>
      </c>
      <c r="B25" s="160" t="s">
        <v>161</v>
      </c>
      <c r="F25" s="157">
        <f t="shared" si="0"/>
        <v>0</v>
      </c>
    </row>
    <row r="26" spans="1:7" outlineLevel="1" x14ac:dyDescent="0.25">
      <c r="A26" s="143" t="s">
        <v>570</v>
      </c>
      <c r="B26" s="160" t="s">
        <v>161</v>
      </c>
      <c r="C26" s="139"/>
      <c r="D26" s="139"/>
      <c r="E26" s="139"/>
      <c r="F26" s="157">
        <f t="shared" si="0"/>
        <v>0</v>
      </c>
    </row>
    <row r="27" spans="1:7" ht="15" customHeight="1" x14ac:dyDescent="0.25">
      <c r="A27" s="154"/>
      <c r="B27" s="155" t="s">
        <v>571</v>
      </c>
      <c r="C27" s="154" t="s">
        <v>572</v>
      </c>
      <c r="D27" s="154" t="s">
        <v>573</v>
      </c>
      <c r="E27" s="161"/>
      <c r="F27" s="154" t="s">
        <v>574</v>
      </c>
      <c r="G27" s="156"/>
    </row>
    <row r="28" spans="1:7" x14ac:dyDescent="0.25">
      <c r="A28" s="143" t="s">
        <v>575</v>
      </c>
      <c r="B28" s="143" t="s">
        <v>576</v>
      </c>
      <c r="C28" s="190">
        <v>314112</v>
      </c>
      <c r="D28" s="143">
        <v>0</v>
      </c>
      <c r="F28" s="190">
        <v>314112</v>
      </c>
    </row>
    <row r="29" spans="1:7" outlineLevel="1" x14ac:dyDescent="0.25">
      <c r="A29" s="143" t="s">
        <v>577</v>
      </c>
      <c r="B29" s="162" t="s">
        <v>578</v>
      </c>
    </row>
    <row r="30" spans="1:7" outlineLevel="1" x14ac:dyDescent="0.25">
      <c r="A30" s="143" t="s">
        <v>579</v>
      </c>
      <c r="B30" s="162" t="s">
        <v>580</v>
      </c>
    </row>
    <row r="31" spans="1:7" outlineLevel="1" x14ac:dyDescent="0.25">
      <c r="A31" s="143" t="s">
        <v>581</v>
      </c>
      <c r="B31" s="162"/>
    </row>
    <row r="32" spans="1:7" outlineLevel="1" x14ac:dyDescent="0.25">
      <c r="A32" s="143" t="s">
        <v>582</v>
      </c>
      <c r="B32" s="162"/>
    </row>
    <row r="33" spans="1:7" outlineLevel="1" x14ac:dyDescent="0.25">
      <c r="A33" s="143" t="s">
        <v>583</v>
      </c>
      <c r="B33" s="162"/>
    </row>
    <row r="34" spans="1:7" outlineLevel="1" x14ac:dyDescent="0.25">
      <c r="A34" s="143" t="s">
        <v>584</v>
      </c>
      <c r="B34" s="162"/>
    </row>
    <row r="35" spans="1:7" ht="15" customHeight="1" x14ac:dyDescent="0.25">
      <c r="A35" s="154"/>
      <c r="B35" s="155" t="s">
        <v>585</v>
      </c>
      <c r="C35" s="154" t="s">
        <v>586</v>
      </c>
      <c r="D35" s="154" t="s">
        <v>587</v>
      </c>
      <c r="E35" s="161"/>
      <c r="F35" s="156" t="s">
        <v>552</v>
      </c>
      <c r="G35" s="156"/>
    </row>
    <row r="36" spans="1:7" x14ac:dyDescent="0.25">
      <c r="A36" s="143" t="s">
        <v>588</v>
      </c>
      <c r="B36" s="143" t="s">
        <v>589</v>
      </c>
      <c r="C36" s="193">
        <v>1.35689625856702E-3</v>
      </c>
      <c r="D36" s="143">
        <v>0</v>
      </c>
      <c r="F36" s="193">
        <v>1.35689625856702E-3</v>
      </c>
    </row>
    <row r="37" spans="1:7" outlineLevel="1" x14ac:dyDescent="0.25">
      <c r="A37" s="143" t="s">
        <v>590</v>
      </c>
      <c r="C37" s="178"/>
      <c r="D37" s="178"/>
      <c r="F37" s="178"/>
    </row>
    <row r="38" spans="1:7" outlineLevel="1" x14ac:dyDescent="0.25">
      <c r="A38" s="143" t="s">
        <v>591</v>
      </c>
      <c r="C38" s="178"/>
      <c r="D38" s="178"/>
      <c r="F38" s="178"/>
    </row>
    <row r="39" spans="1:7" outlineLevel="1" x14ac:dyDescent="0.25">
      <c r="A39" s="143" t="s">
        <v>592</v>
      </c>
      <c r="C39" s="178"/>
      <c r="D39" s="178"/>
      <c r="F39" s="178"/>
    </row>
    <row r="40" spans="1:7" outlineLevel="1" x14ac:dyDescent="0.25">
      <c r="A40" s="143" t="s">
        <v>593</v>
      </c>
      <c r="C40" s="178"/>
      <c r="D40" s="178"/>
      <c r="F40" s="178"/>
    </row>
    <row r="41" spans="1:7" outlineLevel="1" x14ac:dyDescent="0.25">
      <c r="A41" s="143" t="s">
        <v>594</v>
      </c>
      <c r="C41" s="178"/>
      <c r="D41" s="178"/>
      <c r="F41" s="178"/>
    </row>
    <row r="42" spans="1:7" outlineLevel="1" x14ac:dyDescent="0.25">
      <c r="A42" s="143" t="s">
        <v>595</v>
      </c>
      <c r="C42" s="178"/>
      <c r="D42" s="178"/>
      <c r="F42" s="178"/>
    </row>
    <row r="43" spans="1:7" ht="15" customHeight="1" x14ac:dyDescent="0.25">
      <c r="A43" s="154"/>
      <c r="B43" s="155" t="s">
        <v>596</v>
      </c>
      <c r="C43" s="154" t="s">
        <v>586</v>
      </c>
      <c r="D43" s="154" t="s">
        <v>587</v>
      </c>
      <c r="E43" s="161"/>
      <c r="F43" s="156" t="s">
        <v>552</v>
      </c>
      <c r="G43" s="156"/>
    </row>
    <row r="44" spans="1:7" x14ac:dyDescent="0.25">
      <c r="A44" s="143" t="s">
        <v>597</v>
      </c>
      <c r="B44" s="163" t="s">
        <v>598</v>
      </c>
      <c r="C44" s="177">
        <f>SUM(C45:C72)</f>
        <v>1</v>
      </c>
      <c r="D44" s="177">
        <f>SUM(D45:D72)</f>
        <v>0</v>
      </c>
      <c r="E44" s="178"/>
      <c r="F44" s="177">
        <f>SUM(F45:F72)</f>
        <v>1</v>
      </c>
      <c r="G44" s="143"/>
    </row>
    <row r="45" spans="1:7" x14ac:dyDescent="0.25">
      <c r="A45" s="143" t="s">
        <v>599</v>
      </c>
      <c r="B45" s="143" t="s">
        <v>600</v>
      </c>
      <c r="C45" s="193">
        <v>0</v>
      </c>
      <c r="D45" s="178">
        <v>0</v>
      </c>
      <c r="E45" s="178"/>
      <c r="F45" s="193">
        <v>0</v>
      </c>
      <c r="G45" s="143"/>
    </row>
    <row r="46" spans="1:7" x14ac:dyDescent="0.25">
      <c r="A46" s="143" t="s">
        <v>601</v>
      </c>
      <c r="B46" s="143" t="s">
        <v>602</v>
      </c>
      <c r="C46" s="193">
        <v>0</v>
      </c>
      <c r="D46" s="178">
        <v>0</v>
      </c>
      <c r="E46" s="178"/>
      <c r="F46" s="193">
        <v>0</v>
      </c>
      <c r="G46" s="143"/>
    </row>
    <row r="47" spans="1:7" x14ac:dyDescent="0.25">
      <c r="A47" s="143" t="s">
        <v>603</v>
      </c>
      <c r="B47" s="143" t="s">
        <v>604</v>
      </c>
      <c r="C47" s="193">
        <v>0</v>
      </c>
      <c r="D47" s="178">
        <v>0</v>
      </c>
      <c r="E47" s="178"/>
      <c r="F47" s="193">
        <v>0</v>
      </c>
      <c r="G47" s="143"/>
    </row>
    <row r="48" spans="1:7" x14ac:dyDescent="0.25">
      <c r="A48" s="143" t="s">
        <v>605</v>
      </c>
      <c r="B48" s="143" t="s">
        <v>606</v>
      </c>
      <c r="C48" s="193">
        <v>0</v>
      </c>
      <c r="D48" s="178">
        <v>0</v>
      </c>
      <c r="E48" s="178"/>
      <c r="F48" s="193">
        <v>0</v>
      </c>
      <c r="G48" s="143"/>
    </row>
    <row r="49" spans="1:7" x14ac:dyDescent="0.25">
      <c r="A49" s="143" t="s">
        <v>607</v>
      </c>
      <c r="B49" s="143" t="s">
        <v>608</v>
      </c>
      <c r="C49" s="193">
        <v>0</v>
      </c>
      <c r="D49" s="178">
        <v>0</v>
      </c>
      <c r="E49" s="178"/>
      <c r="F49" s="193">
        <v>0</v>
      </c>
      <c r="G49" s="143"/>
    </row>
    <row r="50" spans="1:7" x14ac:dyDescent="0.25">
      <c r="A50" s="143" t="s">
        <v>609</v>
      </c>
      <c r="B50" s="143" t="s">
        <v>610</v>
      </c>
      <c r="C50" s="193">
        <v>0</v>
      </c>
      <c r="D50" s="178">
        <v>0</v>
      </c>
      <c r="E50" s="178"/>
      <c r="F50" s="193">
        <v>0</v>
      </c>
      <c r="G50" s="143"/>
    </row>
    <row r="51" spans="1:7" x14ac:dyDescent="0.25">
      <c r="A51" s="143" t="s">
        <v>611</v>
      </c>
      <c r="B51" s="143" t="s">
        <v>612</v>
      </c>
      <c r="C51" s="193">
        <v>0</v>
      </c>
      <c r="D51" s="178">
        <v>0</v>
      </c>
      <c r="E51" s="178"/>
      <c r="F51" s="193">
        <v>0</v>
      </c>
      <c r="G51" s="143"/>
    </row>
    <row r="52" spans="1:7" x14ac:dyDescent="0.25">
      <c r="A52" s="143" t="s">
        <v>613</v>
      </c>
      <c r="B52" s="143" t="s">
        <v>614</v>
      </c>
      <c r="C52" s="193">
        <v>0</v>
      </c>
      <c r="D52" s="178">
        <v>0</v>
      </c>
      <c r="E52" s="178"/>
      <c r="F52" s="193">
        <v>0</v>
      </c>
      <c r="G52" s="143"/>
    </row>
    <row r="53" spans="1:7" x14ac:dyDescent="0.25">
      <c r="A53" s="143" t="s">
        <v>615</v>
      </c>
      <c r="B53" s="143" t="s">
        <v>616</v>
      </c>
      <c r="C53" s="193">
        <v>1</v>
      </c>
      <c r="D53" s="178">
        <v>0</v>
      </c>
      <c r="E53" s="178"/>
      <c r="F53" s="193">
        <v>1</v>
      </c>
      <c r="G53" s="143"/>
    </row>
    <row r="54" spans="1:7" x14ac:dyDescent="0.25">
      <c r="A54" s="143" t="s">
        <v>617</v>
      </c>
      <c r="B54" s="143" t="s">
        <v>618</v>
      </c>
      <c r="C54" s="193">
        <v>0</v>
      </c>
      <c r="D54" s="178">
        <v>0</v>
      </c>
      <c r="E54" s="178"/>
      <c r="F54" s="193">
        <v>0</v>
      </c>
      <c r="G54" s="143"/>
    </row>
    <row r="55" spans="1:7" x14ac:dyDescent="0.25">
      <c r="A55" s="143" t="s">
        <v>619</v>
      </c>
      <c r="B55" s="143" t="s">
        <v>620</v>
      </c>
      <c r="C55" s="193">
        <v>0</v>
      </c>
      <c r="D55" s="178">
        <v>0</v>
      </c>
      <c r="E55" s="178"/>
      <c r="F55" s="193">
        <v>0</v>
      </c>
      <c r="G55" s="143"/>
    </row>
    <row r="56" spans="1:7" x14ac:dyDescent="0.25">
      <c r="A56" s="143" t="s">
        <v>621</v>
      </c>
      <c r="B56" s="143" t="s">
        <v>622</v>
      </c>
      <c r="C56" s="193">
        <v>0</v>
      </c>
      <c r="D56" s="178">
        <v>0</v>
      </c>
      <c r="E56" s="178"/>
      <c r="F56" s="193">
        <v>0</v>
      </c>
      <c r="G56" s="143"/>
    </row>
    <row r="57" spans="1:7" x14ac:dyDescent="0.25">
      <c r="A57" s="143" t="s">
        <v>623</v>
      </c>
      <c r="B57" s="143" t="s">
        <v>624</v>
      </c>
      <c r="C57" s="193">
        <v>0</v>
      </c>
      <c r="D57" s="178">
        <v>0</v>
      </c>
      <c r="E57" s="178"/>
      <c r="F57" s="193">
        <v>0</v>
      </c>
      <c r="G57" s="143"/>
    </row>
    <row r="58" spans="1:7" x14ac:dyDescent="0.25">
      <c r="A58" s="143" t="s">
        <v>625</v>
      </c>
      <c r="B58" s="143" t="s">
        <v>626</v>
      </c>
      <c r="C58" s="193">
        <v>0</v>
      </c>
      <c r="D58" s="178">
        <v>0</v>
      </c>
      <c r="E58" s="178"/>
      <c r="F58" s="193">
        <v>0</v>
      </c>
      <c r="G58" s="143"/>
    </row>
    <row r="59" spans="1:7" x14ac:dyDescent="0.25">
      <c r="A59" s="143" t="s">
        <v>627</v>
      </c>
      <c r="B59" s="143" t="s">
        <v>628</v>
      </c>
      <c r="C59" s="193">
        <v>0</v>
      </c>
      <c r="D59" s="178">
        <v>0</v>
      </c>
      <c r="E59" s="178"/>
      <c r="F59" s="193">
        <v>0</v>
      </c>
      <c r="G59" s="143"/>
    </row>
    <row r="60" spans="1:7" x14ac:dyDescent="0.25">
      <c r="A60" s="143" t="s">
        <v>629</v>
      </c>
      <c r="B60" s="143" t="s">
        <v>3</v>
      </c>
      <c r="C60" s="193">
        <v>0</v>
      </c>
      <c r="D60" s="178">
        <v>0</v>
      </c>
      <c r="E60" s="178"/>
      <c r="F60" s="193">
        <v>0</v>
      </c>
      <c r="G60" s="143"/>
    </row>
    <row r="61" spans="1:7" x14ac:dyDescent="0.25">
      <c r="A61" s="143" t="s">
        <v>630</v>
      </c>
      <c r="B61" s="143" t="s">
        <v>631</v>
      </c>
      <c r="C61" s="193">
        <v>0</v>
      </c>
      <c r="D61" s="178">
        <v>0</v>
      </c>
      <c r="E61" s="178"/>
      <c r="F61" s="193">
        <v>0</v>
      </c>
      <c r="G61" s="143"/>
    </row>
    <row r="62" spans="1:7" x14ac:dyDescent="0.25">
      <c r="A62" s="143" t="s">
        <v>632</v>
      </c>
      <c r="B62" s="143" t="s">
        <v>633</v>
      </c>
      <c r="C62" s="193">
        <v>0</v>
      </c>
      <c r="D62" s="178">
        <v>0</v>
      </c>
      <c r="E62" s="178"/>
      <c r="F62" s="193">
        <v>0</v>
      </c>
      <c r="G62" s="143"/>
    </row>
    <row r="63" spans="1:7" x14ac:dyDescent="0.25">
      <c r="A63" s="143" t="s">
        <v>634</v>
      </c>
      <c r="B63" s="143" t="s">
        <v>635</v>
      </c>
      <c r="C63" s="193">
        <v>0</v>
      </c>
      <c r="D63" s="178">
        <v>0</v>
      </c>
      <c r="E63" s="178"/>
      <c r="F63" s="193">
        <v>0</v>
      </c>
      <c r="G63" s="143"/>
    </row>
    <row r="64" spans="1:7" x14ac:dyDescent="0.25">
      <c r="A64" s="143" t="s">
        <v>636</v>
      </c>
      <c r="B64" s="143" t="s">
        <v>637</v>
      </c>
      <c r="C64" s="193">
        <v>0</v>
      </c>
      <c r="D64" s="178">
        <v>0</v>
      </c>
      <c r="E64" s="178"/>
      <c r="F64" s="193">
        <v>0</v>
      </c>
      <c r="G64" s="143"/>
    </row>
    <row r="65" spans="1:7" x14ac:dyDescent="0.25">
      <c r="A65" s="143" t="s">
        <v>638</v>
      </c>
      <c r="B65" s="143" t="s">
        <v>639</v>
      </c>
      <c r="C65" s="193">
        <v>0</v>
      </c>
      <c r="D65" s="178">
        <v>0</v>
      </c>
      <c r="E65" s="178"/>
      <c r="F65" s="193">
        <v>0</v>
      </c>
      <c r="G65" s="143"/>
    </row>
    <row r="66" spans="1:7" x14ac:dyDescent="0.25">
      <c r="A66" s="143" t="s">
        <v>640</v>
      </c>
      <c r="B66" s="143" t="s">
        <v>641</v>
      </c>
      <c r="C66" s="193">
        <v>0</v>
      </c>
      <c r="D66" s="178">
        <v>0</v>
      </c>
      <c r="E66" s="178"/>
      <c r="F66" s="193">
        <v>0</v>
      </c>
      <c r="G66" s="143"/>
    </row>
    <row r="67" spans="1:7" x14ac:dyDescent="0.25">
      <c r="A67" s="143" t="s">
        <v>642</v>
      </c>
      <c r="B67" s="143" t="s">
        <v>643</v>
      </c>
      <c r="C67" s="193">
        <v>0</v>
      </c>
      <c r="D67" s="178">
        <v>0</v>
      </c>
      <c r="E67" s="178"/>
      <c r="F67" s="193">
        <v>0</v>
      </c>
      <c r="G67" s="143"/>
    </row>
    <row r="68" spans="1:7" x14ac:dyDescent="0.25">
      <c r="A68" s="143" t="s">
        <v>644</v>
      </c>
      <c r="B68" s="143" t="s">
        <v>645</v>
      </c>
      <c r="C68" s="193">
        <v>0</v>
      </c>
      <c r="D68" s="178">
        <v>0</v>
      </c>
      <c r="E68" s="178"/>
      <c r="F68" s="193">
        <v>0</v>
      </c>
      <c r="G68" s="143"/>
    </row>
    <row r="69" spans="1:7" x14ac:dyDescent="0.25">
      <c r="A69" s="143" t="s">
        <v>646</v>
      </c>
      <c r="B69" s="143" t="s">
        <v>647</v>
      </c>
      <c r="C69" s="193">
        <v>0</v>
      </c>
      <c r="D69" s="178">
        <v>0</v>
      </c>
      <c r="E69" s="178"/>
      <c r="F69" s="193">
        <v>0</v>
      </c>
      <c r="G69" s="143"/>
    </row>
    <row r="70" spans="1:7" x14ac:dyDescent="0.25">
      <c r="A70" s="143" t="s">
        <v>648</v>
      </c>
      <c r="B70" s="143" t="s">
        <v>649</v>
      </c>
      <c r="C70" s="193">
        <v>0</v>
      </c>
      <c r="D70" s="178">
        <v>0</v>
      </c>
      <c r="E70" s="178"/>
      <c r="F70" s="193">
        <v>0</v>
      </c>
      <c r="G70" s="143"/>
    </row>
    <row r="71" spans="1:7" x14ac:dyDescent="0.25">
      <c r="A71" s="143" t="s">
        <v>650</v>
      </c>
      <c r="B71" s="143" t="s">
        <v>6</v>
      </c>
      <c r="C71" s="193">
        <v>0</v>
      </c>
      <c r="D71" s="178">
        <v>0</v>
      </c>
      <c r="E71" s="178"/>
      <c r="F71" s="193">
        <v>0</v>
      </c>
      <c r="G71" s="143"/>
    </row>
    <row r="72" spans="1:7" x14ac:dyDescent="0.25">
      <c r="A72" s="143" t="s">
        <v>651</v>
      </c>
      <c r="B72" s="143" t="s">
        <v>652</v>
      </c>
      <c r="C72" s="193">
        <v>0</v>
      </c>
      <c r="D72" s="178">
        <v>0</v>
      </c>
      <c r="E72" s="178"/>
      <c r="F72" s="193">
        <v>0</v>
      </c>
      <c r="G72" s="143"/>
    </row>
    <row r="73" spans="1:7" x14ac:dyDescent="0.25">
      <c r="A73" s="143" t="s">
        <v>653</v>
      </c>
      <c r="B73" s="163" t="s">
        <v>339</v>
      </c>
      <c r="C73" s="177">
        <f>SUM(C74:C76)</f>
        <v>0</v>
      </c>
      <c r="D73" s="177">
        <f>SUM(D74:D76)</f>
        <v>0</v>
      </c>
      <c r="E73" s="178"/>
      <c r="F73" s="177">
        <f>SUM(F74:F76)</f>
        <v>0</v>
      </c>
      <c r="G73" s="143"/>
    </row>
    <row r="74" spans="1:7" x14ac:dyDescent="0.25">
      <c r="A74" s="143" t="s">
        <v>654</v>
      </c>
      <c r="B74" s="143" t="s">
        <v>655</v>
      </c>
      <c r="C74" s="193">
        <v>0</v>
      </c>
      <c r="D74" s="178">
        <v>0</v>
      </c>
      <c r="E74" s="178"/>
      <c r="F74" s="193">
        <v>0</v>
      </c>
      <c r="G74" s="143"/>
    </row>
    <row r="75" spans="1:7" x14ac:dyDescent="0.25">
      <c r="A75" s="143" t="s">
        <v>656</v>
      </c>
      <c r="B75" s="143" t="s">
        <v>657</v>
      </c>
      <c r="C75" s="193">
        <v>0</v>
      </c>
      <c r="D75" s="178">
        <v>0</v>
      </c>
      <c r="E75" s="178"/>
      <c r="F75" s="193">
        <v>0</v>
      </c>
      <c r="G75" s="143"/>
    </row>
    <row r="76" spans="1:7" x14ac:dyDescent="0.25">
      <c r="A76" s="143" t="s">
        <v>1437</v>
      </c>
      <c r="B76" s="143" t="s">
        <v>2</v>
      </c>
      <c r="C76" s="193">
        <v>0</v>
      </c>
      <c r="D76" s="178">
        <v>0</v>
      </c>
      <c r="E76" s="178"/>
      <c r="F76" s="193">
        <v>0</v>
      </c>
      <c r="G76" s="143"/>
    </row>
    <row r="77" spans="1:7" x14ac:dyDescent="0.25">
      <c r="A77" s="143" t="s">
        <v>658</v>
      </c>
      <c r="B77" s="163" t="s">
        <v>157</v>
      </c>
      <c r="C77" s="177">
        <f>SUM(C78:C87)</f>
        <v>0</v>
      </c>
      <c r="D77" s="177">
        <f>SUM(D78:D87)</f>
        <v>0</v>
      </c>
      <c r="E77" s="178"/>
      <c r="F77" s="177">
        <f>SUM(F78:F87)</f>
        <v>0</v>
      </c>
      <c r="G77" s="143"/>
    </row>
    <row r="78" spans="1:7" x14ac:dyDescent="0.25">
      <c r="A78" s="143" t="s">
        <v>659</v>
      </c>
      <c r="B78" s="164" t="s">
        <v>341</v>
      </c>
      <c r="C78" s="193">
        <v>0</v>
      </c>
      <c r="D78" s="178">
        <v>0</v>
      </c>
      <c r="E78" s="178"/>
      <c r="F78" s="193">
        <v>0</v>
      </c>
      <c r="G78" s="143"/>
    </row>
    <row r="79" spans="1:7" x14ac:dyDescent="0.25">
      <c r="A79" s="143" t="s">
        <v>660</v>
      </c>
      <c r="B79" s="164" t="s">
        <v>343</v>
      </c>
      <c r="C79" s="193">
        <v>0</v>
      </c>
      <c r="D79" s="178">
        <v>0</v>
      </c>
      <c r="E79" s="178"/>
      <c r="F79" s="193">
        <v>0</v>
      </c>
      <c r="G79" s="143"/>
    </row>
    <row r="80" spans="1:7" x14ac:dyDescent="0.25">
      <c r="A80" s="143" t="s">
        <v>661</v>
      </c>
      <c r="B80" s="164" t="s">
        <v>345</v>
      </c>
      <c r="C80" s="193">
        <v>0</v>
      </c>
      <c r="D80" s="178">
        <v>0</v>
      </c>
      <c r="E80" s="178"/>
      <c r="F80" s="193">
        <v>0</v>
      </c>
      <c r="G80" s="143"/>
    </row>
    <row r="81" spans="1:7" x14ac:dyDescent="0.25">
      <c r="A81" s="143" t="s">
        <v>662</v>
      </c>
      <c r="B81" s="164" t="s">
        <v>12</v>
      </c>
      <c r="C81" s="193">
        <v>0</v>
      </c>
      <c r="D81" s="178">
        <v>0</v>
      </c>
      <c r="E81" s="178"/>
      <c r="F81" s="193">
        <v>0</v>
      </c>
      <c r="G81" s="143"/>
    </row>
    <row r="82" spans="1:7" x14ac:dyDescent="0.25">
      <c r="A82" s="143" t="s">
        <v>663</v>
      </c>
      <c r="B82" s="164" t="s">
        <v>348</v>
      </c>
      <c r="C82" s="193">
        <v>0</v>
      </c>
      <c r="D82" s="178">
        <v>0</v>
      </c>
      <c r="E82" s="178"/>
      <c r="F82" s="193">
        <v>0</v>
      </c>
      <c r="G82" s="143"/>
    </row>
    <row r="83" spans="1:7" x14ac:dyDescent="0.25">
      <c r="A83" s="143" t="s">
        <v>664</v>
      </c>
      <c r="B83" s="164" t="s">
        <v>350</v>
      </c>
      <c r="C83" s="193">
        <v>0</v>
      </c>
      <c r="D83" s="178">
        <v>0</v>
      </c>
      <c r="E83" s="178"/>
      <c r="F83" s="193">
        <v>0</v>
      </c>
      <c r="G83" s="143"/>
    </row>
    <row r="84" spans="1:7" x14ac:dyDescent="0.25">
      <c r="A84" s="143" t="s">
        <v>665</v>
      </c>
      <c r="B84" s="164" t="s">
        <v>352</v>
      </c>
      <c r="C84" s="193">
        <v>0</v>
      </c>
      <c r="D84" s="178">
        <v>0</v>
      </c>
      <c r="E84" s="178"/>
      <c r="F84" s="193">
        <v>0</v>
      </c>
      <c r="G84" s="143"/>
    </row>
    <row r="85" spans="1:7" x14ac:dyDescent="0.25">
      <c r="A85" s="143" t="s">
        <v>666</v>
      </c>
      <c r="B85" s="164" t="s">
        <v>354</v>
      </c>
      <c r="C85" s="193">
        <v>0</v>
      </c>
      <c r="D85" s="178">
        <v>0</v>
      </c>
      <c r="E85" s="178"/>
      <c r="F85" s="193">
        <v>0</v>
      </c>
      <c r="G85" s="143"/>
    </row>
    <row r="86" spans="1:7" x14ac:dyDescent="0.25">
      <c r="A86" s="143" t="s">
        <v>667</v>
      </c>
      <c r="B86" s="164" t="s">
        <v>356</v>
      </c>
      <c r="C86" s="193">
        <v>0</v>
      </c>
      <c r="D86" s="178">
        <v>0</v>
      </c>
      <c r="E86" s="178"/>
      <c r="F86" s="193">
        <v>0</v>
      </c>
      <c r="G86" s="143"/>
    </row>
    <row r="87" spans="1:7" x14ac:dyDescent="0.25">
      <c r="A87" s="143" t="s">
        <v>668</v>
      </c>
      <c r="B87" s="164" t="s">
        <v>157</v>
      </c>
      <c r="C87" s="193">
        <v>0</v>
      </c>
      <c r="D87" s="178">
        <v>0</v>
      </c>
      <c r="E87" s="178"/>
      <c r="F87" s="193">
        <v>0</v>
      </c>
      <c r="G87" s="143"/>
    </row>
    <row r="88" spans="1:7" outlineLevel="1" x14ac:dyDescent="0.25">
      <c r="A88" s="143" t="s">
        <v>669</v>
      </c>
      <c r="B88" s="160" t="s">
        <v>161</v>
      </c>
      <c r="C88" s="178"/>
      <c r="D88" s="178"/>
      <c r="E88" s="178"/>
      <c r="F88" s="178"/>
      <c r="G88" s="143"/>
    </row>
    <row r="89" spans="1:7" outlineLevel="1" x14ac:dyDescent="0.25">
      <c r="A89" s="143" t="s">
        <v>670</v>
      </c>
      <c r="B89" s="160" t="s">
        <v>161</v>
      </c>
      <c r="C89" s="178"/>
      <c r="D89" s="178"/>
      <c r="E89" s="178"/>
      <c r="F89" s="178"/>
      <c r="G89" s="143"/>
    </row>
    <row r="90" spans="1:7" outlineLevel="1" x14ac:dyDescent="0.25">
      <c r="A90" s="143" t="s">
        <v>671</v>
      </c>
      <c r="B90" s="160" t="s">
        <v>161</v>
      </c>
      <c r="C90" s="178"/>
      <c r="D90" s="178"/>
      <c r="E90" s="178"/>
      <c r="F90" s="178"/>
      <c r="G90" s="143"/>
    </row>
    <row r="91" spans="1:7" outlineLevel="1" x14ac:dyDescent="0.25">
      <c r="A91" s="143" t="s">
        <v>672</v>
      </c>
      <c r="B91" s="160" t="s">
        <v>161</v>
      </c>
      <c r="C91" s="178"/>
      <c r="D91" s="178"/>
      <c r="E91" s="178"/>
      <c r="F91" s="178"/>
      <c r="G91" s="143"/>
    </row>
    <row r="92" spans="1:7" outlineLevel="1" x14ac:dyDescent="0.25">
      <c r="A92" s="143" t="s">
        <v>673</v>
      </c>
      <c r="B92" s="160" t="s">
        <v>161</v>
      </c>
      <c r="C92" s="178"/>
      <c r="D92" s="178"/>
      <c r="E92" s="178"/>
      <c r="F92" s="178"/>
      <c r="G92" s="143"/>
    </row>
    <row r="93" spans="1:7" outlineLevel="1" x14ac:dyDescent="0.25">
      <c r="A93" s="143" t="s">
        <v>674</v>
      </c>
      <c r="B93" s="160" t="s">
        <v>161</v>
      </c>
      <c r="C93" s="178"/>
      <c r="D93" s="178"/>
      <c r="E93" s="178"/>
      <c r="F93" s="178"/>
      <c r="G93" s="143"/>
    </row>
    <row r="94" spans="1:7" outlineLevel="1" x14ac:dyDescent="0.25">
      <c r="A94" s="143" t="s">
        <v>675</v>
      </c>
      <c r="B94" s="160" t="s">
        <v>161</v>
      </c>
      <c r="C94" s="178"/>
      <c r="D94" s="178"/>
      <c r="E94" s="178"/>
      <c r="F94" s="178"/>
      <c r="G94" s="143"/>
    </row>
    <row r="95" spans="1:7" outlineLevel="1" x14ac:dyDescent="0.25">
      <c r="A95" s="143" t="s">
        <v>676</v>
      </c>
      <c r="B95" s="160" t="s">
        <v>161</v>
      </c>
      <c r="C95" s="178"/>
      <c r="D95" s="178"/>
      <c r="E95" s="178"/>
      <c r="F95" s="178"/>
      <c r="G95" s="143"/>
    </row>
    <row r="96" spans="1:7" outlineLevel="1" x14ac:dyDescent="0.25">
      <c r="A96" s="143" t="s">
        <v>677</v>
      </c>
      <c r="B96" s="160" t="s">
        <v>161</v>
      </c>
      <c r="C96" s="178"/>
      <c r="D96" s="178"/>
      <c r="E96" s="178"/>
      <c r="F96" s="178"/>
      <c r="G96" s="143"/>
    </row>
    <row r="97" spans="1:7" outlineLevel="1" x14ac:dyDescent="0.25">
      <c r="A97" s="143" t="s">
        <v>678</v>
      </c>
      <c r="B97" s="160" t="s">
        <v>161</v>
      </c>
      <c r="C97" s="178"/>
      <c r="D97" s="178"/>
      <c r="E97" s="178"/>
      <c r="F97" s="178"/>
      <c r="G97" s="143"/>
    </row>
    <row r="98" spans="1:7" ht="15" customHeight="1" x14ac:dyDescent="0.25">
      <c r="A98" s="154"/>
      <c r="B98" s="155" t="s">
        <v>679</v>
      </c>
      <c r="C98" s="154" t="s">
        <v>586</v>
      </c>
      <c r="D98" s="154" t="s">
        <v>587</v>
      </c>
      <c r="E98" s="161"/>
      <c r="F98" s="156" t="s">
        <v>552</v>
      </c>
      <c r="G98" s="156"/>
    </row>
    <row r="99" spans="1:7" x14ac:dyDescent="0.25">
      <c r="A99" s="143" t="s">
        <v>680</v>
      </c>
      <c r="B99" s="164" t="s">
        <v>1458</v>
      </c>
      <c r="C99" s="193">
        <v>6.23902019338461E-3</v>
      </c>
      <c r="D99" s="143">
        <v>0</v>
      </c>
      <c r="E99" s="178"/>
      <c r="F99" s="193">
        <v>6.23902019338461E-3</v>
      </c>
      <c r="G99" s="143"/>
    </row>
    <row r="100" spans="1:7" x14ac:dyDescent="0.25">
      <c r="A100" s="143" t="s">
        <v>682</v>
      </c>
      <c r="B100" s="164" t="s">
        <v>1459</v>
      </c>
      <c r="C100" s="193">
        <v>4.9251680086860233E-2</v>
      </c>
      <c r="D100" s="143">
        <v>0</v>
      </c>
      <c r="E100" s="178"/>
      <c r="F100" s="193">
        <v>4.9251680086860233E-2</v>
      </c>
      <c r="G100" s="143"/>
    </row>
    <row r="101" spans="1:7" x14ac:dyDescent="0.25">
      <c r="A101" s="143" t="s">
        <v>683</v>
      </c>
      <c r="B101" s="164" t="s">
        <v>1460</v>
      </c>
      <c r="C101" s="193">
        <v>8.838841691326739E-3</v>
      </c>
      <c r="D101" s="143">
        <v>0</v>
      </c>
      <c r="E101" s="178"/>
      <c r="F101" s="193">
        <v>8.838841691326739E-3</v>
      </c>
      <c r="G101" s="143"/>
    </row>
    <row r="102" spans="1:7" x14ac:dyDescent="0.25">
      <c r="A102" s="143" t="s">
        <v>684</v>
      </c>
      <c r="B102" s="164" t="s">
        <v>1461</v>
      </c>
      <c r="C102" s="193">
        <v>1.7024510280325783E-2</v>
      </c>
      <c r="D102" s="143">
        <v>0</v>
      </c>
      <c r="E102" s="178"/>
      <c r="F102" s="193">
        <v>1.7024510280325783E-2</v>
      </c>
      <c r="G102" s="143"/>
    </row>
    <row r="103" spans="1:7" x14ac:dyDescent="0.25">
      <c r="A103" s="143" t="s">
        <v>685</v>
      </c>
      <c r="B103" s="164" t="s">
        <v>1462</v>
      </c>
      <c r="C103" s="193">
        <v>1.7824804157443908E-2</v>
      </c>
      <c r="D103" s="143">
        <v>0</v>
      </c>
      <c r="E103" s="178"/>
      <c r="F103" s="193">
        <v>1.7824804157443908E-2</v>
      </c>
      <c r="G103" s="143"/>
    </row>
    <row r="104" spans="1:7" x14ac:dyDescent="0.25">
      <c r="A104" s="143" t="s">
        <v>686</v>
      </c>
      <c r="B104" s="164" t="s">
        <v>1463</v>
      </c>
      <c r="C104" s="193">
        <v>6.8639597581029175E-3</v>
      </c>
      <c r="D104" s="143">
        <v>0</v>
      </c>
      <c r="E104" s="178"/>
      <c r="F104" s="193">
        <v>6.8639597581029175E-3</v>
      </c>
      <c r="G104" s="143"/>
    </row>
    <row r="105" spans="1:7" x14ac:dyDescent="0.25">
      <c r="A105" s="143" t="s">
        <v>687</v>
      </c>
      <c r="B105" s="164" t="s">
        <v>1464</v>
      </c>
      <c r="C105" s="193">
        <v>2.7464695606593949E-2</v>
      </c>
      <c r="D105" s="143">
        <v>0</v>
      </c>
      <c r="E105" s="178"/>
      <c r="F105" s="193">
        <v>2.7464695606593949E-2</v>
      </c>
      <c r="G105" s="143"/>
    </row>
    <row r="106" spans="1:7" x14ac:dyDescent="0.25">
      <c r="A106" s="143" t="s">
        <v>688</v>
      </c>
      <c r="B106" s="164" t="s">
        <v>1465</v>
      </c>
      <c r="C106" s="193">
        <v>2.6363847789154835E-2</v>
      </c>
      <c r="D106" s="143">
        <v>0</v>
      </c>
      <c r="E106" s="178"/>
      <c r="F106" s="193">
        <v>2.6363847789154835E-2</v>
      </c>
      <c r="G106" s="143"/>
    </row>
    <row r="107" spans="1:7" x14ac:dyDescent="0.25">
      <c r="A107" s="143" t="s">
        <v>689</v>
      </c>
      <c r="B107" s="164" t="s">
        <v>1466</v>
      </c>
      <c r="C107" s="193">
        <v>2.4222564496720323E-2</v>
      </c>
      <c r="D107" s="143">
        <v>0</v>
      </c>
      <c r="E107" s="178"/>
      <c r="F107" s="193">
        <v>2.4222564496720323E-2</v>
      </c>
      <c r="G107" s="143"/>
    </row>
    <row r="108" spans="1:7" x14ac:dyDescent="0.25">
      <c r="A108" s="143" t="s">
        <v>690</v>
      </c>
      <c r="B108" s="164" t="s">
        <v>1467</v>
      </c>
      <c r="C108" s="193">
        <v>1.568587961449219E-2</v>
      </c>
      <c r="D108" s="143">
        <v>0</v>
      </c>
      <c r="E108" s="178"/>
      <c r="F108" s="193">
        <v>1.568587961449219E-2</v>
      </c>
      <c r="G108" s="143"/>
    </row>
    <row r="109" spans="1:7" x14ac:dyDescent="0.25">
      <c r="A109" s="143" t="s">
        <v>691</v>
      </c>
      <c r="B109" s="164" t="s">
        <v>1468</v>
      </c>
      <c r="C109" s="193">
        <v>5.1014889843311713E-2</v>
      </c>
      <c r="D109" s="143">
        <v>0</v>
      </c>
      <c r="E109" s="178"/>
      <c r="F109" s="193">
        <v>5.1014889843311713E-2</v>
      </c>
      <c r="G109" s="143"/>
    </row>
    <row r="110" spans="1:7" x14ac:dyDescent="0.25">
      <c r="A110" s="143" t="s">
        <v>692</v>
      </c>
      <c r="B110" s="164" t="s">
        <v>1469</v>
      </c>
      <c r="C110" s="193">
        <v>2.6423502797310705E-2</v>
      </c>
      <c r="D110" s="143">
        <v>0</v>
      </c>
      <c r="E110" s="178"/>
      <c r="F110" s="193">
        <v>2.6423502797310705E-2</v>
      </c>
      <c r="G110" s="143"/>
    </row>
    <row r="111" spans="1:7" x14ac:dyDescent="0.25">
      <c r="A111" s="143" t="s">
        <v>693</v>
      </c>
      <c r="B111" s="164" t="s">
        <v>1470</v>
      </c>
      <c r="C111" s="193">
        <v>3.4752448060499867E-2</v>
      </c>
      <c r="D111" s="143">
        <v>0</v>
      </c>
      <c r="E111" s="178"/>
      <c r="F111" s="193">
        <v>3.4752448060499867E-2</v>
      </c>
      <c r="G111" s="143"/>
    </row>
    <row r="112" spans="1:7" x14ac:dyDescent="0.25">
      <c r="A112" s="143" t="s">
        <v>694</v>
      </c>
      <c r="B112" s="164" t="s">
        <v>1471</v>
      </c>
      <c r="C112" s="193">
        <v>9.614273660362041E-2</v>
      </c>
      <c r="D112" s="143">
        <v>0</v>
      </c>
      <c r="E112" s="178"/>
      <c r="F112" s="193">
        <v>9.614273660362041E-2</v>
      </c>
      <c r="G112" s="143"/>
    </row>
    <row r="113" spans="1:7" x14ac:dyDescent="0.25">
      <c r="A113" s="143" t="s">
        <v>695</v>
      </c>
      <c r="B113" s="164" t="s">
        <v>1472</v>
      </c>
      <c r="C113" s="193">
        <v>2.6373138444401877E-2</v>
      </c>
      <c r="D113" s="143">
        <v>0</v>
      </c>
      <c r="E113" s="178"/>
      <c r="F113" s="193">
        <v>2.6373138444401877E-2</v>
      </c>
      <c r="G113" s="143"/>
    </row>
    <row r="114" spans="1:7" x14ac:dyDescent="0.25">
      <c r="A114" s="143" t="s">
        <v>696</v>
      </c>
      <c r="B114" s="164" t="s">
        <v>1473</v>
      </c>
      <c r="C114" s="193">
        <v>2.6966417582525798E-2</v>
      </c>
      <c r="D114" s="143">
        <v>0</v>
      </c>
      <c r="E114" s="178"/>
      <c r="F114" s="193">
        <v>2.6966417582525798E-2</v>
      </c>
      <c r="G114" s="143"/>
    </row>
    <row r="115" spans="1:7" x14ac:dyDescent="0.25">
      <c r="A115" s="143" t="s">
        <v>697</v>
      </c>
      <c r="B115" s="164" t="s">
        <v>1474</v>
      </c>
      <c r="C115" s="193">
        <v>1.3363538164298692E-2</v>
      </c>
      <c r="D115" s="143">
        <v>0</v>
      </c>
      <c r="E115" s="178"/>
      <c r="F115" s="193">
        <v>1.3363538164298692E-2</v>
      </c>
      <c r="G115" s="143"/>
    </row>
    <row r="116" spans="1:7" x14ac:dyDescent="0.25">
      <c r="A116" s="143" t="s">
        <v>698</v>
      </c>
      <c r="B116" s="164" t="s">
        <v>1475</v>
      </c>
      <c r="C116" s="193">
        <v>2.623608816843576E-2</v>
      </c>
      <c r="D116" s="143">
        <v>0</v>
      </c>
      <c r="E116" s="178"/>
      <c r="F116" s="193">
        <v>2.623608816843576E-2</v>
      </c>
      <c r="G116" s="143"/>
    </row>
    <row r="117" spans="1:7" x14ac:dyDescent="0.25">
      <c r="A117" s="143" t="s">
        <v>699</v>
      </c>
      <c r="B117" s="164" t="s">
        <v>1476</v>
      </c>
      <c r="C117" s="193">
        <v>0.42820222513622802</v>
      </c>
      <c r="D117" s="143">
        <v>0</v>
      </c>
      <c r="E117" s="178"/>
      <c r="F117" s="193">
        <v>0.42820222513622802</v>
      </c>
      <c r="G117" s="143"/>
    </row>
    <row r="118" spans="1:7" x14ac:dyDescent="0.25">
      <c r="A118" s="143" t="s">
        <v>700</v>
      </c>
      <c r="B118" s="164" t="s">
        <v>1477</v>
      </c>
      <c r="C118" s="193">
        <v>7.0745211524961646E-2</v>
      </c>
      <c r="D118" s="143">
        <v>0</v>
      </c>
      <c r="E118" s="178"/>
      <c r="F118" s="193">
        <v>7.0745211524961646E-2</v>
      </c>
      <c r="G118" s="143"/>
    </row>
    <row r="119" spans="1:7" x14ac:dyDescent="0.25">
      <c r="A119" s="143" t="s">
        <v>701</v>
      </c>
      <c r="B119" s="164" t="s">
        <v>681</v>
      </c>
      <c r="C119" s="178" t="s">
        <v>93</v>
      </c>
      <c r="D119" s="178" t="s">
        <v>93</v>
      </c>
      <c r="E119" s="178"/>
      <c r="F119" s="178" t="s">
        <v>93</v>
      </c>
      <c r="G119" s="143"/>
    </row>
    <row r="120" spans="1:7" x14ac:dyDescent="0.25">
      <c r="A120" s="143" t="s">
        <v>702</v>
      </c>
      <c r="B120" s="164" t="s">
        <v>681</v>
      </c>
      <c r="C120" s="178" t="s">
        <v>93</v>
      </c>
      <c r="D120" s="178" t="s">
        <v>93</v>
      </c>
      <c r="E120" s="178"/>
      <c r="F120" s="178" t="s">
        <v>93</v>
      </c>
      <c r="G120" s="143"/>
    </row>
    <row r="121" spans="1:7" x14ac:dyDescent="0.25">
      <c r="A121" s="143" t="s">
        <v>703</v>
      </c>
      <c r="B121" s="164" t="s">
        <v>681</v>
      </c>
      <c r="C121" s="178" t="s">
        <v>93</v>
      </c>
      <c r="D121" s="178" t="s">
        <v>93</v>
      </c>
      <c r="E121" s="178"/>
      <c r="F121" s="178" t="s">
        <v>93</v>
      </c>
      <c r="G121" s="143"/>
    </row>
    <row r="122" spans="1:7" x14ac:dyDescent="0.25">
      <c r="A122" s="143" t="s">
        <v>704</v>
      </c>
      <c r="B122" s="164" t="s">
        <v>681</v>
      </c>
      <c r="C122" s="178" t="s">
        <v>93</v>
      </c>
      <c r="D122" s="178" t="s">
        <v>93</v>
      </c>
      <c r="E122" s="178"/>
      <c r="F122" s="178" t="s">
        <v>93</v>
      </c>
      <c r="G122" s="143"/>
    </row>
    <row r="123" spans="1:7" x14ac:dyDescent="0.25">
      <c r="A123" s="143" t="s">
        <v>705</v>
      </c>
      <c r="B123" s="164" t="s">
        <v>681</v>
      </c>
      <c r="C123" s="178" t="s">
        <v>93</v>
      </c>
      <c r="D123" s="178" t="s">
        <v>93</v>
      </c>
      <c r="E123" s="178"/>
      <c r="F123" s="178" t="s">
        <v>93</v>
      </c>
      <c r="G123" s="143"/>
    </row>
    <row r="124" spans="1:7" x14ac:dyDescent="0.25">
      <c r="A124" s="143" t="s">
        <v>706</v>
      </c>
      <c r="B124" s="164" t="s">
        <v>681</v>
      </c>
      <c r="C124" s="178" t="s">
        <v>93</v>
      </c>
      <c r="D124" s="178" t="s">
        <v>93</v>
      </c>
      <c r="E124" s="178"/>
      <c r="F124" s="178" t="s">
        <v>93</v>
      </c>
      <c r="G124" s="143"/>
    </row>
    <row r="125" spans="1:7" x14ac:dyDescent="0.25">
      <c r="A125" s="143" t="s">
        <v>707</v>
      </c>
      <c r="B125" s="164" t="s">
        <v>681</v>
      </c>
      <c r="C125" s="178" t="s">
        <v>93</v>
      </c>
      <c r="D125" s="178" t="s">
        <v>93</v>
      </c>
      <c r="E125" s="178"/>
      <c r="F125" s="178" t="s">
        <v>93</v>
      </c>
      <c r="G125" s="143"/>
    </row>
    <row r="126" spans="1:7" x14ac:dyDescent="0.25">
      <c r="A126" s="143" t="s">
        <v>708</v>
      </c>
      <c r="B126" s="164" t="s">
        <v>681</v>
      </c>
      <c r="C126" s="178" t="s">
        <v>93</v>
      </c>
      <c r="D126" s="178" t="s">
        <v>93</v>
      </c>
      <c r="E126" s="178"/>
      <c r="F126" s="178" t="s">
        <v>93</v>
      </c>
      <c r="G126" s="143"/>
    </row>
    <row r="127" spans="1:7" x14ac:dyDescent="0.25">
      <c r="A127" s="143" t="s">
        <v>709</v>
      </c>
      <c r="B127" s="164" t="s">
        <v>681</v>
      </c>
      <c r="C127" s="178" t="s">
        <v>93</v>
      </c>
      <c r="D127" s="178" t="s">
        <v>93</v>
      </c>
      <c r="E127" s="178"/>
      <c r="F127" s="178" t="s">
        <v>93</v>
      </c>
      <c r="G127" s="143"/>
    </row>
    <row r="128" spans="1:7" x14ac:dyDescent="0.25">
      <c r="A128" s="143" t="s">
        <v>710</v>
      </c>
      <c r="B128" s="164" t="s">
        <v>681</v>
      </c>
      <c r="C128" s="178" t="s">
        <v>93</v>
      </c>
      <c r="D128" s="178" t="s">
        <v>93</v>
      </c>
      <c r="E128" s="178"/>
      <c r="F128" s="178" t="s">
        <v>93</v>
      </c>
      <c r="G128" s="143"/>
    </row>
    <row r="129" spans="1:7" x14ac:dyDescent="0.25">
      <c r="A129" s="143" t="s">
        <v>711</v>
      </c>
      <c r="B129" s="164" t="s">
        <v>681</v>
      </c>
      <c r="C129" s="178" t="s">
        <v>93</v>
      </c>
      <c r="D129" s="178" t="s">
        <v>93</v>
      </c>
      <c r="E129" s="178"/>
      <c r="F129" s="178" t="s">
        <v>93</v>
      </c>
      <c r="G129" s="143"/>
    </row>
    <row r="130" spans="1:7" x14ac:dyDescent="0.25">
      <c r="A130" s="143" t="s">
        <v>1410</v>
      </c>
      <c r="B130" s="164" t="s">
        <v>681</v>
      </c>
      <c r="C130" s="178" t="s">
        <v>93</v>
      </c>
      <c r="D130" s="178" t="s">
        <v>93</v>
      </c>
      <c r="E130" s="178"/>
      <c r="F130" s="178" t="s">
        <v>93</v>
      </c>
      <c r="G130" s="143"/>
    </row>
    <row r="131" spans="1:7" x14ac:dyDescent="0.25">
      <c r="A131" s="143" t="s">
        <v>1411</v>
      </c>
      <c r="B131" s="164" t="s">
        <v>681</v>
      </c>
      <c r="C131" s="178" t="s">
        <v>93</v>
      </c>
      <c r="D131" s="178" t="s">
        <v>93</v>
      </c>
      <c r="E131" s="178"/>
      <c r="F131" s="178" t="s">
        <v>93</v>
      </c>
      <c r="G131" s="143"/>
    </row>
    <row r="132" spans="1:7" x14ac:dyDescent="0.25">
      <c r="A132" s="143" t="s">
        <v>1412</v>
      </c>
      <c r="B132" s="164" t="s">
        <v>681</v>
      </c>
      <c r="C132" s="178" t="s">
        <v>93</v>
      </c>
      <c r="D132" s="178" t="s">
        <v>93</v>
      </c>
      <c r="E132" s="178"/>
      <c r="F132" s="178" t="s">
        <v>93</v>
      </c>
      <c r="G132" s="143"/>
    </row>
    <row r="133" spans="1:7" x14ac:dyDescent="0.25">
      <c r="A133" s="143" t="s">
        <v>1413</v>
      </c>
      <c r="B133" s="164" t="s">
        <v>681</v>
      </c>
      <c r="C133" s="178" t="s">
        <v>93</v>
      </c>
      <c r="D133" s="178" t="s">
        <v>93</v>
      </c>
      <c r="E133" s="178"/>
      <c r="F133" s="178" t="s">
        <v>93</v>
      </c>
      <c r="G133" s="143"/>
    </row>
    <row r="134" spans="1:7" x14ac:dyDescent="0.25">
      <c r="A134" s="143" t="s">
        <v>1414</v>
      </c>
      <c r="B134" s="164" t="s">
        <v>681</v>
      </c>
      <c r="C134" s="178" t="s">
        <v>93</v>
      </c>
      <c r="D134" s="178" t="s">
        <v>93</v>
      </c>
      <c r="E134" s="178"/>
      <c r="F134" s="178" t="s">
        <v>93</v>
      </c>
      <c r="G134" s="143"/>
    </row>
    <row r="135" spans="1:7" x14ac:dyDescent="0.25">
      <c r="A135" s="143" t="s">
        <v>1415</v>
      </c>
      <c r="B135" s="164" t="s">
        <v>681</v>
      </c>
      <c r="C135" s="178" t="s">
        <v>93</v>
      </c>
      <c r="D135" s="178" t="s">
        <v>93</v>
      </c>
      <c r="E135" s="178"/>
      <c r="F135" s="178" t="s">
        <v>93</v>
      </c>
      <c r="G135" s="143"/>
    </row>
    <row r="136" spans="1:7" x14ac:dyDescent="0.25">
      <c r="A136" s="143" t="s">
        <v>1416</v>
      </c>
      <c r="B136" s="164" t="s">
        <v>681</v>
      </c>
      <c r="C136" s="178" t="s">
        <v>93</v>
      </c>
      <c r="D136" s="178" t="s">
        <v>93</v>
      </c>
      <c r="E136" s="178"/>
      <c r="F136" s="178" t="s">
        <v>93</v>
      </c>
      <c r="G136" s="143"/>
    </row>
    <row r="137" spans="1:7" x14ac:dyDescent="0.25">
      <c r="A137" s="143" t="s">
        <v>1417</v>
      </c>
      <c r="B137" s="164" t="s">
        <v>681</v>
      </c>
      <c r="C137" s="178" t="s">
        <v>93</v>
      </c>
      <c r="D137" s="178" t="s">
        <v>93</v>
      </c>
      <c r="E137" s="178"/>
      <c r="F137" s="178" t="s">
        <v>93</v>
      </c>
      <c r="G137" s="143"/>
    </row>
    <row r="138" spans="1:7" x14ac:dyDescent="0.25">
      <c r="A138" s="143" t="s">
        <v>1418</v>
      </c>
      <c r="B138" s="164" t="s">
        <v>681</v>
      </c>
      <c r="C138" s="178" t="s">
        <v>93</v>
      </c>
      <c r="D138" s="178" t="s">
        <v>93</v>
      </c>
      <c r="E138" s="178"/>
      <c r="F138" s="178" t="s">
        <v>93</v>
      </c>
      <c r="G138" s="143"/>
    </row>
    <row r="139" spans="1:7" x14ac:dyDescent="0.25">
      <c r="A139" s="143" t="s">
        <v>1419</v>
      </c>
      <c r="B139" s="164" t="s">
        <v>681</v>
      </c>
      <c r="C139" s="178" t="s">
        <v>93</v>
      </c>
      <c r="D139" s="178" t="s">
        <v>93</v>
      </c>
      <c r="E139" s="178"/>
      <c r="F139" s="178" t="s">
        <v>93</v>
      </c>
      <c r="G139" s="143"/>
    </row>
    <row r="140" spans="1:7" x14ac:dyDescent="0.25">
      <c r="A140" s="143" t="s">
        <v>1420</v>
      </c>
      <c r="B140" s="164" t="s">
        <v>681</v>
      </c>
      <c r="C140" s="178" t="s">
        <v>93</v>
      </c>
      <c r="D140" s="178" t="s">
        <v>93</v>
      </c>
      <c r="E140" s="178"/>
      <c r="F140" s="178" t="s">
        <v>93</v>
      </c>
      <c r="G140" s="143"/>
    </row>
    <row r="141" spans="1:7" x14ac:dyDescent="0.25">
      <c r="A141" s="143" t="s">
        <v>1421</v>
      </c>
      <c r="B141" s="164" t="s">
        <v>681</v>
      </c>
      <c r="C141" s="178" t="s">
        <v>93</v>
      </c>
      <c r="D141" s="178" t="s">
        <v>93</v>
      </c>
      <c r="E141" s="178"/>
      <c r="F141" s="178" t="s">
        <v>93</v>
      </c>
      <c r="G141" s="143"/>
    </row>
    <row r="142" spans="1:7" x14ac:dyDescent="0.25">
      <c r="A142" s="143" t="s">
        <v>1422</v>
      </c>
      <c r="B142" s="164" t="s">
        <v>681</v>
      </c>
      <c r="C142" s="178" t="s">
        <v>93</v>
      </c>
      <c r="D142" s="178" t="s">
        <v>93</v>
      </c>
      <c r="E142" s="178"/>
      <c r="F142" s="178" t="s">
        <v>93</v>
      </c>
      <c r="G142" s="143"/>
    </row>
    <row r="143" spans="1:7" x14ac:dyDescent="0.25">
      <c r="A143" s="143" t="s">
        <v>1423</v>
      </c>
      <c r="B143" s="164" t="s">
        <v>681</v>
      </c>
      <c r="C143" s="178" t="s">
        <v>93</v>
      </c>
      <c r="D143" s="178" t="s">
        <v>93</v>
      </c>
      <c r="E143" s="178"/>
      <c r="F143" s="178" t="s">
        <v>93</v>
      </c>
      <c r="G143" s="143"/>
    </row>
    <row r="144" spans="1:7" x14ac:dyDescent="0.25">
      <c r="A144" s="143" t="s">
        <v>1424</v>
      </c>
      <c r="B144" s="164" t="s">
        <v>681</v>
      </c>
      <c r="C144" s="178" t="s">
        <v>93</v>
      </c>
      <c r="D144" s="178" t="s">
        <v>93</v>
      </c>
      <c r="E144" s="178"/>
      <c r="F144" s="178" t="s">
        <v>93</v>
      </c>
      <c r="G144" s="143"/>
    </row>
    <row r="145" spans="1:7" x14ac:dyDescent="0.25">
      <c r="A145" s="143" t="s">
        <v>1425</v>
      </c>
      <c r="B145" s="164" t="s">
        <v>681</v>
      </c>
      <c r="C145" s="178" t="s">
        <v>93</v>
      </c>
      <c r="D145" s="178" t="s">
        <v>93</v>
      </c>
      <c r="E145" s="178"/>
      <c r="F145" s="178" t="s">
        <v>93</v>
      </c>
      <c r="G145" s="143"/>
    </row>
    <row r="146" spans="1:7" x14ac:dyDescent="0.25">
      <c r="A146" s="143" t="s">
        <v>1426</v>
      </c>
      <c r="B146" s="164" t="s">
        <v>681</v>
      </c>
      <c r="C146" s="178" t="s">
        <v>93</v>
      </c>
      <c r="D146" s="178" t="s">
        <v>93</v>
      </c>
      <c r="E146" s="178"/>
      <c r="F146" s="178" t="s">
        <v>93</v>
      </c>
      <c r="G146" s="143"/>
    </row>
    <row r="147" spans="1:7" x14ac:dyDescent="0.25">
      <c r="A147" s="143" t="s">
        <v>1427</v>
      </c>
      <c r="B147" s="164" t="s">
        <v>681</v>
      </c>
      <c r="C147" s="178" t="s">
        <v>93</v>
      </c>
      <c r="D147" s="178" t="s">
        <v>93</v>
      </c>
      <c r="E147" s="178"/>
      <c r="F147" s="178" t="s">
        <v>93</v>
      </c>
      <c r="G147" s="143"/>
    </row>
    <row r="148" spans="1:7" x14ac:dyDescent="0.25">
      <c r="A148" s="143" t="s">
        <v>1428</v>
      </c>
      <c r="B148" s="164" t="s">
        <v>681</v>
      </c>
      <c r="C148" s="178" t="s">
        <v>93</v>
      </c>
      <c r="D148" s="178" t="s">
        <v>93</v>
      </c>
      <c r="E148" s="178"/>
      <c r="F148" s="178" t="s">
        <v>93</v>
      </c>
      <c r="G148" s="143"/>
    </row>
    <row r="149" spans="1:7" ht="15" customHeight="1" x14ac:dyDescent="0.25">
      <c r="A149" s="154"/>
      <c r="B149" s="155" t="s">
        <v>712</v>
      </c>
      <c r="C149" s="154" t="s">
        <v>586</v>
      </c>
      <c r="D149" s="154" t="s">
        <v>587</v>
      </c>
      <c r="E149" s="161"/>
      <c r="F149" s="156" t="s">
        <v>552</v>
      </c>
      <c r="G149" s="156"/>
    </row>
    <row r="150" spans="1:7" x14ac:dyDescent="0.25">
      <c r="A150" s="143" t="s">
        <v>713</v>
      </c>
      <c r="B150" s="143" t="s">
        <v>714</v>
      </c>
      <c r="C150" s="193">
        <v>1.7914823552075701E-2</v>
      </c>
      <c r="D150" s="143">
        <v>0</v>
      </c>
      <c r="E150" s="179"/>
      <c r="F150" s="193">
        <v>1.7914823552075701E-2</v>
      </c>
    </row>
    <row r="151" spans="1:7" x14ac:dyDescent="0.25">
      <c r="A151" s="143" t="s">
        <v>715</v>
      </c>
      <c r="B151" s="143" t="s">
        <v>716</v>
      </c>
      <c r="C151" s="193">
        <v>0.98208517644792404</v>
      </c>
      <c r="D151" s="143">
        <v>0</v>
      </c>
      <c r="E151" s="179"/>
      <c r="F151" s="193">
        <v>0.98208517644792404</v>
      </c>
    </row>
    <row r="152" spans="1:7" x14ac:dyDescent="0.25">
      <c r="A152" s="143" t="s">
        <v>717</v>
      </c>
      <c r="B152" s="143" t="s">
        <v>157</v>
      </c>
      <c r="C152" s="193">
        <v>0</v>
      </c>
      <c r="D152" s="143">
        <v>0</v>
      </c>
      <c r="E152" s="179"/>
      <c r="F152" s="193">
        <v>0</v>
      </c>
    </row>
    <row r="153" spans="1:7" outlineLevel="1" x14ac:dyDescent="0.25">
      <c r="A153" s="143" t="s">
        <v>718</v>
      </c>
      <c r="C153" s="178"/>
      <c r="D153" s="178"/>
      <c r="E153" s="179"/>
      <c r="F153" s="178"/>
    </row>
    <row r="154" spans="1:7" outlineLevel="1" x14ac:dyDescent="0.25">
      <c r="A154" s="143" t="s">
        <v>719</v>
      </c>
      <c r="C154" s="178"/>
      <c r="D154" s="178"/>
      <c r="E154" s="179"/>
      <c r="F154" s="178"/>
    </row>
    <row r="155" spans="1:7" outlineLevel="1" x14ac:dyDescent="0.25">
      <c r="A155" s="143" t="s">
        <v>720</v>
      </c>
      <c r="C155" s="178"/>
      <c r="D155" s="178"/>
      <c r="E155" s="179"/>
      <c r="F155" s="178"/>
    </row>
    <row r="156" spans="1:7" outlineLevel="1" x14ac:dyDescent="0.25">
      <c r="A156" s="143" t="s">
        <v>721</v>
      </c>
      <c r="C156" s="178"/>
      <c r="D156" s="178"/>
      <c r="E156" s="179"/>
      <c r="F156" s="178"/>
    </row>
    <row r="157" spans="1:7" outlineLevel="1" x14ac:dyDescent="0.25">
      <c r="A157" s="143" t="s">
        <v>722</v>
      </c>
      <c r="C157" s="178"/>
      <c r="D157" s="178"/>
      <c r="E157" s="179"/>
      <c r="F157" s="178"/>
    </row>
    <row r="158" spans="1:7" outlineLevel="1" x14ac:dyDescent="0.25">
      <c r="A158" s="143" t="s">
        <v>723</v>
      </c>
      <c r="C158" s="178"/>
      <c r="D158" s="178"/>
      <c r="E158" s="179"/>
      <c r="F158" s="178"/>
    </row>
    <row r="159" spans="1:7" ht="15" customHeight="1" x14ac:dyDescent="0.25">
      <c r="A159" s="154"/>
      <c r="B159" s="155" t="s">
        <v>724</v>
      </c>
      <c r="C159" s="154" t="s">
        <v>586</v>
      </c>
      <c r="D159" s="154" t="s">
        <v>587</v>
      </c>
      <c r="E159" s="161"/>
      <c r="F159" s="156" t="s">
        <v>552</v>
      </c>
      <c r="G159" s="156"/>
    </row>
    <row r="160" spans="1:7" x14ac:dyDescent="0.25">
      <c r="A160" s="143" t="s">
        <v>725</v>
      </c>
      <c r="B160" s="143" t="s">
        <v>726</v>
      </c>
      <c r="C160" s="193">
        <v>5.1841384545875398E-2</v>
      </c>
      <c r="D160" s="178"/>
      <c r="E160" s="179"/>
      <c r="F160" s="193">
        <v>5.1841384545875398E-2</v>
      </c>
    </row>
    <row r="161" spans="1:7" x14ac:dyDescent="0.25">
      <c r="A161" s="143" t="s">
        <v>727</v>
      </c>
      <c r="B161" s="143" t="s">
        <v>728</v>
      </c>
      <c r="C161" s="193">
        <v>0.94815861545412505</v>
      </c>
      <c r="D161" s="178"/>
      <c r="E161" s="179"/>
      <c r="F161" s="193">
        <v>0.94815861545412505</v>
      </c>
    </row>
    <row r="162" spans="1:7" x14ac:dyDescent="0.25">
      <c r="A162" s="143" t="s">
        <v>729</v>
      </c>
      <c r="B162" s="143" t="s">
        <v>157</v>
      </c>
      <c r="C162" s="193">
        <v>0</v>
      </c>
      <c r="D162" s="178">
        <v>0</v>
      </c>
      <c r="E162" s="179"/>
      <c r="F162" s="193">
        <v>0</v>
      </c>
    </row>
    <row r="163" spans="1:7" outlineLevel="1" x14ac:dyDescent="0.25">
      <c r="A163" s="143" t="s">
        <v>730</v>
      </c>
      <c r="E163" s="138"/>
    </row>
    <row r="164" spans="1:7" outlineLevel="1" x14ac:dyDescent="0.25">
      <c r="A164" s="143" t="s">
        <v>731</v>
      </c>
      <c r="E164" s="138"/>
    </row>
    <row r="165" spans="1:7" outlineLevel="1" x14ac:dyDescent="0.25">
      <c r="A165" s="143" t="s">
        <v>732</v>
      </c>
      <c r="E165" s="138"/>
    </row>
    <row r="166" spans="1:7" outlineLevel="1" x14ac:dyDescent="0.25">
      <c r="A166" s="143" t="s">
        <v>733</v>
      </c>
      <c r="E166" s="138"/>
    </row>
    <row r="167" spans="1:7" outlineLevel="1" x14ac:dyDescent="0.25">
      <c r="A167" s="143" t="s">
        <v>734</v>
      </c>
      <c r="E167" s="138"/>
    </row>
    <row r="168" spans="1:7" outlineLevel="1" x14ac:dyDescent="0.25">
      <c r="A168" s="143" t="s">
        <v>735</v>
      </c>
      <c r="E168" s="138"/>
    </row>
    <row r="169" spans="1:7" ht="15" customHeight="1" x14ac:dyDescent="0.25">
      <c r="A169" s="154"/>
      <c r="B169" s="155" t="s">
        <v>736</v>
      </c>
      <c r="C169" s="154" t="s">
        <v>586</v>
      </c>
      <c r="D169" s="154" t="s">
        <v>587</v>
      </c>
      <c r="E169" s="161"/>
      <c r="F169" s="156" t="s">
        <v>552</v>
      </c>
      <c r="G169" s="156"/>
    </row>
    <row r="170" spans="1:7" x14ac:dyDescent="0.25">
      <c r="A170" s="143" t="s">
        <v>737</v>
      </c>
      <c r="B170" s="165" t="s">
        <v>738</v>
      </c>
      <c r="C170" s="193">
        <v>0.112626131207443</v>
      </c>
      <c r="D170" s="178">
        <v>0</v>
      </c>
      <c r="E170" s="179"/>
      <c r="F170" s="193">
        <v>0.112626131207443</v>
      </c>
    </row>
    <row r="171" spans="1:7" x14ac:dyDescent="0.25">
      <c r="A171" s="143" t="s">
        <v>739</v>
      </c>
      <c r="B171" s="165" t="s">
        <v>740</v>
      </c>
      <c r="C171" s="193">
        <v>8.9459496182526896E-2</v>
      </c>
      <c r="D171" s="178">
        <v>0</v>
      </c>
      <c r="E171" s="179"/>
      <c r="F171" s="193">
        <v>8.9459496182526896E-2</v>
      </c>
    </row>
    <row r="172" spans="1:7" x14ac:dyDescent="0.25">
      <c r="A172" s="143" t="s">
        <v>741</v>
      </c>
      <c r="B172" s="165" t="s">
        <v>742</v>
      </c>
      <c r="C172" s="193">
        <v>0.10309553147549599</v>
      </c>
      <c r="D172" s="178">
        <v>0</v>
      </c>
      <c r="E172" s="178"/>
      <c r="F172" s="193">
        <v>0.10309553147549599</v>
      </c>
    </row>
    <row r="173" spans="1:7" x14ac:dyDescent="0.25">
      <c r="A173" s="143" t="s">
        <v>743</v>
      </c>
      <c r="B173" s="165" t="s">
        <v>744</v>
      </c>
      <c r="C173" s="193">
        <v>0.187494894691486</v>
      </c>
      <c r="D173" s="178">
        <v>0</v>
      </c>
      <c r="E173" s="178"/>
      <c r="F173" s="193">
        <v>0.187494894691486</v>
      </c>
    </row>
    <row r="174" spans="1:7" x14ac:dyDescent="0.25">
      <c r="A174" s="143" t="s">
        <v>745</v>
      </c>
      <c r="B174" s="165" t="s">
        <v>746</v>
      </c>
      <c r="C174" s="193">
        <v>0.50732394644304901</v>
      </c>
      <c r="D174" s="178">
        <v>0</v>
      </c>
      <c r="E174" s="178"/>
      <c r="F174" s="193">
        <v>0.50732394644304901</v>
      </c>
    </row>
    <row r="175" spans="1:7" outlineLevel="1" x14ac:dyDescent="0.25">
      <c r="A175" s="143" t="s">
        <v>747</v>
      </c>
      <c r="B175" s="162"/>
      <c r="C175" s="178"/>
      <c r="D175" s="178"/>
      <c r="E175" s="178"/>
      <c r="F175" s="178"/>
    </row>
    <row r="176" spans="1:7" outlineLevel="1" x14ac:dyDescent="0.25">
      <c r="A176" s="143" t="s">
        <v>748</v>
      </c>
      <c r="B176" s="162"/>
      <c r="C176" s="178"/>
      <c r="D176" s="178"/>
      <c r="E176" s="178"/>
      <c r="F176" s="178"/>
    </row>
    <row r="177" spans="1:7" outlineLevel="1" x14ac:dyDescent="0.25">
      <c r="A177" s="143" t="s">
        <v>749</v>
      </c>
      <c r="B177" s="165"/>
      <c r="C177" s="178"/>
      <c r="D177" s="178"/>
      <c r="E177" s="178"/>
      <c r="F177" s="178"/>
    </row>
    <row r="178" spans="1:7" outlineLevel="1" x14ac:dyDescent="0.25">
      <c r="A178" s="143" t="s">
        <v>750</v>
      </c>
      <c r="B178" s="165"/>
      <c r="C178" s="178"/>
      <c r="D178" s="178"/>
      <c r="E178" s="178"/>
      <c r="F178" s="178"/>
    </row>
    <row r="179" spans="1:7" ht="15" customHeight="1" x14ac:dyDescent="0.25">
      <c r="A179" s="154"/>
      <c r="B179" s="155" t="s">
        <v>751</v>
      </c>
      <c r="C179" s="154" t="s">
        <v>586</v>
      </c>
      <c r="D179" s="154" t="s">
        <v>587</v>
      </c>
      <c r="E179" s="161"/>
      <c r="F179" s="156" t="s">
        <v>552</v>
      </c>
      <c r="G179" s="156"/>
    </row>
    <row r="180" spans="1:7" x14ac:dyDescent="0.25">
      <c r="A180" s="143" t="s">
        <v>752</v>
      </c>
      <c r="B180" s="143" t="s">
        <v>753</v>
      </c>
      <c r="C180" s="193">
        <v>0</v>
      </c>
      <c r="D180" s="143">
        <v>0</v>
      </c>
      <c r="E180" s="179"/>
      <c r="F180" s="193">
        <v>0</v>
      </c>
    </row>
    <row r="181" spans="1:7" outlineLevel="1" x14ac:dyDescent="0.25">
      <c r="A181" s="143" t="s">
        <v>754</v>
      </c>
      <c r="B181" s="166"/>
      <c r="C181" s="178"/>
      <c r="D181" s="178"/>
      <c r="E181" s="179"/>
      <c r="F181" s="178"/>
    </row>
    <row r="182" spans="1:7" outlineLevel="1" x14ac:dyDescent="0.25">
      <c r="A182" s="143" t="s">
        <v>755</v>
      </c>
      <c r="B182" s="166"/>
      <c r="C182" s="178"/>
      <c r="D182" s="178"/>
      <c r="E182" s="179"/>
      <c r="F182" s="178"/>
    </row>
    <row r="183" spans="1:7" outlineLevel="1" x14ac:dyDescent="0.25">
      <c r="A183" s="143" t="s">
        <v>756</v>
      </c>
      <c r="B183" s="166"/>
      <c r="C183" s="178"/>
      <c r="D183" s="178"/>
      <c r="E183" s="179"/>
      <c r="F183" s="178"/>
    </row>
    <row r="184" spans="1:7" outlineLevel="1" x14ac:dyDescent="0.25">
      <c r="A184" s="143" t="s">
        <v>757</v>
      </c>
      <c r="B184" s="166"/>
      <c r="C184" s="178"/>
      <c r="D184" s="178"/>
      <c r="E184" s="179"/>
      <c r="F184" s="178"/>
    </row>
    <row r="185" spans="1:7" ht="18.75" x14ac:dyDescent="0.25">
      <c r="A185" s="167"/>
      <c r="B185" s="168" t="s">
        <v>549</v>
      </c>
      <c r="C185" s="167"/>
      <c r="D185" s="167"/>
      <c r="E185" s="167"/>
      <c r="F185" s="169"/>
      <c r="G185" s="169"/>
    </row>
    <row r="186" spans="1:7" ht="15" customHeight="1" x14ac:dyDescent="0.25">
      <c r="A186" s="154"/>
      <c r="B186" s="155" t="s">
        <v>758</v>
      </c>
      <c r="C186" s="154" t="s">
        <v>759</v>
      </c>
      <c r="D186" s="154" t="s">
        <v>760</v>
      </c>
      <c r="E186" s="161"/>
      <c r="F186" s="154" t="s">
        <v>586</v>
      </c>
      <c r="G186" s="154" t="s">
        <v>761</v>
      </c>
    </row>
    <row r="187" spans="1:7" x14ac:dyDescent="0.2">
      <c r="A187" s="143" t="s">
        <v>762</v>
      </c>
      <c r="B187" s="164" t="s">
        <v>763</v>
      </c>
      <c r="C187" s="206">
        <v>62.995291277251098</v>
      </c>
      <c r="D187" s="143">
        <v>0</v>
      </c>
      <c r="E187" s="170"/>
      <c r="F187" s="171"/>
      <c r="G187" s="171"/>
    </row>
    <row r="188" spans="1:7" x14ac:dyDescent="0.25">
      <c r="A188" s="170"/>
      <c r="B188" s="172"/>
      <c r="C188" s="170"/>
      <c r="D188" s="170"/>
      <c r="E188" s="170"/>
      <c r="F188" s="171"/>
      <c r="G188" s="171"/>
    </row>
    <row r="189" spans="1:7" x14ac:dyDescent="0.25">
      <c r="B189" s="164" t="s">
        <v>764</v>
      </c>
      <c r="C189" s="170"/>
      <c r="D189" s="170"/>
      <c r="E189" s="170"/>
      <c r="F189" s="171"/>
      <c r="G189" s="171"/>
    </row>
    <row r="190" spans="1:7" x14ac:dyDescent="0.25">
      <c r="A190" s="143" t="s">
        <v>765</v>
      </c>
      <c r="B190" s="164" t="s">
        <v>1479</v>
      </c>
      <c r="C190" s="190">
        <v>1318.1215643199901</v>
      </c>
      <c r="D190" s="194">
        <v>106794</v>
      </c>
      <c r="E190" s="170"/>
      <c r="F190" s="157">
        <f>IF($C$214=0,"",IF(C190="[for completion]","",IF(C190="","",C190/$C$214)))</f>
        <v>6.6613591383007958E-2</v>
      </c>
      <c r="G190" s="157">
        <f>IF($D$214=0,"",IF(D190="[for completion]","",IF(D190="","",D190/$D$214)))</f>
        <v>0.33998701100244499</v>
      </c>
    </row>
    <row r="191" spans="1:7" x14ac:dyDescent="0.25">
      <c r="A191" s="143" t="s">
        <v>766</v>
      </c>
      <c r="B191" s="164" t="s">
        <v>1480</v>
      </c>
      <c r="C191" s="190">
        <v>2538.9309979099698</v>
      </c>
      <c r="D191" s="194">
        <v>68988</v>
      </c>
      <c r="E191" s="170"/>
      <c r="F191" s="157">
        <f t="shared" ref="F191:F213" si="1">IF($C$214=0,"",IF(C191="[for completion]","",IF(C191="","",C191/$C$214)))</f>
        <v>0.12830934310044387</v>
      </c>
      <c r="G191" s="157">
        <f t="shared" ref="G191:G213" si="2">IF($D$214=0,"",IF(D191="[for completion]","",IF(D191="","",D191/$D$214)))</f>
        <v>0.2196286674816626</v>
      </c>
    </row>
    <row r="192" spans="1:7" x14ac:dyDescent="0.25">
      <c r="A192" s="143" t="s">
        <v>767</v>
      </c>
      <c r="B192" s="164" t="s">
        <v>1481</v>
      </c>
      <c r="C192" s="190">
        <v>5711.6641191700101</v>
      </c>
      <c r="D192" s="194">
        <v>79215</v>
      </c>
      <c r="E192" s="170"/>
      <c r="F192" s="157">
        <f t="shared" si="1"/>
        <v>0.28864899114799275</v>
      </c>
      <c r="G192" s="157">
        <f t="shared" si="2"/>
        <v>0.25218711797066012</v>
      </c>
    </row>
    <row r="193" spans="1:7" x14ac:dyDescent="0.25">
      <c r="A193" s="143" t="s">
        <v>768</v>
      </c>
      <c r="B193" s="164" t="s">
        <v>1482</v>
      </c>
      <c r="C193" s="190">
        <v>4124.6203646599797</v>
      </c>
      <c r="D193" s="194">
        <v>33999</v>
      </c>
      <c r="E193" s="170"/>
      <c r="F193" s="157">
        <f t="shared" si="1"/>
        <v>0.20844494394053695</v>
      </c>
      <c r="G193" s="157">
        <f t="shared" si="2"/>
        <v>0.10823846271393643</v>
      </c>
    </row>
    <row r="194" spans="1:7" x14ac:dyDescent="0.25">
      <c r="A194" s="143" t="s">
        <v>769</v>
      </c>
      <c r="B194" s="164" t="s">
        <v>1483</v>
      </c>
      <c r="C194" s="190">
        <v>2373.00797087</v>
      </c>
      <c r="D194" s="194">
        <v>13829</v>
      </c>
      <c r="E194" s="170"/>
      <c r="F194" s="157">
        <f t="shared" si="1"/>
        <v>0.11992413112648274</v>
      </c>
      <c r="G194" s="157">
        <f t="shared" si="2"/>
        <v>4.4025697840260801E-2</v>
      </c>
    </row>
    <row r="195" spans="1:7" x14ac:dyDescent="0.25">
      <c r="A195" s="143" t="s">
        <v>770</v>
      </c>
      <c r="B195" s="164" t="s">
        <v>1484</v>
      </c>
      <c r="C195" s="190">
        <v>1208.68542837</v>
      </c>
      <c r="D195" s="194">
        <v>5447</v>
      </c>
      <c r="E195" s="170"/>
      <c r="F195" s="157">
        <f t="shared" si="1"/>
        <v>6.1083043791618864E-2</v>
      </c>
      <c r="G195" s="157">
        <f t="shared" si="2"/>
        <v>1.7340948451507743E-2</v>
      </c>
    </row>
    <row r="196" spans="1:7" x14ac:dyDescent="0.25">
      <c r="A196" s="143" t="s">
        <v>771</v>
      </c>
      <c r="B196" s="164" t="s">
        <v>1485</v>
      </c>
      <c r="C196" s="190">
        <v>643.93480735000003</v>
      </c>
      <c r="D196" s="194">
        <v>2362</v>
      </c>
      <c r="E196" s="170"/>
      <c r="F196" s="157">
        <f t="shared" si="1"/>
        <v>3.2542377953006171E-2</v>
      </c>
      <c r="G196" s="157">
        <f t="shared" si="2"/>
        <v>7.5196108394458032E-3</v>
      </c>
    </row>
    <row r="197" spans="1:7" x14ac:dyDescent="0.25">
      <c r="A197" s="143" t="s">
        <v>772</v>
      </c>
      <c r="B197" s="164" t="s">
        <v>1486</v>
      </c>
      <c r="C197" s="190">
        <v>1868.61168103</v>
      </c>
      <c r="D197" s="194">
        <v>3478</v>
      </c>
      <c r="E197" s="170"/>
      <c r="F197" s="157">
        <f t="shared" si="1"/>
        <v>9.443357755691055E-2</v>
      </c>
      <c r="G197" s="157">
        <f t="shared" si="2"/>
        <v>1.1072483700081499E-2</v>
      </c>
    </row>
    <row r="198" spans="1:7" x14ac:dyDescent="0.25">
      <c r="A198" s="143" t="s">
        <v>773</v>
      </c>
      <c r="B198" s="164" t="s">
        <v>681</v>
      </c>
      <c r="C198" s="143" t="s">
        <v>93</v>
      </c>
      <c r="D198" s="143" t="s">
        <v>93</v>
      </c>
      <c r="E198" s="170"/>
      <c r="F198" s="157" t="str">
        <f t="shared" si="1"/>
        <v/>
      </c>
      <c r="G198" s="157" t="str">
        <f t="shared" si="2"/>
        <v/>
      </c>
    </row>
    <row r="199" spans="1:7" x14ac:dyDescent="0.25">
      <c r="A199" s="143" t="s">
        <v>774</v>
      </c>
      <c r="B199" s="164" t="s">
        <v>681</v>
      </c>
      <c r="C199" s="143" t="s">
        <v>93</v>
      </c>
      <c r="D199" s="143" t="s">
        <v>93</v>
      </c>
      <c r="E199" s="164"/>
      <c r="F199" s="157" t="str">
        <f t="shared" si="1"/>
        <v/>
      </c>
      <c r="G199" s="157" t="str">
        <f t="shared" si="2"/>
        <v/>
      </c>
    </row>
    <row r="200" spans="1:7" x14ac:dyDescent="0.25">
      <c r="A200" s="143" t="s">
        <v>775</v>
      </c>
      <c r="B200" s="164" t="s">
        <v>681</v>
      </c>
      <c r="C200" s="143" t="s">
        <v>93</v>
      </c>
      <c r="D200" s="143" t="s">
        <v>93</v>
      </c>
      <c r="E200" s="164"/>
      <c r="F200" s="157" t="str">
        <f t="shared" si="1"/>
        <v/>
      </c>
      <c r="G200" s="157" t="str">
        <f t="shared" si="2"/>
        <v/>
      </c>
    </row>
    <row r="201" spans="1:7" x14ac:dyDescent="0.25">
      <c r="A201" s="143" t="s">
        <v>776</v>
      </c>
      <c r="B201" s="164" t="s">
        <v>681</v>
      </c>
      <c r="C201" s="143" t="s">
        <v>93</v>
      </c>
      <c r="D201" s="143" t="s">
        <v>93</v>
      </c>
      <c r="E201" s="164"/>
      <c r="F201" s="157" t="str">
        <f t="shared" si="1"/>
        <v/>
      </c>
      <c r="G201" s="157" t="str">
        <f t="shared" si="2"/>
        <v/>
      </c>
    </row>
    <row r="202" spans="1:7" x14ac:dyDescent="0.25">
      <c r="A202" s="143" t="s">
        <v>777</v>
      </c>
      <c r="B202" s="164" t="s">
        <v>681</v>
      </c>
      <c r="C202" s="143" t="s">
        <v>93</v>
      </c>
      <c r="D202" s="143" t="s">
        <v>93</v>
      </c>
      <c r="E202" s="164"/>
      <c r="F202" s="157" t="str">
        <f t="shared" si="1"/>
        <v/>
      </c>
      <c r="G202" s="157" t="str">
        <f t="shared" si="2"/>
        <v/>
      </c>
    </row>
    <row r="203" spans="1:7" x14ac:dyDescent="0.25">
      <c r="A203" s="143" t="s">
        <v>778</v>
      </c>
      <c r="B203" s="164" t="s">
        <v>681</v>
      </c>
      <c r="C203" s="143" t="s">
        <v>93</v>
      </c>
      <c r="D203" s="143" t="s">
        <v>93</v>
      </c>
      <c r="E203" s="164"/>
      <c r="F203" s="157" t="str">
        <f t="shared" si="1"/>
        <v/>
      </c>
      <c r="G203" s="157" t="str">
        <f t="shared" si="2"/>
        <v/>
      </c>
    </row>
    <row r="204" spans="1:7" x14ac:dyDescent="0.25">
      <c r="A204" s="143" t="s">
        <v>779</v>
      </c>
      <c r="B204" s="164" t="s">
        <v>681</v>
      </c>
      <c r="C204" s="143" t="s">
        <v>93</v>
      </c>
      <c r="D204" s="143" t="s">
        <v>93</v>
      </c>
      <c r="E204" s="164"/>
      <c r="F204" s="157" t="str">
        <f t="shared" si="1"/>
        <v/>
      </c>
      <c r="G204" s="157" t="str">
        <f t="shared" si="2"/>
        <v/>
      </c>
    </row>
    <row r="205" spans="1:7" x14ac:dyDescent="0.25">
      <c r="A205" s="143" t="s">
        <v>780</v>
      </c>
      <c r="B205" s="164" t="s">
        <v>681</v>
      </c>
      <c r="C205" s="143" t="s">
        <v>93</v>
      </c>
      <c r="D205" s="143" t="s">
        <v>93</v>
      </c>
      <c r="F205" s="157" t="str">
        <f t="shared" si="1"/>
        <v/>
      </c>
      <c r="G205" s="157" t="str">
        <f t="shared" si="2"/>
        <v/>
      </c>
    </row>
    <row r="206" spans="1:7" x14ac:dyDescent="0.25">
      <c r="A206" s="143" t="s">
        <v>781</v>
      </c>
      <c r="B206" s="164" t="s">
        <v>681</v>
      </c>
      <c r="C206" s="143" t="s">
        <v>93</v>
      </c>
      <c r="D206" s="143" t="s">
        <v>93</v>
      </c>
      <c r="E206" s="159"/>
      <c r="F206" s="157" t="str">
        <f t="shared" si="1"/>
        <v/>
      </c>
      <c r="G206" s="157" t="str">
        <f t="shared" si="2"/>
        <v/>
      </c>
    </row>
    <row r="207" spans="1:7" x14ac:dyDescent="0.25">
      <c r="A207" s="143" t="s">
        <v>782</v>
      </c>
      <c r="B207" s="164" t="s">
        <v>681</v>
      </c>
      <c r="C207" s="143" t="s">
        <v>93</v>
      </c>
      <c r="D207" s="143" t="s">
        <v>93</v>
      </c>
      <c r="E207" s="159"/>
      <c r="F207" s="157" t="str">
        <f t="shared" si="1"/>
        <v/>
      </c>
      <c r="G207" s="157" t="str">
        <f t="shared" si="2"/>
        <v/>
      </c>
    </row>
    <row r="208" spans="1:7" x14ac:dyDescent="0.25">
      <c r="A208" s="143" t="s">
        <v>783</v>
      </c>
      <c r="B208" s="164" t="s">
        <v>681</v>
      </c>
      <c r="C208" s="143" t="s">
        <v>93</v>
      </c>
      <c r="D208" s="143" t="s">
        <v>93</v>
      </c>
      <c r="E208" s="159"/>
      <c r="F208" s="157" t="str">
        <f t="shared" si="1"/>
        <v/>
      </c>
      <c r="G208" s="157" t="str">
        <f t="shared" si="2"/>
        <v/>
      </c>
    </row>
    <row r="209" spans="1:7" x14ac:dyDescent="0.25">
      <c r="A209" s="143" t="s">
        <v>784</v>
      </c>
      <c r="B209" s="164" t="s">
        <v>681</v>
      </c>
      <c r="C209" s="143" t="s">
        <v>93</v>
      </c>
      <c r="D209" s="143" t="s">
        <v>93</v>
      </c>
      <c r="E209" s="159"/>
      <c r="F209" s="157" t="str">
        <f t="shared" si="1"/>
        <v/>
      </c>
      <c r="G209" s="157" t="str">
        <f t="shared" si="2"/>
        <v/>
      </c>
    </row>
    <row r="210" spans="1:7" x14ac:dyDescent="0.25">
      <c r="A210" s="143" t="s">
        <v>785</v>
      </c>
      <c r="B210" s="164" t="s">
        <v>681</v>
      </c>
      <c r="C210" s="143" t="s">
        <v>93</v>
      </c>
      <c r="D210" s="143" t="s">
        <v>93</v>
      </c>
      <c r="E210" s="159"/>
      <c r="F210" s="157" t="str">
        <f t="shared" si="1"/>
        <v/>
      </c>
      <c r="G210" s="157" t="str">
        <f t="shared" si="2"/>
        <v/>
      </c>
    </row>
    <row r="211" spans="1:7" x14ac:dyDescent="0.25">
      <c r="A211" s="143" t="s">
        <v>786</v>
      </c>
      <c r="B211" s="164" t="s">
        <v>681</v>
      </c>
      <c r="C211" s="143" t="s">
        <v>93</v>
      </c>
      <c r="D211" s="143" t="s">
        <v>93</v>
      </c>
      <c r="E211" s="159"/>
      <c r="F211" s="157" t="str">
        <f t="shared" si="1"/>
        <v/>
      </c>
      <c r="G211" s="157" t="str">
        <f t="shared" si="2"/>
        <v/>
      </c>
    </row>
    <row r="212" spans="1:7" x14ac:dyDescent="0.25">
      <c r="A212" s="143" t="s">
        <v>787</v>
      </c>
      <c r="B212" s="164" t="s">
        <v>681</v>
      </c>
      <c r="C212" s="143" t="s">
        <v>93</v>
      </c>
      <c r="D212" s="143" t="s">
        <v>93</v>
      </c>
      <c r="E212" s="159"/>
      <c r="F212" s="157" t="str">
        <f t="shared" si="1"/>
        <v/>
      </c>
      <c r="G212" s="157" t="str">
        <f t="shared" si="2"/>
        <v/>
      </c>
    </row>
    <row r="213" spans="1:7" x14ac:dyDescent="0.25">
      <c r="A213" s="143" t="s">
        <v>788</v>
      </c>
      <c r="B213" s="164" t="s">
        <v>681</v>
      </c>
      <c r="C213" s="143" t="s">
        <v>93</v>
      </c>
      <c r="D213" s="143" t="s">
        <v>93</v>
      </c>
      <c r="E213" s="159"/>
      <c r="F213" s="157" t="str">
        <f t="shared" si="1"/>
        <v/>
      </c>
      <c r="G213" s="157" t="str">
        <f t="shared" si="2"/>
        <v/>
      </c>
    </row>
    <row r="214" spans="1:7" x14ac:dyDescent="0.25">
      <c r="A214" s="143" t="s">
        <v>789</v>
      </c>
      <c r="B214" s="173" t="s">
        <v>159</v>
      </c>
      <c r="C214" s="191">
        <f>SUM(C190:C213)</f>
        <v>19787.576933679953</v>
      </c>
      <c r="D214" s="191">
        <f>SUM(D190:D213)</f>
        <v>314112</v>
      </c>
      <c r="E214" s="159"/>
      <c r="F214" s="174">
        <f>SUM(F190:F213)</f>
        <v>0.99999999999999978</v>
      </c>
      <c r="G214" s="174">
        <f>SUM(G190:G213)</f>
        <v>0.99999999999999989</v>
      </c>
    </row>
    <row r="215" spans="1:7" ht="15" customHeight="1" x14ac:dyDescent="0.25">
      <c r="A215" s="154"/>
      <c r="B215" s="155" t="s">
        <v>790</v>
      </c>
      <c r="C215" s="154" t="s">
        <v>759</v>
      </c>
      <c r="D215" s="154" t="s">
        <v>760</v>
      </c>
      <c r="E215" s="161"/>
      <c r="F215" s="154" t="s">
        <v>586</v>
      </c>
      <c r="G215" s="154" t="s">
        <v>761</v>
      </c>
    </row>
    <row r="216" spans="1:7" x14ac:dyDescent="0.25">
      <c r="A216" s="143" t="s">
        <v>791</v>
      </c>
      <c r="B216" s="143" t="s">
        <v>792</v>
      </c>
      <c r="C216" s="195">
        <v>50.171111973188502</v>
      </c>
      <c r="G216" s="143"/>
    </row>
    <row r="217" spans="1:7" x14ac:dyDescent="0.25">
      <c r="G217" s="143"/>
    </row>
    <row r="218" spans="1:7" x14ac:dyDescent="0.25">
      <c r="B218" s="164" t="s">
        <v>793</v>
      </c>
      <c r="G218" s="143"/>
    </row>
    <row r="219" spans="1:7" x14ac:dyDescent="0.25">
      <c r="A219" s="143" t="s">
        <v>794</v>
      </c>
      <c r="B219" s="143" t="s">
        <v>795</v>
      </c>
      <c r="C219" s="194">
        <v>15210.454995782</v>
      </c>
      <c r="D219" s="194">
        <v>0</v>
      </c>
      <c r="F219" s="157">
        <f t="shared" ref="F219:F233" si="3">IF($C$227=0,"",IF(C219="[for completion]","",C219/$C$227))</f>
        <v>0.76868709325862861</v>
      </c>
      <c r="G219" s="157" t="str">
        <f t="shared" ref="G219:G233" si="4">IF($D$227=0,"",IF(D219="[for completion]","",D219/$D$227))</f>
        <v/>
      </c>
    </row>
    <row r="220" spans="1:7" x14ac:dyDescent="0.25">
      <c r="A220" s="143" t="s">
        <v>796</v>
      </c>
      <c r="B220" s="143" t="s">
        <v>797</v>
      </c>
      <c r="C220" s="194">
        <v>2082.0130674485699</v>
      </c>
      <c r="D220" s="194">
        <v>0</v>
      </c>
      <c r="F220" s="157">
        <f t="shared" si="3"/>
        <v>0.10521819192044765</v>
      </c>
      <c r="G220" s="157" t="str">
        <f t="shared" si="4"/>
        <v/>
      </c>
    </row>
    <row r="221" spans="1:7" x14ac:dyDescent="0.25">
      <c r="A221" s="143" t="s">
        <v>798</v>
      </c>
      <c r="B221" s="143" t="s">
        <v>799</v>
      </c>
      <c r="C221" s="194">
        <v>1523.1612406270101</v>
      </c>
      <c r="D221" s="194">
        <v>0</v>
      </c>
      <c r="F221" s="157">
        <f t="shared" si="3"/>
        <v>7.6975632020637522E-2</v>
      </c>
      <c r="G221" s="157" t="str">
        <f t="shared" si="4"/>
        <v/>
      </c>
    </row>
    <row r="222" spans="1:7" x14ac:dyDescent="0.25">
      <c r="A222" s="143" t="s">
        <v>800</v>
      </c>
      <c r="B222" s="143" t="s">
        <v>801</v>
      </c>
      <c r="C222" s="194">
        <v>971.94762982246402</v>
      </c>
      <c r="D222" s="194">
        <v>0</v>
      </c>
      <c r="F222" s="157">
        <f t="shared" si="3"/>
        <v>4.9119082800286235E-2</v>
      </c>
      <c r="G222" s="157" t="str">
        <f t="shared" si="4"/>
        <v/>
      </c>
    </row>
    <row r="223" spans="1:7" x14ac:dyDescent="0.25">
      <c r="A223" s="143" t="s">
        <v>802</v>
      </c>
      <c r="B223" s="143" t="s">
        <v>803</v>
      </c>
      <c r="C223" s="194">
        <v>0</v>
      </c>
      <c r="D223" s="194">
        <v>0</v>
      </c>
      <c r="F223" s="157">
        <f t="shared" si="3"/>
        <v>0</v>
      </c>
      <c r="G223" s="157" t="str">
        <f t="shared" si="4"/>
        <v/>
      </c>
    </row>
    <row r="224" spans="1:7" x14ac:dyDescent="0.25">
      <c r="A224" s="143" t="s">
        <v>804</v>
      </c>
      <c r="B224" s="143" t="s">
        <v>805</v>
      </c>
      <c r="C224" s="194">
        <v>0</v>
      </c>
      <c r="D224" s="194">
        <v>0</v>
      </c>
      <c r="F224" s="157">
        <f t="shared" si="3"/>
        <v>0</v>
      </c>
      <c r="G224" s="157" t="str">
        <f t="shared" si="4"/>
        <v/>
      </c>
    </row>
    <row r="225" spans="1:7" x14ac:dyDescent="0.25">
      <c r="A225" s="143" t="s">
        <v>806</v>
      </c>
      <c r="B225" s="143" t="s">
        <v>807</v>
      </c>
      <c r="C225" s="194">
        <v>0</v>
      </c>
      <c r="D225" s="194">
        <v>0</v>
      </c>
      <c r="F225" s="157">
        <f t="shared" si="3"/>
        <v>0</v>
      </c>
      <c r="G225" s="157" t="str">
        <f t="shared" si="4"/>
        <v/>
      </c>
    </row>
    <row r="226" spans="1:7" x14ac:dyDescent="0.25">
      <c r="A226" s="143" t="s">
        <v>808</v>
      </c>
      <c r="B226" s="143" t="s">
        <v>809</v>
      </c>
      <c r="C226" s="194" t="s">
        <v>1456</v>
      </c>
      <c r="D226" s="194">
        <v>0</v>
      </c>
      <c r="F226" s="157">
        <f t="shared" si="3"/>
        <v>0</v>
      </c>
      <c r="G226" s="157" t="str">
        <f t="shared" si="4"/>
        <v/>
      </c>
    </row>
    <row r="227" spans="1:7" x14ac:dyDescent="0.25">
      <c r="A227" s="143" t="s">
        <v>810</v>
      </c>
      <c r="B227" s="173" t="s">
        <v>159</v>
      </c>
      <c r="C227" s="190">
        <f>SUM(C219:C226)</f>
        <v>19787.576933680044</v>
      </c>
      <c r="D227" s="143">
        <f>SUM(D219:D226)</f>
        <v>0</v>
      </c>
      <c r="F227" s="159">
        <f>SUM(F219:F226)</f>
        <v>1</v>
      </c>
      <c r="G227" s="159">
        <f>SUM(G219:G226)</f>
        <v>0</v>
      </c>
    </row>
    <row r="228" spans="1:7" outlineLevel="1" x14ac:dyDescent="0.25">
      <c r="A228" s="143" t="s">
        <v>811</v>
      </c>
      <c r="B228" s="160" t="s">
        <v>812</v>
      </c>
      <c r="F228" s="157">
        <f t="shared" si="3"/>
        <v>0</v>
      </c>
      <c r="G228" s="157" t="str">
        <f t="shared" si="4"/>
        <v/>
      </c>
    </row>
    <row r="229" spans="1:7" outlineLevel="1" x14ac:dyDescent="0.25">
      <c r="A229" s="143" t="s">
        <v>813</v>
      </c>
      <c r="B229" s="160" t="s">
        <v>814</v>
      </c>
      <c r="F229" s="157">
        <f t="shared" si="3"/>
        <v>0</v>
      </c>
      <c r="G229" s="157" t="str">
        <f t="shared" si="4"/>
        <v/>
      </c>
    </row>
    <row r="230" spans="1:7" outlineLevel="1" x14ac:dyDescent="0.25">
      <c r="A230" s="143" t="s">
        <v>815</v>
      </c>
      <c r="B230" s="160" t="s">
        <v>816</v>
      </c>
      <c r="F230" s="157">
        <f t="shared" si="3"/>
        <v>0</v>
      </c>
      <c r="G230" s="157" t="str">
        <f t="shared" si="4"/>
        <v/>
      </c>
    </row>
    <row r="231" spans="1:7" outlineLevel="1" x14ac:dyDescent="0.25">
      <c r="A231" s="143" t="s">
        <v>817</v>
      </c>
      <c r="B231" s="160" t="s">
        <v>818</v>
      </c>
      <c r="F231" s="157">
        <f t="shared" si="3"/>
        <v>0</v>
      </c>
      <c r="G231" s="157" t="str">
        <f t="shared" si="4"/>
        <v/>
      </c>
    </row>
    <row r="232" spans="1:7" outlineLevel="1" x14ac:dyDescent="0.25">
      <c r="A232" s="143" t="s">
        <v>819</v>
      </c>
      <c r="B232" s="160" t="s">
        <v>820</v>
      </c>
      <c r="F232" s="157">
        <f t="shared" si="3"/>
        <v>0</v>
      </c>
      <c r="G232" s="157" t="str">
        <f t="shared" si="4"/>
        <v/>
      </c>
    </row>
    <row r="233" spans="1:7" outlineLevel="1" x14ac:dyDescent="0.25">
      <c r="A233" s="143" t="s">
        <v>821</v>
      </c>
      <c r="B233" s="160" t="s">
        <v>822</v>
      </c>
      <c r="F233" s="157">
        <f t="shared" si="3"/>
        <v>0</v>
      </c>
      <c r="G233" s="157" t="str">
        <f t="shared" si="4"/>
        <v/>
      </c>
    </row>
    <row r="234" spans="1:7" outlineLevel="1" x14ac:dyDescent="0.25">
      <c r="A234" s="143" t="s">
        <v>823</v>
      </c>
      <c r="B234" s="160"/>
      <c r="F234" s="157"/>
      <c r="G234" s="157"/>
    </row>
    <row r="235" spans="1:7" outlineLevel="1" x14ac:dyDescent="0.25">
      <c r="A235" s="143" t="s">
        <v>824</v>
      </c>
      <c r="B235" s="160"/>
      <c r="F235" s="157"/>
      <c r="G235" s="157"/>
    </row>
    <row r="236" spans="1:7" outlineLevel="1" x14ac:dyDescent="0.25">
      <c r="A236" s="143" t="s">
        <v>825</v>
      </c>
      <c r="B236" s="160"/>
      <c r="F236" s="157"/>
      <c r="G236" s="157"/>
    </row>
    <row r="237" spans="1:7" ht="15" customHeight="1" x14ac:dyDescent="0.25">
      <c r="A237" s="154"/>
      <c r="B237" s="155" t="s">
        <v>826</v>
      </c>
      <c r="C237" s="154" t="s">
        <v>759</v>
      </c>
      <c r="D237" s="154" t="s">
        <v>760</v>
      </c>
      <c r="E237" s="161"/>
      <c r="F237" s="154" t="s">
        <v>586</v>
      </c>
      <c r="G237" s="154" t="s">
        <v>761</v>
      </c>
    </row>
    <row r="238" spans="1:7" x14ac:dyDescent="0.25">
      <c r="A238" s="143" t="s">
        <v>827</v>
      </c>
      <c r="B238" s="143" t="s">
        <v>792</v>
      </c>
      <c r="C238" s="201">
        <v>48.290133947325003</v>
      </c>
      <c r="G238" s="143"/>
    </row>
    <row r="239" spans="1:7" x14ac:dyDescent="0.25">
      <c r="G239" s="143"/>
    </row>
    <row r="240" spans="1:7" x14ac:dyDescent="0.25">
      <c r="B240" s="164" t="s">
        <v>793</v>
      </c>
      <c r="G240" s="143"/>
    </row>
    <row r="241" spans="1:7" x14ac:dyDescent="0.25">
      <c r="A241" s="143" t="s">
        <v>828</v>
      </c>
      <c r="B241" s="143" t="s">
        <v>795</v>
      </c>
      <c r="C241" s="194">
        <v>15571.6652939905</v>
      </c>
      <c r="D241" s="194">
        <v>0</v>
      </c>
      <c r="F241" s="157">
        <f>IF($C$249=0,"",IF(C241="[Mark as ND1 if not relevant]","",C241/$C$249))</f>
        <v>0.78694149092536436</v>
      </c>
      <c r="G241" s="157" t="str">
        <f>IF($D$249=0,"",IF(D241="[Mark as ND1 if not relevant]","",D241/$D$249))</f>
        <v/>
      </c>
    </row>
    <row r="242" spans="1:7" x14ac:dyDescent="0.25">
      <c r="A242" s="143" t="s">
        <v>829</v>
      </c>
      <c r="B242" s="143" t="s">
        <v>797</v>
      </c>
      <c r="C242" s="194">
        <v>1983.0669213190299</v>
      </c>
      <c r="D242" s="194">
        <v>0</v>
      </c>
      <c r="F242" s="157">
        <f t="shared" ref="F242:F248" si="5">IF($C$249=0,"",IF(C242="[Mark as ND1 if not relevant]","",C242/$C$249))</f>
        <v>0.10021777441297998</v>
      </c>
      <c r="G242" s="157" t="str">
        <f t="shared" ref="G242:G248" si="6">IF($D$249=0,"",IF(D242="[Mark as ND1 if not relevant]","",D242/$D$249))</f>
        <v/>
      </c>
    </row>
    <row r="243" spans="1:7" x14ac:dyDescent="0.25">
      <c r="A243" s="143" t="s">
        <v>830</v>
      </c>
      <c r="B243" s="143" t="s">
        <v>799</v>
      </c>
      <c r="C243" s="194">
        <v>1392.79914178852</v>
      </c>
      <c r="D243" s="194">
        <v>0</v>
      </c>
      <c r="F243" s="157">
        <f t="shared" si="5"/>
        <v>7.0387554092985791E-2</v>
      </c>
      <c r="G243" s="157" t="str">
        <f t="shared" si="6"/>
        <v/>
      </c>
    </row>
    <row r="244" spans="1:7" x14ac:dyDescent="0.25">
      <c r="A244" s="143" t="s">
        <v>831</v>
      </c>
      <c r="B244" s="143" t="s">
        <v>801</v>
      </c>
      <c r="C244" s="194">
        <v>840.04557658196302</v>
      </c>
      <c r="D244" s="194">
        <v>0</v>
      </c>
      <c r="F244" s="157">
        <f t="shared" si="5"/>
        <v>4.2453180568669792E-2</v>
      </c>
      <c r="G244" s="157" t="str">
        <f t="shared" si="6"/>
        <v/>
      </c>
    </row>
    <row r="245" spans="1:7" x14ac:dyDescent="0.25">
      <c r="A245" s="143" t="s">
        <v>832</v>
      </c>
      <c r="B245" s="143" t="s">
        <v>803</v>
      </c>
      <c r="C245" s="194">
        <v>0</v>
      </c>
      <c r="D245" s="194">
        <v>0</v>
      </c>
      <c r="F245" s="157">
        <f t="shared" si="5"/>
        <v>0</v>
      </c>
      <c r="G245" s="157" t="str">
        <f t="shared" si="6"/>
        <v/>
      </c>
    </row>
    <row r="246" spans="1:7" x14ac:dyDescent="0.25">
      <c r="A246" s="143" t="s">
        <v>833</v>
      </c>
      <c r="B246" s="143" t="s">
        <v>805</v>
      </c>
      <c r="C246" s="194">
        <v>0</v>
      </c>
      <c r="D246" s="194">
        <v>0</v>
      </c>
      <c r="F246" s="157">
        <f t="shared" si="5"/>
        <v>0</v>
      </c>
      <c r="G246" s="157" t="str">
        <f t="shared" si="6"/>
        <v/>
      </c>
    </row>
    <row r="247" spans="1:7" x14ac:dyDescent="0.25">
      <c r="A247" s="143" t="s">
        <v>834</v>
      </c>
      <c r="B247" s="143" t="s">
        <v>807</v>
      </c>
      <c r="C247" s="194">
        <v>0</v>
      </c>
      <c r="D247" s="194">
        <v>0</v>
      </c>
      <c r="F247" s="157">
        <f t="shared" si="5"/>
        <v>0</v>
      </c>
      <c r="G247" s="157" t="str">
        <f t="shared" si="6"/>
        <v/>
      </c>
    </row>
    <row r="248" spans="1:7" x14ac:dyDescent="0.25">
      <c r="A248" s="143" t="s">
        <v>835</v>
      </c>
      <c r="B248" s="143" t="s">
        <v>809</v>
      </c>
      <c r="C248" s="194" t="s">
        <v>1456</v>
      </c>
      <c r="D248" s="194">
        <v>0</v>
      </c>
      <c r="F248" s="157">
        <f t="shared" si="5"/>
        <v>0</v>
      </c>
      <c r="G248" s="157" t="str">
        <f t="shared" si="6"/>
        <v/>
      </c>
    </row>
    <row r="249" spans="1:7" x14ac:dyDescent="0.25">
      <c r="A249" s="143" t="s">
        <v>836</v>
      </c>
      <c r="B249" s="173" t="s">
        <v>159</v>
      </c>
      <c r="C249" s="190">
        <f>SUM(C241:C248)</f>
        <v>19787.576933680015</v>
      </c>
      <c r="D249" s="143">
        <f>SUM(D241:D248)</f>
        <v>0</v>
      </c>
      <c r="F249" s="159">
        <f>SUM(F241:F248)</f>
        <v>0.99999999999999989</v>
      </c>
      <c r="G249" s="159">
        <f>SUM(G241:G248)</f>
        <v>0</v>
      </c>
    </row>
    <row r="250" spans="1:7" outlineLevel="1" x14ac:dyDescent="0.25">
      <c r="A250" s="143" t="s">
        <v>837</v>
      </c>
      <c r="B250" s="160" t="s">
        <v>812</v>
      </c>
      <c r="F250" s="157">
        <f t="shared" ref="F250:F255" si="7">IF($C$249=0,"",IF(C250="[for completion]","",C250/$C$249))</f>
        <v>0</v>
      </c>
      <c r="G250" s="157" t="str">
        <f t="shared" ref="G250:G255" si="8">IF($D$249=0,"",IF(D250="[for completion]","",D250/$D$249))</f>
        <v/>
      </c>
    </row>
    <row r="251" spans="1:7" outlineLevel="1" x14ac:dyDescent="0.25">
      <c r="A251" s="143" t="s">
        <v>838</v>
      </c>
      <c r="B251" s="160" t="s">
        <v>814</v>
      </c>
      <c r="F251" s="157">
        <f t="shared" si="7"/>
        <v>0</v>
      </c>
      <c r="G251" s="157" t="str">
        <f t="shared" si="8"/>
        <v/>
      </c>
    </row>
    <row r="252" spans="1:7" outlineLevel="1" x14ac:dyDescent="0.25">
      <c r="A252" s="143" t="s">
        <v>839</v>
      </c>
      <c r="B252" s="160" t="s">
        <v>816</v>
      </c>
      <c r="F252" s="157">
        <f t="shared" si="7"/>
        <v>0</v>
      </c>
      <c r="G252" s="157" t="str">
        <f t="shared" si="8"/>
        <v/>
      </c>
    </row>
    <row r="253" spans="1:7" outlineLevel="1" x14ac:dyDescent="0.25">
      <c r="A253" s="143" t="s">
        <v>840</v>
      </c>
      <c r="B253" s="160" t="s">
        <v>818</v>
      </c>
      <c r="F253" s="157">
        <f t="shared" si="7"/>
        <v>0</v>
      </c>
      <c r="G253" s="157" t="str">
        <f t="shared" si="8"/>
        <v/>
      </c>
    </row>
    <row r="254" spans="1:7" outlineLevel="1" x14ac:dyDescent="0.25">
      <c r="A254" s="143" t="s">
        <v>841</v>
      </c>
      <c r="B254" s="160" t="s">
        <v>820</v>
      </c>
      <c r="F254" s="157">
        <f t="shared" si="7"/>
        <v>0</v>
      </c>
      <c r="G254" s="157" t="str">
        <f t="shared" si="8"/>
        <v/>
      </c>
    </row>
    <row r="255" spans="1:7" outlineLevel="1" x14ac:dyDescent="0.25">
      <c r="A255" s="143" t="s">
        <v>842</v>
      </c>
      <c r="B255" s="160" t="s">
        <v>822</v>
      </c>
      <c r="F255" s="157">
        <f t="shared" si="7"/>
        <v>0</v>
      </c>
      <c r="G255" s="157" t="str">
        <f t="shared" si="8"/>
        <v/>
      </c>
    </row>
    <row r="256" spans="1:7" outlineLevel="1" x14ac:dyDescent="0.25">
      <c r="A256" s="143" t="s">
        <v>843</v>
      </c>
      <c r="B256" s="160"/>
      <c r="F256" s="157"/>
      <c r="G256" s="157"/>
    </row>
    <row r="257" spans="1:14" outlineLevel="1" x14ac:dyDescent="0.25">
      <c r="A257" s="143" t="s">
        <v>844</v>
      </c>
      <c r="B257" s="160"/>
      <c r="F257" s="157"/>
      <c r="G257" s="157"/>
    </row>
    <row r="258" spans="1:14" outlineLevel="1" x14ac:dyDescent="0.25">
      <c r="A258" s="143" t="s">
        <v>845</v>
      </c>
      <c r="B258" s="160"/>
      <c r="F258" s="157"/>
      <c r="G258" s="157"/>
    </row>
    <row r="259" spans="1:14" ht="15" customHeight="1" x14ac:dyDescent="0.25">
      <c r="A259" s="154"/>
      <c r="B259" s="155" t="s">
        <v>846</v>
      </c>
      <c r="C259" s="154" t="s">
        <v>586</v>
      </c>
      <c r="D259" s="154"/>
      <c r="E259" s="161"/>
      <c r="F259" s="154"/>
      <c r="G259" s="154"/>
    </row>
    <row r="260" spans="1:14" x14ac:dyDescent="0.25">
      <c r="A260" s="143" t="s">
        <v>847</v>
      </c>
      <c r="B260" s="143" t="s">
        <v>848</v>
      </c>
      <c r="C260" s="193">
        <v>0.974611776961684</v>
      </c>
      <c r="E260" s="159"/>
      <c r="F260" s="159"/>
      <c r="G260" s="159"/>
    </row>
    <row r="261" spans="1:14" x14ac:dyDescent="0.25">
      <c r="A261" s="143" t="s">
        <v>849</v>
      </c>
      <c r="B261" s="143" t="s">
        <v>850</v>
      </c>
      <c r="C261" s="193">
        <v>2.5416871177589999E-2</v>
      </c>
      <c r="E261" s="159"/>
      <c r="F261" s="159"/>
    </row>
    <row r="262" spans="1:14" x14ac:dyDescent="0.25">
      <c r="A262" s="143" t="s">
        <v>851</v>
      </c>
      <c r="B262" s="143" t="s">
        <v>852</v>
      </c>
      <c r="C262" s="193">
        <v>0</v>
      </c>
      <c r="E262" s="159"/>
      <c r="F262" s="159"/>
    </row>
    <row r="263" spans="1:14" x14ac:dyDescent="0.25">
      <c r="A263" s="143" t="s">
        <v>853</v>
      </c>
      <c r="B263" s="164" t="s">
        <v>1392</v>
      </c>
      <c r="C263" s="193">
        <v>0</v>
      </c>
      <c r="D263" s="170"/>
      <c r="E263" s="170"/>
      <c r="F263" s="171"/>
      <c r="G263" s="171"/>
      <c r="H263" s="138"/>
      <c r="I263" s="143"/>
      <c r="J263" s="143"/>
      <c r="K263" s="143"/>
      <c r="L263" s="138"/>
      <c r="M263" s="138"/>
      <c r="N263" s="138"/>
    </row>
    <row r="264" spans="1:14" x14ac:dyDescent="0.25">
      <c r="A264" s="143" t="s">
        <v>1400</v>
      </c>
      <c r="B264" s="143" t="s">
        <v>157</v>
      </c>
      <c r="C264" s="193">
        <v>0</v>
      </c>
      <c r="E264" s="159"/>
      <c r="F264" s="159"/>
    </row>
    <row r="265" spans="1:14" outlineLevel="1" x14ac:dyDescent="0.25">
      <c r="A265" s="143" t="s">
        <v>854</v>
      </c>
      <c r="B265" s="160" t="s">
        <v>855</v>
      </c>
      <c r="C265" s="159"/>
      <c r="E265" s="159"/>
      <c r="F265" s="159"/>
    </row>
    <row r="266" spans="1:14" outlineLevel="1" x14ac:dyDescent="0.25">
      <c r="A266" s="143" t="s">
        <v>856</v>
      </c>
      <c r="B266" s="160" t="s">
        <v>857</v>
      </c>
      <c r="C266" s="180"/>
      <c r="E266" s="159"/>
      <c r="F266" s="159"/>
    </row>
    <row r="267" spans="1:14" outlineLevel="1" x14ac:dyDescent="0.25">
      <c r="A267" s="143" t="s">
        <v>858</v>
      </c>
      <c r="B267" s="160" t="s">
        <v>859</v>
      </c>
      <c r="C267" s="159"/>
      <c r="E267" s="159"/>
      <c r="F267" s="159"/>
    </row>
    <row r="268" spans="1:14" outlineLevel="1" x14ac:dyDescent="0.25">
      <c r="A268" s="143" t="s">
        <v>860</v>
      </c>
      <c r="B268" s="160" t="s">
        <v>861</v>
      </c>
      <c r="C268" s="159"/>
      <c r="E268" s="159"/>
      <c r="F268" s="159"/>
    </row>
    <row r="269" spans="1:14" outlineLevel="1" x14ac:dyDescent="0.25">
      <c r="A269" s="143" t="s">
        <v>862</v>
      </c>
      <c r="B269" s="160" t="s">
        <v>863</v>
      </c>
      <c r="C269" s="159"/>
      <c r="E269" s="159"/>
      <c r="F269" s="159"/>
    </row>
    <row r="270" spans="1:14" outlineLevel="1" x14ac:dyDescent="0.25">
      <c r="A270" s="143" t="s">
        <v>864</v>
      </c>
      <c r="B270" s="160" t="s">
        <v>161</v>
      </c>
      <c r="C270" s="159"/>
      <c r="E270" s="159"/>
      <c r="F270" s="159"/>
    </row>
    <row r="271" spans="1:14" outlineLevel="1" x14ac:dyDescent="0.25">
      <c r="A271" s="143" t="s">
        <v>865</v>
      </c>
      <c r="B271" s="160" t="s">
        <v>161</v>
      </c>
      <c r="C271" s="159"/>
      <c r="E271" s="159"/>
      <c r="F271" s="159"/>
    </row>
    <row r="272" spans="1:14" outlineLevel="1" x14ac:dyDescent="0.25">
      <c r="A272" s="143" t="s">
        <v>866</v>
      </c>
      <c r="B272" s="160" t="s">
        <v>161</v>
      </c>
      <c r="C272" s="159"/>
      <c r="E272" s="159"/>
      <c r="F272" s="159"/>
    </row>
    <row r="273" spans="1:7" outlineLevel="1" x14ac:dyDescent="0.25">
      <c r="A273" s="143" t="s">
        <v>867</v>
      </c>
      <c r="B273" s="160" t="s">
        <v>161</v>
      </c>
      <c r="C273" s="159"/>
      <c r="E273" s="159"/>
      <c r="F273" s="159"/>
    </row>
    <row r="274" spans="1:7" outlineLevel="1" x14ac:dyDescent="0.25">
      <c r="A274" s="143" t="s">
        <v>868</v>
      </c>
      <c r="B274" s="160" t="s">
        <v>161</v>
      </c>
      <c r="C274" s="159"/>
      <c r="E274" s="159"/>
      <c r="F274" s="159"/>
    </row>
    <row r="275" spans="1:7" outlineLevel="1" x14ac:dyDescent="0.25">
      <c r="A275" s="143" t="s">
        <v>869</v>
      </c>
      <c r="B275" s="160" t="s">
        <v>161</v>
      </c>
      <c r="C275" s="159"/>
      <c r="E275" s="159"/>
      <c r="F275" s="159"/>
    </row>
    <row r="276" spans="1:7" ht="15" customHeight="1" x14ac:dyDescent="0.25">
      <c r="A276" s="154"/>
      <c r="B276" s="155" t="s">
        <v>870</v>
      </c>
      <c r="C276" s="154" t="s">
        <v>586</v>
      </c>
      <c r="D276" s="154"/>
      <c r="E276" s="161"/>
      <c r="F276" s="154"/>
      <c r="G276" s="156"/>
    </row>
    <row r="277" spans="1:7" x14ac:dyDescent="0.25">
      <c r="A277" s="143" t="s">
        <v>7</v>
      </c>
      <c r="B277" s="143" t="s">
        <v>1393</v>
      </c>
      <c r="C277" s="193">
        <v>0.95</v>
      </c>
      <c r="E277" s="138"/>
      <c r="F277" s="138"/>
    </row>
    <row r="278" spans="1:7" x14ac:dyDescent="0.25">
      <c r="A278" s="143" t="s">
        <v>871</v>
      </c>
      <c r="B278" s="143" t="s">
        <v>872</v>
      </c>
      <c r="C278" s="193">
        <v>0</v>
      </c>
      <c r="E278" s="138"/>
      <c r="F278" s="138"/>
    </row>
    <row r="279" spans="1:7" x14ac:dyDescent="0.25">
      <c r="A279" s="143" t="s">
        <v>873</v>
      </c>
      <c r="B279" s="143" t="s">
        <v>157</v>
      </c>
      <c r="C279" s="193">
        <v>0</v>
      </c>
      <c r="E279" s="138"/>
      <c r="F279" s="138"/>
    </row>
    <row r="280" spans="1:7" outlineLevel="1" x14ac:dyDescent="0.25">
      <c r="A280" s="143" t="s">
        <v>874</v>
      </c>
      <c r="C280" s="178"/>
      <c r="E280" s="138"/>
      <c r="F280" s="138"/>
    </row>
    <row r="281" spans="1:7" outlineLevel="1" x14ac:dyDescent="0.25">
      <c r="A281" s="143" t="s">
        <v>875</v>
      </c>
      <c r="C281" s="178"/>
      <c r="E281" s="138"/>
      <c r="F281" s="138"/>
    </row>
    <row r="282" spans="1:7" outlineLevel="1" x14ac:dyDescent="0.25">
      <c r="A282" s="143" t="s">
        <v>876</v>
      </c>
      <c r="C282" s="178"/>
      <c r="E282" s="138"/>
      <c r="F282" s="138"/>
    </row>
    <row r="283" spans="1:7" outlineLevel="1" x14ac:dyDescent="0.25">
      <c r="A283" s="143" t="s">
        <v>877</v>
      </c>
      <c r="C283" s="178"/>
      <c r="E283" s="138"/>
      <c r="F283" s="138"/>
    </row>
    <row r="284" spans="1:7" outlineLevel="1" x14ac:dyDescent="0.25">
      <c r="A284" s="143" t="s">
        <v>878</v>
      </c>
      <c r="C284" s="178"/>
      <c r="E284" s="138"/>
      <c r="F284" s="138"/>
    </row>
    <row r="285" spans="1:7" outlineLevel="1" x14ac:dyDescent="0.25">
      <c r="A285" s="143" t="s">
        <v>879</v>
      </c>
      <c r="C285" s="178"/>
      <c r="E285" s="138"/>
      <c r="F285" s="138"/>
    </row>
    <row r="286" spans="1:7" ht="18.75" x14ac:dyDescent="0.25">
      <c r="A286" s="167"/>
      <c r="B286" s="168" t="s">
        <v>880</v>
      </c>
      <c r="C286" s="167"/>
      <c r="D286" s="167"/>
      <c r="E286" s="167"/>
      <c r="F286" s="169"/>
      <c r="G286" s="169"/>
    </row>
    <row r="287" spans="1:7" ht="15" customHeight="1" x14ac:dyDescent="0.25">
      <c r="A287" s="154"/>
      <c r="B287" s="155" t="s">
        <v>881</v>
      </c>
      <c r="C287" s="154" t="s">
        <v>759</v>
      </c>
      <c r="D287" s="154" t="s">
        <v>760</v>
      </c>
      <c r="E287" s="154"/>
      <c r="F287" s="154" t="s">
        <v>587</v>
      </c>
      <c r="G287" s="154" t="s">
        <v>761</v>
      </c>
    </row>
    <row r="288" spans="1:7" x14ac:dyDescent="0.25">
      <c r="A288" s="143" t="s">
        <v>882</v>
      </c>
      <c r="B288" s="143" t="s">
        <v>763</v>
      </c>
      <c r="C288" s="200">
        <v>0</v>
      </c>
      <c r="D288" s="170"/>
      <c r="E288" s="170"/>
      <c r="F288" s="171"/>
      <c r="G288" s="171"/>
    </row>
    <row r="289" spans="1:7" x14ac:dyDescent="0.25">
      <c r="A289" s="170"/>
      <c r="D289" s="170"/>
      <c r="E289" s="170"/>
      <c r="F289" s="171"/>
      <c r="G289" s="171"/>
    </row>
    <row r="290" spans="1:7" x14ac:dyDescent="0.25">
      <c r="B290" s="143" t="s">
        <v>764</v>
      </c>
      <c r="D290" s="170"/>
      <c r="E290" s="170"/>
      <c r="F290" s="171"/>
      <c r="G290" s="171"/>
    </row>
    <row r="291" spans="1:7" x14ac:dyDescent="0.25">
      <c r="A291" s="143" t="s">
        <v>883</v>
      </c>
      <c r="B291" s="164" t="s">
        <v>1447</v>
      </c>
      <c r="C291" s="200">
        <v>0</v>
      </c>
      <c r="D291" s="200">
        <v>0</v>
      </c>
      <c r="E291" s="170"/>
      <c r="F291" s="157" t="str">
        <f t="shared" ref="F291:F314" si="9">IF($C$315=0,"",IF(C291="[for completion]","",C291/$C$315))</f>
        <v/>
      </c>
      <c r="G291" s="157" t="str">
        <f t="shared" ref="G291:G314" si="10">IF($D$315=0,"",IF(D291="[for completion]","",D291/$D$315))</f>
        <v/>
      </c>
    </row>
    <row r="292" spans="1:7" x14ac:dyDescent="0.25">
      <c r="A292" s="143" t="s">
        <v>884</v>
      </c>
      <c r="B292" s="164" t="s">
        <v>1448</v>
      </c>
      <c r="C292" s="200">
        <v>0</v>
      </c>
      <c r="D292" s="200">
        <v>0</v>
      </c>
      <c r="E292" s="170"/>
      <c r="F292" s="157" t="str">
        <f t="shared" si="9"/>
        <v/>
      </c>
      <c r="G292" s="157" t="str">
        <f t="shared" si="10"/>
        <v/>
      </c>
    </row>
    <row r="293" spans="1:7" x14ac:dyDescent="0.25">
      <c r="A293" s="143" t="s">
        <v>885</v>
      </c>
      <c r="B293" s="164" t="s">
        <v>1449</v>
      </c>
      <c r="C293" s="200">
        <v>0</v>
      </c>
      <c r="D293" s="200">
        <v>0</v>
      </c>
      <c r="E293" s="170"/>
      <c r="F293" s="157" t="str">
        <f t="shared" si="9"/>
        <v/>
      </c>
      <c r="G293" s="157" t="str">
        <f t="shared" si="10"/>
        <v/>
      </c>
    </row>
    <row r="294" spans="1:7" x14ac:dyDescent="0.25">
      <c r="A294" s="143" t="s">
        <v>886</v>
      </c>
      <c r="B294" s="164" t="s">
        <v>1450</v>
      </c>
      <c r="C294" s="200">
        <v>0</v>
      </c>
      <c r="D294" s="200">
        <v>0</v>
      </c>
      <c r="E294" s="170"/>
      <c r="F294" s="157" t="str">
        <f t="shared" si="9"/>
        <v/>
      </c>
      <c r="G294" s="157" t="str">
        <f t="shared" si="10"/>
        <v/>
      </c>
    </row>
    <row r="295" spans="1:7" x14ac:dyDescent="0.25">
      <c r="A295" s="143" t="s">
        <v>887</v>
      </c>
      <c r="B295" s="164" t="s">
        <v>1451</v>
      </c>
      <c r="C295" s="200">
        <v>0</v>
      </c>
      <c r="D295" s="200">
        <v>0</v>
      </c>
      <c r="E295" s="170"/>
      <c r="F295" s="157" t="str">
        <f t="shared" si="9"/>
        <v/>
      </c>
      <c r="G295" s="157" t="str">
        <f t="shared" si="10"/>
        <v/>
      </c>
    </row>
    <row r="296" spans="1:7" x14ac:dyDescent="0.25">
      <c r="A296" s="143" t="s">
        <v>888</v>
      </c>
      <c r="B296" s="164" t="s">
        <v>1452</v>
      </c>
      <c r="C296" s="200">
        <v>0</v>
      </c>
      <c r="D296" s="200">
        <v>0</v>
      </c>
      <c r="E296" s="170"/>
      <c r="F296" s="157" t="str">
        <f t="shared" si="9"/>
        <v/>
      </c>
      <c r="G296" s="157" t="str">
        <f t="shared" si="10"/>
        <v/>
      </c>
    </row>
    <row r="297" spans="1:7" x14ac:dyDescent="0.25">
      <c r="A297" s="143" t="s">
        <v>889</v>
      </c>
      <c r="B297" s="164" t="s">
        <v>1453</v>
      </c>
      <c r="C297" s="200">
        <v>0</v>
      </c>
      <c r="D297" s="200">
        <v>0</v>
      </c>
      <c r="E297" s="170"/>
      <c r="F297" s="157" t="str">
        <f t="shared" si="9"/>
        <v/>
      </c>
      <c r="G297" s="157" t="str">
        <f t="shared" si="10"/>
        <v/>
      </c>
    </row>
    <row r="298" spans="1:7" x14ac:dyDescent="0.25">
      <c r="A298" s="143" t="s">
        <v>890</v>
      </c>
      <c r="B298" s="164" t="s">
        <v>1454</v>
      </c>
      <c r="C298" s="200">
        <v>0</v>
      </c>
      <c r="D298" s="200">
        <v>0</v>
      </c>
      <c r="E298" s="170"/>
      <c r="F298" s="157" t="str">
        <f t="shared" si="9"/>
        <v/>
      </c>
      <c r="G298" s="157" t="str">
        <f t="shared" si="10"/>
        <v/>
      </c>
    </row>
    <row r="299" spans="1:7" x14ac:dyDescent="0.25">
      <c r="A299" s="143" t="s">
        <v>891</v>
      </c>
      <c r="B299" s="164" t="s">
        <v>1455</v>
      </c>
      <c r="C299" s="200">
        <v>0</v>
      </c>
      <c r="D299" s="200">
        <v>0</v>
      </c>
      <c r="E299" s="170"/>
      <c r="F299" s="157" t="str">
        <f t="shared" si="9"/>
        <v/>
      </c>
      <c r="G299" s="157" t="str">
        <f t="shared" si="10"/>
        <v/>
      </c>
    </row>
    <row r="300" spans="1:7" x14ac:dyDescent="0.25">
      <c r="A300" s="143" t="s">
        <v>892</v>
      </c>
      <c r="B300" s="164" t="s">
        <v>681</v>
      </c>
      <c r="C300" s="200">
        <v>0</v>
      </c>
      <c r="D300" s="200">
        <v>0</v>
      </c>
      <c r="E300" s="164"/>
      <c r="F300" s="157" t="str">
        <f t="shared" si="9"/>
        <v/>
      </c>
      <c r="G300" s="157" t="str">
        <f t="shared" si="10"/>
        <v/>
      </c>
    </row>
    <row r="301" spans="1:7" x14ac:dyDescent="0.25">
      <c r="A301" s="143" t="s">
        <v>893</v>
      </c>
      <c r="B301" s="164" t="s">
        <v>681</v>
      </c>
      <c r="C301" s="200">
        <v>0</v>
      </c>
      <c r="D301" s="200">
        <v>0</v>
      </c>
      <c r="E301" s="164"/>
      <c r="F301" s="157" t="str">
        <f t="shared" si="9"/>
        <v/>
      </c>
      <c r="G301" s="157" t="str">
        <f t="shared" si="10"/>
        <v/>
      </c>
    </row>
    <row r="302" spans="1:7" x14ac:dyDescent="0.25">
      <c r="A302" s="143" t="s">
        <v>894</v>
      </c>
      <c r="B302" s="164" t="s">
        <v>681</v>
      </c>
      <c r="C302" s="200">
        <v>0</v>
      </c>
      <c r="D302" s="200">
        <v>0</v>
      </c>
      <c r="E302" s="164"/>
      <c r="F302" s="157" t="str">
        <f t="shared" si="9"/>
        <v/>
      </c>
      <c r="G302" s="157" t="str">
        <f t="shared" si="10"/>
        <v/>
      </c>
    </row>
    <row r="303" spans="1:7" x14ac:dyDescent="0.25">
      <c r="A303" s="143" t="s">
        <v>895</v>
      </c>
      <c r="B303" s="164" t="s">
        <v>681</v>
      </c>
      <c r="C303" s="200">
        <v>0</v>
      </c>
      <c r="D303" s="200">
        <v>0</v>
      </c>
      <c r="E303" s="164"/>
      <c r="F303" s="157" t="str">
        <f t="shared" si="9"/>
        <v/>
      </c>
      <c r="G303" s="157" t="str">
        <f t="shared" si="10"/>
        <v/>
      </c>
    </row>
    <row r="304" spans="1:7" x14ac:dyDescent="0.25">
      <c r="A304" s="143" t="s">
        <v>896</v>
      </c>
      <c r="B304" s="164" t="s">
        <v>681</v>
      </c>
      <c r="C304" s="200">
        <v>0</v>
      </c>
      <c r="D304" s="200">
        <v>0</v>
      </c>
      <c r="E304" s="164"/>
      <c r="F304" s="157" t="str">
        <f t="shared" si="9"/>
        <v/>
      </c>
      <c r="G304" s="157" t="str">
        <f t="shared" si="10"/>
        <v/>
      </c>
    </row>
    <row r="305" spans="1:7" x14ac:dyDescent="0.25">
      <c r="A305" s="143" t="s">
        <v>897</v>
      </c>
      <c r="B305" s="164" t="s">
        <v>681</v>
      </c>
      <c r="C305" s="200">
        <v>0</v>
      </c>
      <c r="D305" s="200">
        <v>0</v>
      </c>
      <c r="E305" s="164"/>
      <c r="F305" s="157" t="str">
        <f t="shared" si="9"/>
        <v/>
      </c>
      <c r="G305" s="157" t="str">
        <f t="shared" si="10"/>
        <v/>
      </c>
    </row>
    <row r="306" spans="1:7" x14ac:dyDescent="0.25">
      <c r="A306" s="143" t="s">
        <v>898</v>
      </c>
      <c r="B306" s="164" t="s">
        <v>681</v>
      </c>
      <c r="C306" s="200">
        <v>0</v>
      </c>
      <c r="D306" s="200">
        <v>0</v>
      </c>
      <c r="F306" s="157" t="str">
        <f t="shared" si="9"/>
        <v/>
      </c>
      <c r="G306" s="157" t="str">
        <f t="shared" si="10"/>
        <v/>
      </c>
    </row>
    <row r="307" spans="1:7" x14ac:dyDescent="0.25">
      <c r="A307" s="143" t="s">
        <v>899</v>
      </c>
      <c r="B307" s="164" t="s">
        <v>681</v>
      </c>
      <c r="C307" s="200">
        <v>0</v>
      </c>
      <c r="D307" s="200">
        <v>0</v>
      </c>
      <c r="E307" s="159"/>
      <c r="F307" s="157" t="str">
        <f t="shared" si="9"/>
        <v/>
      </c>
      <c r="G307" s="157" t="str">
        <f t="shared" si="10"/>
        <v/>
      </c>
    </row>
    <row r="308" spans="1:7" x14ac:dyDescent="0.25">
      <c r="A308" s="143" t="s">
        <v>900</v>
      </c>
      <c r="B308" s="164" t="s">
        <v>681</v>
      </c>
      <c r="C308" s="200">
        <v>0</v>
      </c>
      <c r="D308" s="200">
        <v>0</v>
      </c>
      <c r="E308" s="159"/>
      <c r="F308" s="157" t="str">
        <f t="shared" si="9"/>
        <v/>
      </c>
      <c r="G308" s="157" t="str">
        <f t="shared" si="10"/>
        <v/>
      </c>
    </row>
    <row r="309" spans="1:7" x14ac:dyDescent="0.25">
      <c r="A309" s="143" t="s">
        <v>901</v>
      </c>
      <c r="B309" s="164" t="s">
        <v>681</v>
      </c>
      <c r="C309" s="200">
        <v>0</v>
      </c>
      <c r="D309" s="200">
        <v>0</v>
      </c>
      <c r="E309" s="159"/>
      <c r="F309" s="157" t="str">
        <f t="shared" si="9"/>
        <v/>
      </c>
      <c r="G309" s="157" t="str">
        <f t="shared" si="10"/>
        <v/>
      </c>
    </row>
    <row r="310" spans="1:7" x14ac:dyDescent="0.25">
      <c r="A310" s="143" t="s">
        <v>902</v>
      </c>
      <c r="B310" s="164" t="s">
        <v>681</v>
      </c>
      <c r="C310" s="200">
        <v>0</v>
      </c>
      <c r="D310" s="200">
        <v>0</v>
      </c>
      <c r="E310" s="159"/>
      <c r="F310" s="157" t="str">
        <f t="shared" si="9"/>
        <v/>
      </c>
      <c r="G310" s="157" t="str">
        <f t="shared" si="10"/>
        <v/>
      </c>
    </row>
    <row r="311" spans="1:7" x14ac:dyDescent="0.25">
      <c r="A311" s="143" t="s">
        <v>903</v>
      </c>
      <c r="B311" s="164" t="s">
        <v>681</v>
      </c>
      <c r="C311" s="200">
        <v>0</v>
      </c>
      <c r="D311" s="200">
        <v>0</v>
      </c>
      <c r="E311" s="159"/>
      <c r="F311" s="157" t="str">
        <f t="shared" si="9"/>
        <v/>
      </c>
      <c r="G311" s="157" t="str">
        <f t="shared" si="10"/>
        <v/>
      </c>
    </row>
    <row r="312" spans="1:7" x14ac:dyDescent="0.25">
      <c r="A312" s="143" t="s">
        <v>904</v>
      </c>
      <c r="B312" s="164" t="s">
        <v>681</v>
      </c>
      <c r="C312" s="200">
        <v>0</v>
      </c>
      <c r="D312" s="200">
        <v>0</v>
      </c>
      <c r="E312" s="159"/>
      <c r="F312" s="157" t="str">
        <f t="shared" si="9"/>
        <v/>
      </c>
      <c r="G312" s="157" t="str">
        <f t="shared" si="10"/>
        <v/>
      </c>
    </row>
    <row r="313" spans="1:7" x14ac:dyDescent="0.25">
      <c r="A313" s="143" t="s">
        <v>905</v>
      </c>
      <c r="B313" s="164" t="s">
        <v>681</v>
      </c>
      <c r="C313" s="200">
        <v>0</v>
      </c>
      <c r="D313" s="200">
        <v>0</v>
      </c>
      <c r="E313" s="159"/>
      <c r="F313" s="157" t="str">
        <f t="shared" si="9"/>
        <v/>
      </c>
      <c r="G313" s="157" t="str">
        <f t="shared" si="10"/>
        <v/>
      </c>
    </row>
    <row r="314" spans="1:7" x14ac:dyDescent="0.25">
      <c r="A314" s="143" t="s">
        <v>906</v>
      </c>
      <c r="B314" s="164" t="s">
        <v>681</v>
      </c>
      <c r="C314" s="200">
        <v>0</v>
      </c>
      <c r="D314" s="200">
        <v>0</v>
      </c>
      <c r="E314" s="159"/>
      <c r="F314" s="157" t="str">
        <f t="shared" si="9"/>
        <v/>
      </c>
      <c r="G314" s="157" t="str">
        <f t="shared" si="10"/>
        <v/>
      </c>
    </row>
    <row r="315" spans="1:7" x14ac:dyDescent="0.25">
      <c r="A315" s="143" t="s">
        <v>907</v>
      </c>
      <c r="B315" s="173" t="s">
        <v>159</v>
      </c>
      <c r="C315" s="164">
        <f>SUM(C291:C314)</f>
        <v>0</v>
      </c>
      <c r="D315" s="164">
        <f>SUM(D291:D314)</f>
        <v>0</v>
      </c>
      <c r="E315" s="159"/>
      <c r="F315" s="174">
        <f>SUM(F291:F314)</f>
        <v>0</v>
      </c>
      <c r="G315" s="174">
        <f>SUM(G291:G314)</f>
        <v>0</v>
      </c>
    </row>
    <row r="316" spans="1:7" ht="15" customHeight="1" x14ac:dyDescent="0.25">
      <c r="A316" s="154"/>
      <c r="B316" s="155" t="s">
        <v>908</v>
      </c>
      <c r="C316" s="154" t="s">
        <v>759</v>
      </c>
      <c r="D316" s="154" t="s">
        <v>760</v>
      </c>
      <c r="E316" s="154"/>
      <c r="F316" s="154" t="s">
        <v>587</v>
      </c>
      <c r="G316" s="154" t="s">
        <v>761</v>
      </c>
    </row>
    <row r="317" spans="1:7" x14ac:dyDescent="0.25">
      <c r="A317" s="143" t="s">
        <v>909</v>
      </c>
      <c r="B317" s="143" t="s">
        <v>792</v>
      </c>
      <c r="C317" s="193">
        <v>0</v>
      </c>
      <c r="G317" s="143"/>
    </row>
    <row r="318" spans="1:7" x14ac:dyDescent="0.25">
      <c r="G318" s="143"/>
    </row>
    <row r="319" spans="1:7" x14ac:dyDescent="0.25">
      <c r="B319" s="164" t="s">
        <v>793</v>
      </c>
      <c r="G319" s="143"/>
    </row>
    <row r="320" spans="1:7" x14ac:dyDescent="0.25">
      <c r="A320" s="143" t="s">
        <v>910</v>
      </c>
      <c r="B320" s="143" t="s">
        <v>795</v>
      </c>
      <c r="C320" s="193">
        <v>0</v>
      </c>
      <c r="D320" s="164">
        <v>0</v>
      </c>
      <c r="F320" s="157" t="str">
        <f>IF($C$328=0,"",IF(C320="[for completion]","",C320/$C$328))</f>
        <v/>
      </c>
      <c r="G320" s="157" t="str">
        <f>IF($D$328=0,"",IF(D320="[for completion]","",D320/$D$328))</f>
        <v/>
      </c>
    </row>
    <row r="321" spans="1:7" x14ac:dyDescent="0.25">
      <c r="A321" s="143" t="s">
        <v>911</v>
      </c>
      <c r="B321" s="143" t="s">
        <v>797</v>
      </c>
      <c r="C321" s="193">
        <v>0</v>
      </c>
      <c r="D321" s="164">
        <v>0</v>
      </c>
      <c r="F321" s="157" t="str">
        <f t="shared" ref="F321:F334" si="11">IF($C$328=0,"",IF(C321="[for completion]","",C321/$C$328))</f>
        <v/>
      </c>
      <c r="G321" s="157" t="str">
        <f t="shared" ref="G321:G334" si="12">IF($D$328=0,"",IF(D321="[for completion]","",D321/$D$328))</f>
        <v/>
      </c>
    </row>
    <row r="322" spans="1:7" x14ac:dyDescent="0.25">
      <c r="A322" s="143" t="s">
        <v>912</v>
      </c>
      <c r="B322" s="143" t="s">
        <v>799</v>
      </c>
      <c r="C322" s="193">
        <v>0</v>
      </c>
      <c r="D322" s="164">
        <v>0</v>
      </c>
      <c r="F322" s="157" t="str">
        <f t="shared" si="11"/>
        <v/>
      </c>
      <c r="G322" s="157" t="str">
        <f t="shared" si="12"/>
        <v/>
      </c>
    </row>
    <row r="323" spans="1:7" x14ac:dyDescent="0.25">
      <c r="A323" s="143" t="s">
        <v>913</v>
      </c>
      <c r="B323" s="143" t="s">
        <v>801</v>
      </c>
      <c r="C323" s="193">
        <v>0</v>
      </c>
      <c r="D323" s="164">
        <v>0</v>
      </c>
      <c r="F323" s="157" t="str">
        <f t="shared" si="11"/>
        <v/>
      </c>
      <c r="G323" s="157" t="str">
        <f t="shared" si="12"/>
        <v/>
      </c>
    </row>
    <row r="324" spans="1:7" x14ac:dyDescent="0.25">
      <c r="A324" s="143" t="s">
        <v>914</v>
      </c>
      <c r="B324" s="143" t="s">
        <v>803</v>
      </c>
      <c r="C324" s="193">
        <v>0</v>
      </c>
      <c r="D324" s="164">
        <v>0</v>
      </c>
      <c r="F324" s="157" t="str">
        <f t="shared" si="11"/>
        <v/>
      </c>
      <c r="G324" s="157" t="str">
        <f t="shared" si="12"/>
        <v/>
      </c>
    </row>
    <row r="325" spans="1:7" x14ac:dyDescent="0.25">
      <c r="A325" s="143" t="s">
        <v>915</v>
      </c>
      <c r="B325" s="143" t="s">
        <v>805</v>
      </c>
      <c r="C325" s="193">
        <v>0</v>
      </c>
      <c r="D325" s="164">
        <v>0</v>
      </c>
      <c r="F325" s="157" t="str">
        <f t="shared" si="11"/>
        <v/>
      </c>
      <c r="G325" s="157" t="str">
        <f t="shared" si="12"/>
        <v/>
      </c>
    </row>
    <row r="326" spans="1:7" x14ac:dyDescent="0.25">
      <c r="A326" s="143" t="s">
        <v>916</v>
      </c>
      <c r="B326" s="143" t="s">
        <v>807</v>
      </c>
      <c r="C326" s="193">
        <v>0</v>
      </c>
      <c r="D326" s="164">
        <v>0</v>
      </c>
      <c r="F326" s="157" t="str">
        <f t="shared" si="11"/>
        <v/>
      </c>
      <c r="G326" s="157" t="str">
        <f t="shared" si="12"/>
        <v/>
      </c>
    </row>
    <row r="327" spans="1:7" x14ac:dyDescent="0.25">
      <c r="A327" s="143" t="s">
        <v>917</v>
      </c>
      <c r="B327" s="143" t="s">
        <v>809</v>
      </c>
      <c r="C327" s="193">
        <v>0</v>
      </c>
      <c r="D327" s="164">
        <v>0</v>
      </c>
      <c r="F327" s="157" t="str">
        <f t="shared" si="11"/>
        <v/>
      </c>
      <c r="G327" s="157" t="str">
        <f t="shared" si="12"/>
        <v/>
      </c>
    </row>
    <row r="328" spans="1:7" x14ac:dyDescent="0.25">
      <c r="A328" s="143" t="s">
        <v>918</v>
      </c>
      <c r="B328" s="173" t="s">
        <v>159</v>
      </c>
      <c r="C328" s="143">
        <f>SUM(C320:C327)</f>
        <v>0</v>
      </c>
      <c r="D328" s="143">
        <f>SUM(D320:D327)</f>
        <v>0</v>
      </c>
      <c r="F328" s="159">
        <f>SUM(F320:F327)</f>
        <v>0</v>
      </c>
      <c r="G328" s="159">
        <f>SUM(G320:G327)</f>
        <v>0</v>
      </c>
    </row>
    <row r="329" spans="1:7" outlineLevel="1" x14ac:dyDescent="0.25">
      <c r="A329" s="143" t="s">
        <v>919</v>
      </c>
      <c r="B329" s="160" t="s">
        <v>812</v>
      </c>
      <c r="F329" s="157" t="str">
        <f t="shared" si="11"/>
        <v/>
      </c>
      <c r="G329" s="157" t="str">
        <f t="shared" si="12"/>
        <v/>
      </c>
    </row>
    <row r="330" spans="1:7" outlineLevel="1" x14ac:dyDescent="0.25">
      <c r="A330" s="143" t="s">
        <v>920</v>
      </c>
      <c r="B330" s="160" t="s">
        <v>814</v>
      </c>
      <c r="F330" s="157" t="str">
        <f t="shared" si="11"/>
        <v/>
      </c>
      <c r="G330" s="157" t="str">
        <f t="shared" si="12"/>
        <v/>
      </c>
    </row>
    <row r="331" spans="1:7" outlineLevel="1" x14ac:dyDescent="0.25">
      <c r="A331" s="143" t="s">
        <v>921</v>
      </c>
      <c r="B331" s="160" t="s">
        <v>816</v>
      </c>
      <c r="F331" s="157" t="str">
        <f t="shared" si="11"/>
        <v/>
      </c>
      <c r="G331" s="157" t="str">
        <f t="shared" si="12"/>
        <v/>
      </c>
    </row>
    <row r="332" spans="1:7" outlineLevel="1" x14ac:dyDescent="0.25">
      <c r="A332" s="143" t="s">
        <v>922</v>
      </c>
      <c r="B332" s="160" t="s">
        <v>818</v>
      </c>
      <c r="F332" s="157" t="str">
        <f t="shared" si="11"/>
        <v/>
      </c>
      <c r="G332" s="157" t="str">
        <f t="shared" si="12"/>
        <v/>
      </c>
    </row>
    <row r="333" spans="1:7" outlineLevel="1" x14ac:dyDescent="0.25">
      <c r="A333" s="143" t="s">
        <v>923</v>
      </c>
      <c r="B333" s="160" t="s">
        <v>820</v>
      </c>
      <c r="F333" s="157" t="str">
        <f t="shared" si="11"/>
        <v/>
      </c>
      <c r="G333" s="157" t="str">
        <f t="shared" si="12"/>
        <v/>
      </c>
    </row>
    <row r="334" spans="1:7" outlineLevel="1" x14ac:dyDescent="0.25">
      <c r="A334" s="143" t="s">
        <v>924</v>
      </c>
      <c r="B334" s="160" t="s">
        <v>822</v>
      </c>
      <c r="F334" s="157" t="str">
        <f t="shared" si="11"/>
        <v/>
      </c>
      <c r="G334" s="157" t="str">
        <f t="shared" si="12"/>
        <v/>
      </c>
    </row>
    <row r="335" spans="1:7" outlineLevel="1" x14ac:dyDescent="0.25">
      <c r="A335" s="143" t="s">
        <v>925</v>
      </c>
      <c r="B335" s="160"/>
      <c r="F335" s="157"/>
      <c r="G335" s="157"/>
    </row>
    <row r="336" spans="1:7" outlineLevel="1" x14ac:dyDescent="0.25">
      <c r="A336" s="143" t="s">
        <v>926</v>
      </c>
      <c r="B336" s="160"/>
      <c r="F336" s="157"/>
      <c r="G336" s="157"/>
    </row>
    <row r="337" spans="1:7" outlineLevel="1" x14ac:dyDescent="0.25">
      <c r="A337" s="143" t="s">
        <v>927</v>
      </c>
      <c r="B337" s="160"/>
      <c r="F337" s="159"/>
      <c r="G337" s="159"/>
    </row>
    <row r="338" spans="1:7" ht="15" customHeight="1" x14ac:dyDescent="0.25">
      <c r="A338" s="154"/>
      <c r="B338" s="155" t="s">
        <v>928</v>
      </c>
      <c r="C338" s="154" t="s">
        <v>759</v>
      </c>
      <c r="D338" s="154" t="s">
        <v>760</v>
      </c>
      <c r="E338" s="154"/>
      <c r="F338" s="154" t="s">
        <v>587</v>
      </c>
      <c r="G338" s="154" t="s">
        <v>761</v>
      </c>
    </row>
    <row r="339" spans="1:7" x14ac:dyDescent="0.25">
      <c r="A339" s="143" t="s">
        <v>929</v>
      </c>
      <c r="B339" s="143" t="s">
        <v>792</v>
      </c>
      <c r="C339" s="193">
        <v>0</v>
      </c>
      <c r="G339" s="143"/>
    </row>
    <row r="340" spans="1:7" x14ac:dyDescent="0.25">
      <c r="G340" s="143"/>
    </row>
    <row r="341" spans="1:7" x14ac:dyDescent="0.25">
      <c r="B341" s="164" t="s">
        <v>793</v>
      </c>
      <c r="G341" s="143"/>
    </row>
    <row r="342" spans="1:7" x14ac:dyDescent="0.25">
      <c r="A342" s="143" t="s">
        <v>930</v>
      </c>
      <c r="B342" s="143" t="s">
        <v>795</v>
      </c>
      <c r="C342" s="193">
        <v>0</v>
      </c>
      <c r="D342" s="164">
        <v>0</v>
      </c>
      <c r="F342" s="157" t="str">
        <f>IF($C$350=0,"",IF(C342="[Mark as ND1 if not relevant]","",C342/$C$350))</f>
        <v/>
      </c>
      <c r="G342" s="157" t="str">
        <f>IF($D$350=0,"",IF(D342="[Mark as ND1 if not relevant]","",D342/$D$350))</f>
        <v/>
      </c>
    </row>
    <row r="343" spans="1:7" x14ac:dyDescent="0.25">
      <c r="A343" s="143" t="s">
        <v>931</v>
      </c>
      <c r="B343" s="143" t="s">
        <v>797</v>
      </c>
      <c r="C343" s="193">
        <v>0</v>
      </c>
      <c r="D343" s="164">
        <v>0</v>
      </c>
      <c r="F343" s="157" t="str">
        <f t="shared" ref="F343:F349" si="13">IF($C$350=0,"",IF(C343="[Mark as ND1 if not relevant]","",C343/$C$350))</f>
        <v/>
      </c>
      <c r="G343" s="157" t="str">
        <f t="shared" ref="G343:G349" si="14">IF($D$350=0,"",IF(D343="[Mark as ND1 if not relevant]","",D343/$D$350))</f>
        <v/>
      </c>
    </row>
    <row r="344" spans="1:7" x14ac:dyDescent="0.25">
      <c r="A344" s="143" t="s">
        <v>932</v>
      </c>
      <c r="B344" s="143" t="s">
        <v>799</v>
      </c>
      <c r="C344" s="193">
        <v>0</v>
      </c>
      <c r="D344" s="164">
        <v>0</v>
      </c>
      <c r="F344" s="157" t="str">
        <f t="shared" si="13"/>
        <v/>
      </c>
      <c r="G344" s="157" t="str">
        <f t="shared" si="14"/>
        <v/>
      </c>
    </row>
    <row r="345" spans="1:7" x14ac:dyDescent="0.25">
      <c r="A345" s="143" t="s">
        <v>933</v>
      </c>
      <c r="B345" s="143" t="s">
        <v>801</v>
      </c>
      <c r="C345" s="193">
        <v>0</v>
      </c>
      <c r="D345" s="164">
        <v>0</v>
      </c>
      <c r="F345" s="157" t="str">
        <f t="shared" si="13"/>
        <v/>
      </c>
      <c r="G345" s="157" t="str">
        <f t="shared" si="14"/>
        <v/>
      </c>
    </row>
    <row r="346" spans="1:7" x14ac:dyDescent="0.25">
      <c r="A346" s="143" t="s">
        <v>934</v>
      </c>
      <c r="B346" s="143" t="s">
        <v>803</v>
      </c>
      <c r="C346" s="193">
        <v>0</v>
      </c>
      <c r="D346" s="164">
        <v>0</v>
      </c>
      <c r="F346" s="157" t="str">
        <f t="shared" si="13"/>
        <v/>
      </c>
      <c r="G346" s="157" t="str">
        <f t="shared" si="14"/>
        <v/>
      </c>
    </row>
    <row r="347" spans="1:7" x14ac:dyDescent="0.25">
      <c r="A347" s="143" t="s">
        <v>935</v>
      </c>
      <c r="B347" s="143" t="s">
        <v>805</v>
      </c>
      <c r="C347" s="193">
        <v>0</v>
      </c>
      <c r="D347" s="164">
        <v>0</v>
      </c>
      <c r="F347" s="157" t="str">
        <f t="shared" si="13"/>
        <v/>
      </c>
      <c r="G347" s="157" t="str">
        <f t="shared" si="14"/>
        <v/>
      </c>
    </row>
    <row r="348" spans="1:7" x14ac:dyDescent="0.25">
      <c r="A348" s="143" t="s">
        <v>936</v>
      </c>
      <c r="B348" s="143" t="s">
        <v>807</v>
      </c>
      <c r="C348" s="193">
        <v>0</v>
      </c>
      <c r="D348" s="164">
        <v>0</v>
      </c>
      <c r="F348" s="157" t="str">
        <f t="shared" si="13"/>
        <v/>
      </c>
      <c r="G348" s="157" t="str">
        <f t="shared" si="14"/>
        <v/>
      </c>
    </row>
    <row r="349" spans="1:7" x14ac:dyDescent="0.25">
      <c r="A349" s="143" t="s">
        <v>937</v>
      </c>
      <c r="B349" s="143" t="s">
        <v>809</v>
      </c>
      <c r="C349" s="193">
        <v>0</v>
      </c>
      <c r="D349" s="164">
        <v>0</v>
      </c>
      <c r="F349" s="157" t="str">
        <f t="shared" si="13"/>
        <v/>
      </c>
      <c r="G349" s="157" t="str">
        <f t="shared" si="14"/>
        <v/>
      </c>
    </row>
    <row r="350" spans="1:7" x14ac:dyDescent="0.25">
      <c r="A350" s="143" t="s">
        <v>938</v>
      </c>
      <c r="B350" s="173" t="s">
        <v>159</v>
      </c>
      <c r="C350" s="143">
        <f>SUM(C342:C349)</f>
        <v>0</v>
      </c>
      <c r="D350" s="143">
        <f>SUM(D342:D349)</f>
        <v>0</v>
      </c>
      <c r="F350" s="159">
        <f>SUM(F342:F349)</f>
        <v>0</v>
      </c>
      <c r="G350" s="159">
        <f>SUM(G342:G349)</f>
        <v>0</v>
      </c>
    </row>
    <row r="351" spans="1:7" outlineLevel="1" x14ac:dyDescent="0.25">
      <c r="A351" s="143" t="s">
        <v>939</v>
      </c>
      <c r="B351" s="160" t="s">
        <v>812</v>
      </c>
      <c r="F351" s="157" t="str">
        <f t="shared" ref="F351:F356" si="15">IF($C$350=0,"",IF(C351="[for completion]","",C351/$C$350))</f>
        <v/>
      </c>
      <c r="G351" s="157" t="str">
        <f t="shared" ref="G351:G356" si="16">IF($D$350=0,"",IF(D351="[for completion]","",D351/$D$350))</f>
        <v/>
      </c>
    </row>
    <row r="352" spans="1:7" outlineLevel="1" x14ac:dyDescent="0.25">
      <c r="A352" s="143" t="s">
        <v>940</v>
      </c>
      <c r="B352" s="160" t="s">
        <v>814</v>
      </c>
      <c r="F352" s="157" t="str">
        <f t="shared" si="15"/>
        <v/>
      </c>
      <c r="G352" s="157" t="str">
        <f t="shared" si="16"/>
        <v/>
      </c>
    </row>
    <row r="353" spans="1:7" outlineLevel="1" x14ac:dyDescent="0.25">
      <c r="A353" s="143" t="s">
        <v>941</v>
      </c>
      <c r="B353" s="160" t="s">
        <v>816</v>
      </c>
      <c r="F353" s="157" t="str">
        <f t="shared" si="15"/>
        <v/>
      </c>
      <c r="G353" s="157" t="str">
        <f t="shared" si="16"/>
        <v/>
      </c>
    </row>
    <row r="354" spans="1:7" outlineLevel="1" x14ac:dyDescent="0.25">
      <c r="A354" s="143" t="s">
        <v>942</v>
      </c>
      <c r="B354" s="160" t="s">
        <v>818</v>
      </c>
      <c r="F354" s="157" t="str">
        <f t="shared" si="15"/>
        <v/>
      </c>
      <c r="G354" s="157" t="str">
        <f t="shared" si="16"/>
        <v/>
      </c>
    </row>
    <row r="355" spans="1:7" outlineLevel="1" x14ac:dyDescent="0.25">
      <c r="A355" s="143" t="s">
        <v>943</v>
      </c>
      <c r="B355" s="160" t="s">
        <v>820</v>
      </c>
      <c r="F355" s="157" t="str">
        <f t="shared" si="15"/>
        <v/>
      </c>
      <c r="G355" s="157" t="str">
        <f t="shared" si="16"/>
        <v/>
      </c>
    </row>
    <row r="356" spans="1:7" outlineLevel="1" x14ac:dyDescent="0.25">
      <c r="A356" s="143" t="s">
        <v>944</v>
      </c>
      <c r="B356" s="160" t="s">
        <v>822</v>
      </c>
      <c r="F356" s="157" t="str">
        <f t="shared" si="15"/>
        <v/>
      </c>
      <c r="G356" s="157" t="str">
        <f t="shared" si="16"/>
        <v/>
      </c>
    </row>
    <row r="357" spans="1:7" outlineLevel="1" x14ac:dyDescent="0.25">
      <c r="A357" s="143" t="s">
        <v>945</v>
      </c>
      <c r="B357" s="160"/>
      <c r="F357" s="157"/>
      <c r="G357" s="157"/>
    </row>
    <row r="358" spans="1:7" outlineLevel="1" x14ac:dyDescent="0.25">
      <c r="A358" s="143" t="s">
        <v>946</v>
      </c>
      <c r="B358" s="160"/>
      <c r="F358" s="157"/>
      <c r="G358" s="157"/>
    </row>
    <row r="359" spans="1:7" outlineLevel="1" x14ac:dyDescent="0.25">
      <c r="A359" s="143" t="s">
        <v>947</v>
      </c>
      <c r="B359" s="160"/>
      <c r="F359" s="157"/>
      <c r="G359" s="159"/>
    </row>
    <row r="360" spans="1:7" ht="15" customHeight="1" x14ac:dyDescent="0.25">
      <c r="A360" s="154"/>
      <c r="B360" s="155" t="s">
        <v>948</v>
      </c>
      <c r="C360" s="154" t="s">
        <v>949</v>
      </c>
      <c r="D360" s="154"/>
      <c r="E360" s="154"/>
      <c r="F360" s="154"/>
      <c r="G360" s="156"/>
    </row>
    <row r="361" spans="1:7" x14ac:dyDescent="0.25">
      <c r="A361" s="143" t="s">
        <v>950</v>
      </c>
      <c r="B361" s="164" t="s">
        <v>951</v>
      </c>
      <c r="C361" s="193">
        <v>0</v>
      </c>
      <c r="G361" s="143"/>
    </row>
    <row r="362" spans="1:7" x14ac:dyDescent="0.25">
      <c r="A362" s="143" t="s">
        <v>952</v>
      </c>
      <c r="B362" s="164" t="s">
        <v>953</v>
      </c>
      <c r="C362" s="193">
        <v>0</v>
      </c>
      <c r="G362" s="143"/>
    </row>
    <row r="363" spans="1:7" x14ac:dyDescent="0.25">
      <c r="A363" s="143" t="s">
        <v>954</v>
      </c>
      <c r="B363" s="164" t="s">
        <v>955</v>
      </c>
      <c r="C363" s="193">
        <v>0</v>
      </c>
      <c r="G363" s="143"/>
    </row>
    <row r="364" spans="1:7" x14ac:dyDescent="0.25">
      <c r="A364" s="143" t="s">
        <v>956</v>
      </c>
      <c r="B364" s="164" t="s">
        <v>957</v>
      </c>
      <c r="C364" s="193">
        <v>0</v>
      </c>
      <c r="G364" s="143"/>
    </row>
    <row r="365" spans="1:7" x14ac:dyDescent="0.25">
      <c r="A365" s="143" t="s">
        <v>958</v>
      </c>
      <c r="B365" s="164" t="s">
        <v>959</v>
      </c>
      <c r="C365" s="193">
        <v>0</v>
      </c>
      <c r="G365" s="143"/>
    </row>
    <row r="366" spans="1:7" x14ac:dyDescent="0.25">
      <c r="A366" s="143" t="s">
        <v>960</v>
      </c>
      <c r="B366" s="164" t="s">
        <v>961</v>
      </c>
      <c r="C366" s="193">
        <v>0</v>
      </c>
      <c r="G366" s="143"/>
    </row>
    <row r="367" spans="1:7" x14ac:dyDescent="0.25">
      <c r="A367" s="143" t="s">
        <v>962</v>
      </c>
      <c r="B367" s="164" t="s">
        <v>963</v>
      </c>
      <c r="C367" s="193">
        <v>0</v>
      </c>
      <c r="G367" s="143"/>
    </row>
    <row r="368" spans="1:7" x14ac:dyDescent="0.25">
      <c r="A368" s="143" t="s">
        <v>964</v>
      </c>
      <c r="B368" s="164" t="s">
        <v>965</v>
      </c>
      <c r="C368" s="193">
        <v>0</v>
      </c>
      <c r="G368" s="143"/>
    </row>
    <row r="369" spans="1:7" x14ac:dyDescent="0.25">
      <c r="A369" s="143" t="s">
        <v>966</v>
      </c>
      <c r="B369" s="164" t="s">
        <v>967</v>
      </c>
      <c r="C369" s="193">
        <v>0</v>
      </c>
      <c r="G369" s="143"/>
    </row>
    <row r="370" spans="1:7" x14ac:dyDescent="0.25">
      <c r="A370" s="143" t="s">
        <v>968</v>
      </c>
      <c r="B370" s="164" t="s">
        <v>157</v>
      </c>
      <c r="C370" s="193">
        <v>0</v>
      </c>
      <c r="G370" s="143"/>
    </row>
    <row r="371" spans="1:7" outlineLevel="1" x14ac:dyDescent="0.25">
      <c r="A371" s="143" t="s">
        <v>969</v>
      </c>
      <c r="B371" s="160" t="s">
        <v>970</v>
      </c>
      <c r="C371" s="178"/>
      <c r="G371" s="143"/>
    </row>
    <row r="372" spans="1:7" outlineLevel="1" x14ac:dyDescent="0.25">
      <c r="A372" s="143" t="s">
        <v>971</v>
      </c>
      <c r="B372" s="160" t="s">
        <v>161</v>
      </c>
      <c r="C372" s="178"/>
      <c r="G372" s="143"/>
    </row>
    <row r="373" spans="1:7" outlineLevel="1" x14ac:dyDescent="0.25">
      <c r="A373" s="143" t="s">
        <v>972</v>
      </c>
      <c r="B373" s="160" t="s">
        <v>161</v>
      </c>
      <c r="C373" s="178"/>
      <c r="G373" s="143"/>
    </row>
    <row r="374" spans="1:7" outlineLevel="1" x14ac:dyDescent="0.25">
      <c r="A374" s="143" t="s">
        <v>973</v>
      </c>
      <c r="B374" s="160" t="s">
        <v>161</v>
      </c>
      <c r="C374" s="178"/>
      <c r="G374" s="143"/>
    </row>
    <row r="375" spans="1:7" outlineLevel="1" x14ac:dyDescent="0.25">
      <c r="A375" s="143" t="s">
        <v>974</v>
      </c>
      <c r="B375" s="160" t="s">
        <v>161</v>
      </c>
      <c r="C375" s="178"/>
      <c r="G375" s="143"/>
    </row>
    <row r="376" spans="1:7" outlineLevel="1" x14ac:dyDescent="0.25">
      <c r="A376" s="143" t="s">
        <v>975</v>
      </c>
      <c r="B376" s="160" t="s">
        <v>161</v>
      </c>
      <c r="C376" s="178"/>
      <c r="G376" s="143"/>
    </row>
    <row r="377" spans="1:7" outlineLevel="1" x14ac:dyDescent="0.25">
      <c r="A377" s="143" t="s">
        <v>976</v>
      </c>
      <c r="B377" s="160" t="s">
        <v>161</v>
      </c>
      <c r="C377" s="178"/>
      <c r="G377" s="143"/>
    </row>
    <row r="378" spans="1:7" outlineLevel="1" x14ac:dyDescent="0.25">
      <c r="A378" s="143" t="s">
        <v>977</v>
      </c>
      <c r="B378" s="160" t="s">
        <v>161</v>
      </c>
      <c r="C378" s="178"/>
      <c r="G378" s="143"/>
    </row>
    <row r="379" spans="1:7" outlineLevel="1" x14ac:dyDescent="0.25">
      <c r="A379" s="143" t="s">
        <v>978</v>
      </c>
      <c r="B379" s="160" t="s">
        <v>161</v>
      </c>
      <c r="C379" s="178"/>
      <c r="G379" s="143"/>
    </row>
    <row r="380" spans="1:7" outlineLevel="1" x14ac:dyDescent="0.25">
      <c r="A380" s="143" t="s">
        <v>979</v>
      </c>
      <c r="B380" s="160" t="s">
        <v>161</v>
      </c>
      <c r="C380" s="178"/>
      <c r="G380" s="143"/>
    </row>
    <row r="381" spans="1:7" outlineLevel="1" x14ac:dyDescent="0.25">
      <c r="A381" s="143" t="s">
        <v>980</v>
      </c>
      <c r="B381" s="160" t="s">
        <v>161</v>
      </c>
      <c r="C381" s="178"/>
      <c r="G381" s="143"/>
    </row>
    <row r="382" spans="1:7" outlineLevel="1" x14ac:dyDescent="0.25">
      <c r="A382" s="143" t="s">
        <v>981</v>
      </c>
      <c r="B382" s="160" t="s">
        <v>161</v>
      </c>
      <c r="C382" s="178"/>
    </row>
    <row r="383" spans="1:7" outlineLevel="1" x14ac:dyDescent="0.25">
      <c r="A383" s="143" t="s">
        <v>982</v>
      </c>
      <c r="B383" s="160" t="s">
        <v>161</v>
      </c>
      <c r="C383" s="178"/>
    </row>
    <row r="384" spans="1:7" outlineLevel="1" x14ac:dyDescent="0.25">
      <c r="A384" s="143" t="s">
        <v>983</v>
      </c>
      <c r="B384" s="160" t="s">
        <v>161</v>
      </c>
      <c r="C384" s="178"/>
    </row>
    <row r="385" spans="1:3" outlineLevel="1" x14ac:dyDescent="0.25">
      <c r="A385" s="143" t="s">
        <v>984</v>
      </c>
      <c r="B385" s="160" t="s">
        <v>161</v>
      </c>
      <c r="C385" s="178"/>
    </row>
    <row r="386" spans="1:3" outlineLevel="1" x14ac:dyDescent="0.25">
      <c r="A386" s="143" t="s">
        <v>985</v>
      </c>
      <c r="B386" s="160" t="s">
        <v>161</v>
      </c>
      <c r="C386" s="178"/>
    </row>
    <row r="387" spans="1:3" outlineLevel="1" x14ac:dyDescent="0.25">
      <c r="A387" s="143" t="s">
        <v>986</v>
      </c>
      <c r="B387" s="160" t="s">
        <v>161</v>
      </c>
      <c r="C387" s="178"/>
    </row>
    <row r="388" spans="1:3" x14ac:dyDescent="0.25">
      <c r="C388" s="178"/>
    </row>
    <row r="389" spans="1:3" x14ac:dyDescent="0.25">
      <c r="C389" s="178"/>
    </row>
    <row r="390" spans="1:3" x14ac:dyDescent="0.25">
      <c r="C390" s="178"/>
    </row>
    <row r="391" spans="1:3" x14ac:dyDescent="0.25">
      <c r="C391" s="178"/>
    </row>
    <row r="392" spans="1:3" x14ac:dyDescent="0.25">
      <c r="C392" s="178"/>
    </row>
    <row r="393" spans="1:3" x14ac:dyDescent="0.25">
      <c r="C393" s="178"/>
    </row>
  </sheetData>
  <sheetProtection algorithmName="SHA-512" hashValue="z6IJ7pUz07h1rguEB7XvZe8rUi67wHdlrgfEyMgPZgO2DcWxoOh4ABHZ3u7YOlrbrYE0EacL72Ahv3Zm4mb9zQ==" saltValue="SO0f4Bp7dOl3dymMBK5y1A==" spinCount="100000" sheet="1" formatCells="0" formatColumns="0" insertHyperlinks="0" sort="0" autoFilter="0" pivotTables="0"/>
  <protectedRanges>
    <protectedRange sqref="C288:D288 F288:G288 B291:D314 C317:D317 F317:G317 C320:D327 B329:D337 F329:G337 C339:D339 F339:G339 C342:D349 B351:D359 F351:G359 B371:B387 C361:D387 F361:G387" name="Mortgage Assets III"/>
    <protectedRange sqref="C150:D158 F150:F158 B153:B158 B163:B168 C160:D168 F160:F168 B175:B178 C170:D178 F170:F178 B181:B184 C180:D184 F180:F184 C187:D187 F187:G187 B190:D213 C216:D216" name="Mortgage Assets II"/>
    <protectedRange sqref="C216:D216 C219:D226 B228:D236 F228:G236 C238:D238 F238:G238 C241:D248 B250:D258 F250:G258 C260:C264 B265:C275 B280:C285 C277:C279 F277:G285 F260:G275 D260:D275 D277:D285 C288:D288" name="Mortgage Asset IV"/>
    <protectedRange sqref="C3 C12:C14 B16:D26 F16:F26 B29:D34 C28:D28 F28:F34 B37:B42 C36:D42 F36:F42 C45:D72 F45:F72 C74:D76 F74:F76 C78:D87 B88:D97 F78:F97 B99:D148 F99:F148 B163:B168" name="Mortgage Asset I"/>
  </protectedRanges>
  <hyperlinks>
    <hyperlink ref="B6" location="'B1. HTT Mortgage Assets'!B10" display="7. Mortgage Assets" xr:uid="{00000000-0004-0000-0600-000000000000}"/>
    <hyperlink ref="B7" location="'B1. HTT Mortgage Assets'!B166" display="7.A Residential Cover Pool" xr:uid="{00000000-0004-0000-0600-000001000000}"/>
    <hyperlink ref="B8" location="'B1. HTT Mortgage Assets'!B267" display="7.B Commercial Cover Pool" xr:uid="{00000000-0004-0000-0600-000002000000}"/>
    <hyperlink ref="B149" location="'2. Harmonised Glossary'!A9" display="Breakdown by Interest Rate" xr:uid="{00000000-0004-0000-0600-000003000000}"/>
    <hyperlink ref="B179" location="'2. Harmonised Glossary'!A14" display="Non-Performing Loans (NPLs)" xr:uid="{00000000-0004-0000-0600-000004000000}"/>
    <hyperlink ref="B11" location="'2. Harmonised Glossary'!A12" display="Property Type Information" xr:uid="{00000000-0004-0000-0600-000005000000}"/>
    <hyperlink ref="B215" location="'2. Harmonised Glossary'!A288" display="Loan to Value (LTV) Information - Un-indexed" xr:uid="{00000000-0004-0000-0600-000006000000}"/>
    <hyperlink ref="B237" location="'2. Harmonised Glossary'!A11" display="Loan to Value (LTV) Information - Indexed" xr:uid="{00000000-0004-0000-0600-000007000000}"/>
    <hyperlink ref="B316" location="'2. Harmonised Glossary'!A11" display="Loan to Value (LTV) Information - Un-indexed" xr:uid="{00000000-0004-0000-0600-000008000000}"/>
    <hyperlink ref="B338" location="'2. Harmonised Glossary'!A11" display="Loan to Value (LTV) Information - Indexed" xr:uid="{00000000-0004-0000-0600-000009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customProperties>
    <customPr name="_pios_id" r:id="rId2"/>
  </customProperties>
  <legacyDrawingHF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tabColor rgb="FFE36E00"/>
  </sheetPr>
  <dimension ref="A1:N179"/>
  <sheetViews>
    <sheetView zoomScale="80" zoomScaleNormal="80" workbookViewId="0">
      <selection activeCell="D114" sqref="D114"/>
    </sheetView>
  </sheetViews>
  <sheetFormatPr defaultColWidth="8.85546875" defaultRowHeight="15" outlineLevelRow="1" x14ac:dyDescent="0.25"/>
  <cols>
    <col min="1" max="1" width="12.140625" style="66" customWidth="1"/>
    <col min="2" max="2" width="60.7109375" style="66" customWidth="1"/>
    <col min="3" max="4" width="40.7109375" style="66" customWidth="1"/>
    <col min="5" max="5" width="7.28515625" style="66" customWidth="1"/>
    <col min="6" max="6" width="40.7109375" style="66" customWidth="1"/>
    <col min="7" max="7" width="40.7109375" style="64" customWidth="1"/>
    <col min="8" max="8" width="7.28515625" style="66" customWidth="1"/>
    <col min="9" max="9" width="71.85546875" style="66" customWidth="1"/>
    <col min="10" max="11" width="47.7109375" style="66" customWidth="1"/>
    <col min="12" max="12" width="7.28515625" style="66" customWidth="1"/>
    <col min="13" max="13" width="25.7109375" style="66" customWidth="1"/>
    <col min="14" max="14" width="25.7109375" style="64" customWidth="1"/>
    <col min="15" max="16384" width="8.85546875" style="95"/>
  </cols>
  <sheetData>
    <row r="1" spans="1:14" ht="31.5" x14ac:dyDescent="0.25">
      <c r="A1" s="63" t="s">
        <v>987</v>
      </c>
      <c r="B1" s="63"/>
      <c r="C1" s="64"/>
      <c r="D1" s="64"/>
      <c r="E1" s="64"/>
      <c r="F1" s="183" t="s">
        <v>1429</v>
      </c>
      <c r="H1" s="64"/>
      <c r="I1" s="63"/>
      <c r="J1" s="64"/>
      <c r="K1" s="64"/>
      <c r="L1" s="64"/>
      <c r="M1" s="64"/>
    </row>
    <row r="2" spans="1:14" ht="15.75" thickBot="1" x14ac:dyDescent="0.3">
      <c r="A2" s="64"/>
      <c r="B2" s="64"/>
      <c r="C2" s="64"/>
      <c r="D2" s="64"/>
      <c r="E2" s="64"/>
      <c r="F2" s="64"/>
      <c r="H2"/>
      <c r="L2" s="64"/>
      <c r="M2" s="64"/>
    </row>
    <row r="3" spans="1:14" ht="19.5" thickBot="1" x14ac:dyDescent="0.3">
      <c r="A3" s="67"/>
      <c r="B3" s="68" t="s">
        <v>82</v>
      </c>
      <c r="C3" s="142" t="s">
        <v>225</v>
      </c>
      <c r="D3" s="67"/>
      <c r="E3" s="67"/>
      <c r="F3" s="67"/>
      <c r="G3" s="67"/>
      <c r="H3"/>
      <c r="L3" s="64"/>
      <c r="M3" s="64"/>
    </row>
    <row r="4" spans="1:14" ht="15.75" thickBot="1" x14ac:dyDescent="0.3">
      <c r="H4"/>
      <c r="L4" s="64"/>
      <c r="M4" s="64"/>
    </row>
    <row r="5" spans="1:14" ht="18.75" x14ac:dyDescent="0.25">
      <c r="B5" s="70" t="s">
        <v>988</v>
      </c>
      <c r="C5" s="69"/>
      <c r="E5" s="71"/>
      <c r="F5" s="71"/>
      <c r="H5"/>
      <c r="L5" s="64"/>
      <c r="M5" s="64"/>
    </row>
    <row r="6" spans="1:14" ht="15.75" thickBot="1" x14ac:dyDescent="0.3">
      <c r="B6" s="74" t="s">
        <v>989</v>
      </c>
      <c r="H6"/>
      <c r="L6" s="64"/>
      <c r="M6" s="64"/>
    </row>
    <row r="7" spans="1:14" s="116" customFormat="1" x14ac:dyDescent="0.25">
      <c r="A7" s="66"/>
      <c r="B7" s="89"/>
      <c r="C7" s="66"/>
      <c r="D7" s="66"/>
      <c r="E7" s="66"/>
      <c r="F7" s="66"/>
      <c r="G7" s="64"/>
      <c r="H7"/>
      <c r="I7" s="66"/>
      <c r="J7" s="66"/>
      <c r="K7" s="66"/>
      <c r="L7" s="64"/>
      <c r="M7" s="64"/>
      <c r="N7" s="64"/>
    </row>
    <row r="8" spans="1:14" ht="37.5" x14ac:dyDescent="0.25">
      <c r="A8" s="76" t="s">
        <v>91</v>
      </c>
      <c r="B8" s="76" t="s">
        <v>989</v>
      </c>
      <c r="C8" s="77"/>
      <c r="D8" s="77"/>
      <c r="E8" s="77"/>
      <c r="F8" s="77"/>
      <c r="G8" s="78"/>
      <c r="H8"/>
      <c r="I8" s="82"/>
      <c r="J8" s="71"/>
      <c r="K8" s="71"/>
      <c r="L8" s="71"/>
      <c r="M8" s="71"/>
    </row>
    <row r="9" spans="1:14" ht="15" customHeight="1" x14ac:dyDescent="0.25">
      <c r="A9" s="84"/>
      <c r="B9" s="85" t="s">
        <v>990</v>
      </c>
      <c r="C9" s="84"/>
      <c r="D9" s="84"/>
      <c r="E9" s="84"/>
      <c r="F9" s="87"/>
      <c r="G9" s="87"/>
      <c r="H9"/>
      <c r="I9" s="82"/>
      <c r="J9" s="79"/>
      <c r="K9" s="79"/>
      <c r="L9" s="79"/>
      <c r="M9" s="98"/>
      <c r="N9" s="98"/>
    </row>
    <row r="10" spans="1:14" x14ac:dyDescent="0.25">
      <c r="A10" s="66" t="s">
        <v>991</v>
      </c>
      <c r="B10" s="66" t="s">
        <v>992</v>
      </c>
      <c r="C10" s="66">
        <v>1</v>
      </c>
      <c r="E10" s="82"/>
      <c r="F10" s="82"/>
      <c r="H10"/>
      <c r="I10" s="82"/>
      <c r="L10" s="82"/>
      <c r="M10" s="82"/>
    </row>
    <row r="11" spans="1:14" outlineLevel="1" x14ac:dyDescent="0.25">
      <c r="A11" s="66" t="s">
        <v>993</v>
      </c>
      <c r="B11" s="94" t="s">
        <v>578</v>
      </c>
      <c r="E11" s="82"/>
      <c r="F11" s="82"/>
      <c r="H11"/>
      <c r="I11" s="82"/>
      <c r="L11" s="82"/>
      <c r="M11" s="82"/>
    </row>
    <row r="12" spans="1:14" outlineLevel="1" x14ac:dyDescent="0.25">
      <c r="A12" s="66" t="s">
        <v>994</v>
      </c>
      <c r="B12" s="94" t="s">
        <v>580</v>
      </c>
      <c r="E12" s="82"/>
      <c r="F12" s="82"/>
      <c r="H12"/>
      <c r="I12" s="82"/>
      <c r="L12" s="82"/>
      <c r="M12" s="82"/>
    </row>
    <row r="13" spans="1:14" outlineLevel="1" x14ac:dyDescent="0.25">
      <c r="A13" s="66" t="s">
        <v>995</v>
      </c>
      <c r="E13" s="82"/>
      <c r="F13" s="82"/>
      <c r="H13"/>
      <c r="I13" s="82"/>
      <c r="L13" s="82"/>
      <c r="M13" s="82"/>
    </row>
    <row r="14" spans="1:14" outlineLevel="1" x14ac:dyDescent="0.25">
      <c r="A14" s="66" t="s">
        <v>996</v>
      </c>
      <c r="E14" s="82"/>
      <c r="F14" s="82"/>
      <c r="H14"/>
      <c r="I14" s="82"/>
      <c r="L14" s="82"/>
      <c r="M14" s="82"/>
    </row>
    <row r="15" spans="1:14" outlineLevel="1" x14ac:dyDescent="0.25">
      <c r="A15" s="66" t="s">
        <v>997</v>
      </c>
      <c r="E15" s="82"/>
      <c r="F15" s="82"/>
      <c r="H15"/>
      <c r="I15" s="82"/>
      <c r="L15" s="82"/>
      <c r="M15" s="82"/>
    </row>
    <row r="16" spans="1:14" outlineLevel="1" x14ac:dyDescent="0.25">
      <c r="A16" s="66" t="s">
        <v>998</v>
      </c>
      <c r="E16" s="82"/>
      <c r="F16" s="82"/>
      <c r="H16"/>
      <c r="I16" s="82"/>
      <c r="L16" s="82"/>
      <c r="M16" s="82"/>
    </row>
    <row r="17" spans="1:14" outlineLevel="1" x14ac:dyDescent="0.25">
      <c r="A17" s="66" t="s">
        <v>999</v>
      </c>
      <c r="E17" s="82"/>
      <c r="F17" s="82"/>
      <c r="H17"/>
      <c r="I17" s="82"/>
      <c r="L17" s="82"/>
      <c r="M17" s="82"/>
    </row>
    <row r="18" spans="1:14" x14ac:dyDescent="0.25">
      <c r="A18" s="84"/>
      <c r="B18" s="84" t="s">
        <v>1000</v>
      </c>
      <c r="C18" s="84" t="s">
        <v>759</v>
      </c>
      <c r="D18" s="84" t="s">
        <v>1001</v>
      </c>
      <c r="E18" s="84"/>
      <c r="F18" s="84" t="s">
        <v>1002</v>
      </c>
      <c r="G18" s="84" t="s">
        <v>1003</v>
      </c>
      <c r="H18"/>
      <c r="I18" s="115"/>
      <c r="J18" s="79"/>
      <c r="K18" s="79"/>
      <c r="L18" s="71"/>
      <c r="M18" s="79"/>
      <c r="N18" s="79"/>
    </row>
    <row r="19" spans="1:14" x14ac:dyDescent="0.25">
      <c r="A19" s="66" t="s">
        <v>1004</v>
      </c>
      <c r="B19" s="66" t="s">
        <v>1005</v>
      </c>
      <c r="C19" s="190">
        <v>156.534466979999</v>
      </c>
      <c r="D19" s="79"/>
      <c r="E19" s="79"/>
      <c r="F19" s="98"/>
      <c r="G19" s="98"/>
      <c r="H19"/>
      <c r="I19" s="82"/>
      <c r="L19" s="79"/>
      <c r="M19" s="98"/>
      <c r="N19" s="98"/>
    </row>
    <row r="20" spans="1:14" x14ac:dyDescent="0.25">
      <c r="A20" s="79"/>
      <c r="B20" s="115"/>
      <c r="C20" s="202"/>
      <c r="D20" s="79"/>
      <c r="E20" s="79"/>
      <c r="F20" s="98"/>
      <c r="G20" s="98"/>
      <c r="H20"/>
      <c r="I20" s="115"/>
      <c r="J20" s="79"/>
      <c r="K20" s="79"/>
      <c r="L20" s="79"/>
      <c r="M20" s="98"/>
      <c r="N20" s="98"/>
    </row>
    <row r="21" spans="1:14" x14ac:dyDescent="0.25">
      <c r="B21" s="66" t="s">
        <v>764</v>
      </c>
      <c r="C21" s="202"/>
      <c r="D21" s="79"/>
      <c r="E21" s="79"/>
      <c r="F21" s="98"/>
      <c r="G21" s="98"/>
      <c r="H21"/>
      <c r="I21" s="82"/>
      <c r="J21" s="79"/>
      <c r="K21" s="79"/>
      <c r="L21" s="79"/>
      <c r="M21" s="98"/>
      <c r="N21" s="98"/>
    </row>
    <row r="22" spans="1:14" x14ac:dyDescent="0.25">
      <c r="A22" s="66" t="s">
        <v>1006</v>
      </c>
      <c r="B22" s="164" t="s">
        <v>1487</v>
      </c>
      <c r="C22" s="196">
        <v>0</v>
      </c>
      <c r="D22" s="196">
        <v>0</v>
      </c>
      <c r="E22" s="82"/>
      <c r="F22" s="91">
        <f>IF($C$37=0,"",IF(C22="[for completion]","",C22/$C$37))</f>
        <v>0</v>
      </c>
      <c r="G22" s="91">
        <f>IF($D$37=0,"",IF(D22="[for completion]","",D22/$D$37))</f>
        <v>0</v>
      </c>
      <c r="H22"/>
      <c r="I22" s="82"/>
      <c r="L22" s="82"/>
      <c r="M22" s="91"/>
      <c r="N22" s="91"/>
    </row>
    <row r="23" spans="1:14" x14ac:dyDescent="0.25">
      <c r="A23" s="66" t="s">
        <v>1007</v>
      </c>
      <c r="B23" s="164" t="s">
        <v>1488</v>
      </c>
      <c r="C23" s="190">
        <v>0</v>
      </c>
      <c r="D23" s="190">
        <v>0</v>
      </c>
      <c r="E23" s="82"/>
      <c r="F23" s="91">
        <f t="shared" ref="F23:F36" si="0">IF($C$37=0,"",IF(C23="[for completion]","",C23/$C$37))</f>
        <v>0</v>
      </c>
      <c r="G23" s="91">
        <f t="shared" ref="G23:G36" si="1">IF($D$37=0,"",IF(D23="[for completion]","",D23/$D$37))</f>
        <v>0</v>
      </c>
      <c r="H23"/>
      <c r="I23" s="82"/>
      <c r="L23" s="82"/>
      <c r="M23" s="91"/>
      <c r="N23" s="91"/>
    </row>
    <row r="24" spans="1:14" x14ac:dyDescent="0.25">
      <c r="A24" s="66" t="s">
        <v>1008</v>
      </c>
      <c r="B24" s="164" t="s">
        <v>1489</v>
      </c>
      <c r="C24" s="190">
        <v>0</v>
      </c>
      <c r="D24" s="190">
        <v>0</v>
      </c>
      <c r="F24" s="91">
        <f t="shared" si="0"/>
        <v>0</v>
      </c>
      <c r="G24" s="91">
        <f t="shared" si="1"/>
        <v>0</v>
      </c>
      <c r="H24"/>
      <c r="I24" s="82"/>
      <c r="M24" s="91"/>
      <c r="N24" s="91"/>
    </row>
    <row r="25" spans="1:14" x14ac:dyDescent="0.25">
      <c r="A25" s="66" t="s">
        <v>1009</v>
      </c>
      <c r="B25" s="164" t="s">
        <v>1490</v>
      </c>
      <c r="C25" s="190">
        <v>0</v>
      </c>
      <c r="D25" s="190">
        <v>0</v>
      </c>
      <c r="E25" s="102"/>
      <c r="F25" s="91">
        <f t="shared" si="0"/>
        <v>0</v>
      </c>
      <c r="G25" s="91">
        <f t="shared" si="1"/>
        <v>0</v>
      </c>
      <c r="H25"/>
      <c r="I25" s="82"/>
      <c r="L25" s="102"/>
      <c r="M25" s="91"/>
      <c r="N25" s="91"/>
    </row>
    <row r="26" spans="1:14" x14ac:dyDescent="0.25">
      <c r="A26" s="66" t="s">
        <v>1010</v>
      </c>
      <c r="B26" s="164" t="s">
        <v>1457</v>
      </c>
      <c r="C26" s="190">
        <v>0</v>
      </c>
      <c r="D26" s="190">
        <v>0</v>
      </c>
      <c r="E26" s="102"/>
      <c r="F26" s="91">
        <f t="shared" si="0"/>
        <v>0</v>
      </c>
      <c r="G26" s="91">
        <f t="shared" si="1"/>
        <v>0</v>
      </c>
      <c r="H26"/>
      <c r="I26" s="82"/>
      <c r="L26" s="102"/>
      <c r="M26" s="91"/>
      <c r="N26" s="91"/>
    </row>
    <row r="27" spans="1:14" x14ac:dyDescent="0.25">
      <c r="A27" s="66" t="s">
        <v>1011</v>
      </c>
      <c r="B27" s="164" t="s">
        <v>1491</v>
      </c>
      <c r="C27" s="190">
        <v>156.534466979999</v>
      </c>
      <c r="D27" s="164">
        <v>1</v>
      </c>
      <c r="E27" s="102"/>
      <c r="F27" s="91">
        <f t="shared" si="0"/>
        <v>1</v>
      </c>
      <c r="G27" s="91">
        <f t="shared" si="1"/>
        <v>1</v>
      </c>
      <c r="H27"/>
      <c r="I27" s="82"/>
      <c r="L27" s="102"/>
      <c r="M27" s="91"/>
      <c r="N27" s="91"/>
    </row>
    <row r="28" spans="1:14" x14ac:dyDescent="0.25">
      <c r="A28" s="66" t="s">
        <v>1012</v>
      </c>
      <c r="B28" s="82" t="s">
        <v>681</v>
      </c>
      <c r="C28" s="196" t="s">
        <v>93</v>
      </c>
      <c r="D28" s="66" t="s">
        <v>93</v>
      </c>
      <c r="E28" s="102"/>
      <c r="F28" s="91" t="str">
        <f t="shared" si="0"/>
        <v/>
      </c>
      <c r="G28" s="91" t="str">
        <f t="shared" si="1"/>
        <v/>
      </c>
      <c r="H28"/>
      <c r="I28" s="82"/>
      <c r="L28" s="102"/>
      <c r="M28" s="91"/>
      <c r="N28" s="91"/>
    </row>
    <row r="29" spans="1:14" x14ac:dyDescent="0.25">
      <c r="A29" s="66" t="s">
        <v>1013</v>
      </c>
      <c r="B29" s="82" t="s">
        <v>681</v>
      </c>
      <c r="C29" s="196" t="s">
        <v>93</v>
      </c>
      <c r="D29" s="66" t="s">
        <v>93</v>
      </c>
      <c r="E29" s="102"/>
      <c r="F29" s="91" t="str">
        <f t="shared" si="0"/>
        <v/>
      </c>
      <c r="G29" s="91" t="str">
        <f t="shared" si="1"/>
        <v/>
      </c>
      <c r="H29"/>
      <c r="I29" s="82"/>
      <c r="L29" s="102"/>
      <c r="M29" s="91"/>
      <c r="N29" s="91"/>
    </row>
    <row r="30" spans="1:14" x14ac:dyDescent="0.25">
      <c r="A30" s="66" t="s">
        <v>1014</v>
      </c>
      <c r="B30" s="82" t="s">
        <v>681</v>
      </c>
      <c r="C30" s="196" t="s">
        <v>93</v>
      </c>
      <c r="D30" s="66" t="s">
        <v>93</v>
      </c>
      <c r="E30" s="102"/>
      <c r="F30" s="91" t="str">
        <f t="shared" si="0"/>
        <v/>
      </c>
      <c r="G30" s="91" t="str">
        <f t="shared" si="1"/>
        <v/>
      </c>
      <c r="H30"/>
      <c r="I30" s="82"/>
      <c r="L30" s="102"/>
      <c r="M30" s="91"/>
      <c r="N30" s="91"/>
    </row>
    <row r="31" spans="1:14" x14ac:dyDescent="0.25">
      <c r="A31" s="66" t="s">
        <v>1015</v>
      </c>
      <c r="B31" s="82" t="s">
        <v>681</v>
      </c>
      <c r="C31" s="196" t="s">
        <v>93</v>
      </c>
      <c r="D31" s="66" t="s">
        <v>93</v>
      </c>
      <c r="E31" s="102"/>
      <c r="F31" s="91" t="str">
        <f t="shared" si="0"/>
        <v/>
      </c>
      <c r="G31" s="91" t="str">
        <f t="shared" si="1"/>
        <v/>
      </c>
      <c r="H31"/>
      <c r="I31" s="82"/>
      <c r="L31" s="102"/>
      <c r="M31" s="91"/>
      <c r="N31" s="91"/>
    </row>
    <row r="32" spans="1:14" x14ac:dyDescent="0.25">
      <c r="A32" s="66" t="s">
        <v>1016</v>
      </c>
      <c r="B32" s="82" t="s">
        <v>681</v>
      </c>
      <c r="C32" s="196" t="s">
        <v>93</v>
      </c>
      <c r="D32" s="66" t="s">
        <v>93</v>
      </c>
      <c r="E32" s="102"/>
      <c r="F32" s="91" t="str">
        <f t="shared" si="0"/>
        <v/>
      </c>
      <c r="G32" s="91" t="str">
        <f t="shared" si="1"/>
        <v/>
      </c>
      <c r="H32"/>
      <c r="I32" s="82"/>
      <c r="L32" s="102"/>
      <c r="M32" s="91"/>
      <c r="N32" s="91"/>
    </row>
    <row r="33" spans="1:14" x14ac:dyDescent="0.25">
      <c r="A33" s="66" t="s">
        <v>1017</v>
      </c>
      <c r="B33" s="82" t="s">
        <v>681</v>
      </c>
      <c r="C33" s="196" t="s">
        <v>93</v>
      </c>
      <c r="D33" s="66" t="s">
        <v>93</v>
      </c>
      <c r="E33" s="102"/>
      <c r="F33" s="91" t="str">
        <f t="shared" si="0"/>
        <v/>
      </c>
      <c r="G33" s="91" t="str">
        <f t="shared" si="1"/>
        <v/>
      </c>
      <c r="H33"/>
      <c r="I33" s="82"/>
      <c r="L33" s="102"/>
      <c r="M33" s="91"/>
      <c r="N33" s="91"/>
    </row>
    <row r="34" spans="1:14" x14ac:dyDescent="0.25">
      <c r="A34" s="66" t="s">
        <v>1018</v>
      </c>
      <c r="B34" s="82" t="s">
        <v>681</v>
      </c>
      <c r="C34" s="196" t="s">
        <v>93</v>
      </c>
      <c r="D34" s="66" t="s">
        <v>93</v>
      </c>
      <c r="E34" s="102"/>
      <c r="F34" s="91" t="str">
        <f t="shared" si="0"/>
        <v/>
      </c>
      <c r="G34" s="91" t="str">
        <f t="shared" si="1"/>
        <v/>
      </c>
      <c r="H34"/>
      <c r="I34" s="82"/>
      <c r="L34" s="102"/>
      <c r="M34" s="91"/>
      <c r="N34" s="91"/>
    </row>
    <row r="35" spans="1:14" x14ac:dyDescent="0.25">
      <c r="A35" s="66" t="s">
        <v>1019</v>
      </c>
      <c r="B35" s="82" t="s">
        <v>681</v>
      </c>
      <c r="C35" s="196" t="s">
        <v>93</v>
      </c>
      <c r="D35" s="66" t="s">
        <v>93</v>
      </c>
      <c r="E35" s="102"/>
      <c r="F35" s="91" t="str">
        <f t="shared" si="0"/>
        <v/>
      </c>
      <c r="G35" s="91" t="str">
        <f t="shared" si="1"/>
        <v/>
      </c>
      <c r="H35"/>
      <c r="I35" s="82"/>
      <c r="L35" s="102"/>
      <c r="M35" s="91"/>
      <c r="N35" s="91"/>
    </row>
    <row r="36" spans="1:14" x14ac:dyDescent="0.25">
      <c r="A36" s="66" t="s">
        <v>1020</v>
      </c>
      <c r="B36" s="82" t="s">
        <v>681</v>
      </c>
      <c r="C36" s="196" t="s">
        <v>93</v>
      </c>
      <c r="D36" s="66" t="s">
        <v>93</v>
      </c>
      <c r="E36" s="102"/>
      <c r="F36" s="91" t="str">
        <f t="shared" si="0"/>
        <v/>
      </c>
      <c r="G36" s="91" t="str">
        <f t="shared" si="1"/>
        <v/>
      </c>
      <c r="H36"/>
      <c r="I36" s="82"/>
      <c r="L36" s="102"/>
      <c r="M36" s="91"/>
      <c r="N36" s="91"/>
    </row>
    <row r="37" spans="1:14" x14ac:dyDescent="0.25">
      <c r="A37" s="66" t="s">
        <v>1021</v>
      </c>
      <c r="B37" s="92" t="s">
        <v>159</v>
      </c>
      <c r="C37" s="90">
        <f>SUM(C22:C36)</f>
        <v>156.534466979999</v>
      </c>
      <c r="D37" s="82">
        <f>SUM(D22:D36)</f>
        <v>1</v>
      </c>
      <c r="E37" s="102"/>
      <c r="F37" s="93">
        <f>SUM(F22:F36)</f>
        <v>1</v>
      </c>
      <c r="G37" s="93">
        <f>SUM(G22:G36)</f>
        <v>1</v>
      </c>
      <c r="H37"/>
      <c r="I37" s="92"/>
      <c r="J37" s="82"/>
      <c r="K37" s="82"/>
      <c r="L37" s="102"/>
      <c r="M37" s="93"/>
      <c r="N37" s="93"/>
    </row>
    <row r="38" spans="1:14" x14ac:dyDescent="0.25">
      <c r="A38" s="84"/>
      <c r="B38" s="85" t="s">
        <v>1022</v>
      </c>
      <c r="C38" s="84" t="s">
        <v>123</v>
      </c>
      <c r="D38" s="84"/>
      <c r="E38" s="86"/>
      <c r="F38" s="84" t="s">
        <v>1002</v>
      </c>
      <c r="G38" s="84"/>
      <c r="H38"/>
      <c r="I38" s="115"/>
      <c r="J38" s="79"/>
      <c r="K38" s="79"/>
      <c r="L38" s="71"/>
      <c r="M38" s="79"/>
      <c r="N38" s="79"/>
    </row>
    <row r="39" spans="1:14" x14ac:dyDescent="0.25">
      <c r="A39" s="66" t="s">
        <v>1023</v>
      </c>
      <c r="B39" s="82" t="s">
        <v>1024</v>
      </c>
      <c r="C39" s="196">
        <v>156.534466979999</v>
      </c>
      <c r="E39" s="117"/>
      <c r="F39" s="91">
        <f>IF($C$42=0,"",IF(C39="[for completion]","",C39/$C$42))</f>
        <v>1</v>
      </c>
      <c r="G39" s="90"/>
      <c r="H39"/>
      <c r="I39" s="82"/>
      <c r="L39" s="117"/>
      <c r="M39" s="91"/>
      <c r="N39" s="90"/>
    </row>
    <row r="40" spans="1:14" x14ac:dyDescent="0.25">
      <c r="A40" s="66" t="s">
        <v>1025</v>
      </c>
      <c r="B40" s="82" t="s">
        <v>1026</v>
      </c>
      <c r="C40" s="190">
        <v>0</v>
      </c>
      <c r="E40" s="117"/>
      <c r="F40" s="91">
        <f>IF($C$42=0,"",IF(C40="[for completion]","",C40/$C$42))</f>
        <v>0</v>
      </c>
      <c r="G40" s="90"/>
      <c r="H40"/>
      <c r="I40" s="82"/>
      <c r="L40" s="117"/>
      <c r="M40" s="91"/>
      <c r="N40" s="90"/>
    </row>
    <row r="41" spans="1:14" x14ac:dyDescent="0.25">
      <c r="A41" s="66" t="s">
        <v>1027</v>
      </c>
      <c r="B41" s="82" t="s">
        <v>157</v>
      </c>
      <c r="C41" s="190">
        <v>0</v>
      </c>
      <c r="E41" s="102"/>
      <c r="F41" s="91">
        <f>IF($C$42=0,"",IF(C41="[for completion]","",C41/$C$42))</f>
        <v>0</v>
      </c>
      <c r="G41" s="90"/>
      <c r="H41"/>
      <c r="I41" s="82"/>
      <c r="L41" s="102"/>
      <c r="M41" s="91"/>
      <c r="N41" s="90"/>
    </row>
    <row r="42" spans="1:14" x14ac:dyDescent="0.25">
      <c r="A42" s="66" t="s">
        <v>1028</v>
      </c>
      <c r="B42" s="92" t="s">
        <v>159</v>
      </c>
      <c r="C42" s="191">
        <f>SUM(C39:C41)</f>
        <v>156.534466979999</v>
      </c>
      <c r="D42" s="82"/>
      <c r="E42" s="102"/>
      <c r="F42" s="93">
        <f>SUM(F39:F41)</f>
        <v>1</v>
      </c>
      <c r="G42" s="90"/>
      <c r="H42"/>
      <c r="I42" s="82"/>
      <c r="L42" s="102"/>
      <c r="M42" s="91"/>
      <c r="N42" s="90"/>
    </row>
    <row r="43" spans="1:14" outlineLevel="1" x14ac:dyDescent="0.25">
      <c r="A43" s="66" t="s">
        <v>1029</v>
      </c>
      <c r="B43" s="92"/>
      <c r="C43" s="82"/>
      <c r="D43" s="82"/>
      <c r="E43" s="102"/>
      <c r="F43" s="93"/>
      <c r="G43" s="90"/>
      <c r="H43"/>
      <c r="I43" s="82"/>
      <c r="L43" s="102"/>
      <c r="M43" s="91"/>
      <c r="N43" s="90"/>
    </row>
    <row r="44" spans="1:14" outlineLevel="1" x14ac:dyDescent="0.25">
      <c r="A44" s="66" t="s">
        <v>1030</v>
      </c>
      <c r="B44" s="92"/>
      <c r="C44" s="82"/>
      <c r="D44" s="82"/>
      <c r="E44" s="102"/>
      <c r="F44" s="93"/>
      <c r="G44" s="90"/>
      <c r="H44"/>
      <c r="I44" s="82"/>
      <c r="L44" s="102"/>
      <c r="M44" s="91"/>
      <c r="N44" s="90"/>
    </row>
    <row r="45" spans="1:14" outlineLevel="1" x14ac:dyDescent="0.25">
      <c r="A45" s="66" t="s">
        <v>1031</v>
      </c>
      <c r="B45" s="82"/>
      <c r="E45" s="102"/>
      <c r="F45" s="91"/>
      <c r="G45" s="90"/>
      <c r="H45"/>
      <c r="I45" s="82"/>
      <c r="L45" s="102"/>
      <c r="M45" s="91"/>
      <c r="N45" s="90"/>
    </row>
    <row r="46" spans="1:14" outlineLevel="1" x14ac:dyDescent="0.25">
      <c r="A46" s="66" t="s">
        <v>1032</v>
      </c>
      <c r="B46" s="82"/>
      <c r="E46" s="102"/>
      <c r="F46" s="91"/>
      <c r="G46" s="90"/>
      <c r="H46"/>
      <c r="I46" s="82"/>
      <c r="L46" s="102"/>
      <c r="M46" s="91"/>
      <c r="N46" s="90"/>
    </row>
    <row r="47" spans="1:14" outlineLevel="1" x14ac:dyDescent="0.25">
      <c r="A47" s="66" t="s">
        <v>1033</v>
      </c>
      <c r="B47" s="82"/>
      <c r="E47" s="102"/>
      <c r="F47" s="91"/>
      <c r="G47" s="90"/>
      <c r="H47"/>
      <c r="I47" s="82"/>
      <c r="L47" s="102"/>
      <c r="M47" s="91"/>
      <c r="N47" s="90"/>
    </row>
    <row r="48" spans="1:14" ht="15" customHeight="1" x14ac:dyDescent="0.25">
      <c r="A48" s="84"/>
      <c r="B48" s="85" t="s">
        <v>596</v>
      </c>
      <c r="C48" s="84" t="s">
        <v>1002</v>
      </c>
      <c r="D48" s="84"/>
      <c r="E48" s="86"/>
      <c r="F48" s="87"/>
      <c r="G48" s="87"/>
      <c r="H48"/>
      <c r="I48" s="115"/>
      <c r="J48" s="79"/>
      <c r="K48" s="79"/>
      <c r="L48" s="71"/>
      <c r="M48" s="98"/>
      <c r="N48" s="98"/>
    </row>
    <row r="49" spans="1:14" x14ac:dyDescent="0.25">
      <c r="A49" s="66" t="s">
        <v>1034</v>
      </c>
      <c r="B49" s="114" t="s">
        <v>598</v>
      </c>
      <c r="C49" s="181">
        <f>SUM(C50:C77)</f>
        <v>1</v>
      </c>
      <c r="G49" s="66"/>
      <c r="H49"/>
      <c r="I49" s="71"/>
      <c r="N49" s="66"/>
    </row>
    <row r="50" spans="1:14" x14ac:dyDescent="0.25">
      <c r="A50" s="66" t="s">
        <v>1035</v>
      </c>
      <c r="B50" s="66" t="s">
        <v>600</v>
      </c>
      <c r="C50" s="197">
        <v>0</v>
      </c>
      <c r="G50" s="66"/>
      <c r="H50"/>
      <c r="N50" s="66"/>
    </row>
    <row r="51" spans="1:14" x14ac:dyDescent="0.25">
      <c r="A51" s="66" t="s">
        <v>1036</v>
      </c>
      <c r="B51" s="66" t="s">
        <v>602</v>
      </c>
      <c r="C51" s="197">
        <v>0</v>
      </c>
      <c r="G51" s="66"/>
      <c r="H51"/>
      <c r="N51" s="66"/>
    </row>
    <row r="52" spans="1:14" x14ac:dyDescent="0.25">
      <c r="A52" s="66" t="s">
        <v>1037</v>
      </c>
      <c r="B52" s="66" t="s">
        <v>604</v>
      </c>
      <c r="C52" s="197">
        <v>0</v>
      </c>
      <c r="G52" s="66"/>
      <c r="H52"/>
      <c r="N52" s="66"/>
    </row>
    <row r="53" spans="1:14" x14ac:dyDescent="0.25">
      <c r="A53" s="66" t="s">
        <v>1038</v>
      </c>
      <c r="B53" s="66" t="s">
        <v>606</v>
      </c>
      <c r="C53" s="197">
        <v>0</v>
      </c>
      <c r="G53" s="66"/>
      <c r="H53"/>
      <c r="N53" s="66"/>
    </row>
    <row r="54" spans="1:14" x14ac:dyDescent="0.25">
      <c r="A54" s="66" t="s">
        <v>1039</v>
      </c>
      <c r="B54" s="66" t="s">
        <v>608</v>
      </c>
      <c r="C54" s="197">
        <v>0</v>
      </c>
      <c r="G54" s="66"/>
      <c r="H54"/>
      <c r="N54" s="66"/>
    </row>
    <row r="55" spans="1:14" x14ac:dyDescent="0.25">
      <c r="A55" s="66" t="s">
        <v>1040</v>
      </c>
      <c r="B55" s="66" t="s">
        <v>610</v>
      </c>
      <c r="C55" s="197">
        <v>0</v>
      </c>
      <c r="G55" s="66"/>
      <c r="H55"/>
      <c r="N55" s="66"/>
    </row>
    <row r="56" spans="1:14" x14ac:dyDescent="0.25">
      <c r="A56" s="66" t="s">
        <v>1041</v>
      </c>
      <c r="B56" s="66" t="s">
        <v>612</v>
      </c>
      <c r="C56" s="197">
        <v>0</v>
      </c>
      <c r="G56" s="66"/>
      <c r="H56"/>
      <c r="N56" s="66"/>
    </row>
    <row r="57" spans="1:14" x14ac:dyDescent="0.25">
      <c r="A57" s="66" t="s">
        <v>1042</v>
      </c>
      <c r="B57" s="66" t="s">
        <v>614</v>
      </c>
      <c r="C57" s="197">
        <v>0</v>
      </c>
      <c r="G57" s="66"/>
      <c r="H57"/>
      <c r="N57" s="66"/>
    </row>
    <row r="58" spans="1:14" x14ac:dyDescent="0.25">
      <c r="A58" s="66" t="s">
        <v>1043</v>
      </c>
      <c r="B58" s="66" t="s">
        <v>616</v>
      </c>
      <c r="C58" s="197">
        <v>1</v>
      </c>
      <c r="G58" s="66"/>
      <c r="H58"/>
      <c r="N58" s="66"/>
    </row>
    <row r="59" spans="1:14" x14ac:dyDescent="0.25">
      <c r="A59" s="66" t="s">
        <v>1044</v>
      </c>
      <c r="B59" s="66" t="s">
        <v>618</v>
      </c>
      <c r="C59" s="197">
        <v>0</v>
      </c>
      <c r="G59" s="66"/>
      <c r="H59"/>
      <c r="N59" s="66"/>
    </row>
    <row r="60" spans="1:14" x14ac:dyDescent="0.25">
      <c r="A60" s="66" t="s">
        <v>1045</v>
      </c>
      <c r="B60" s="66" t="s">
        <v>620</v>
      </c>
      <c r="C60" s="197">
        <v>0</v>
      </c>
      <c r="G60" s="66"/>
      <c r="H60"/>
      <c r="N60" s="66"/>
    </row>
    <row r="61" spans="1:14" x14ac:dyDescent="0.25">
      <c r="A61" s="66" t="s">
        <v>1046</v>
      </c>
      <c r="B61" s="66" t="s">
        <v>622</v>
      </c>
      <c r="C61" s="197">
        <v>0</v>
      </c>
      <c r="G61" s="66"/>
      <c r="H61"/>
      <c r="N61" s="66"/>
    </row>
    <row r="62" spans="1:14" x14ac:dyDescent="0.25">
      <c r="A62" s="66" t="s">
        <v>1047</v>
      </c>
      <c r="B62" s="66" t="s">
        <v>624</v>
      </c>
      <c r="C62" s="197">
        <v>0</v>
      </c>
      <c r="G62" s="66"/>
      <c r="H62"/>
      <c r="N62" s="66"/>
    </row>
    <row r="63" spans="1:14" x14ac:dyDescent="0.25">
      <c r="A63" s="66" t="s">
        <v>1048</v>
      </c>
      <c r="B63" s="66" t="s">
        <v>626</v>
      </c>
      <c r="C63" s="197">
        <v>0</v>
      </c>
      <c r="G63" s="66"/>
      <c r="H63"/>
      <c r="N63" s="66"/>
    </row>
    <row r="64" spans="1:14" x14ac:dyDescent="0.25">
      <c r="A64" s="66" t="s">
        <v>1049</v>
      </c>
      <c r="B64" s="66" t="s">
        <v>628</v>
      </c>
      <c r="C64" s="197">
        <v>0</v>
      </c>
      <c r="G64" s="66"/>
      <c r="H64"/>
      <c r="N64" s="66"/>
    </row>
    <row r="65" spans="1:14" x14ac:dyDescent="0.25">
      <c r="A65" s="66" t="s">
        <v>1050</v>
      </c>
      <c r="B65" s="66" t="s">
        <v>3</v>
      </c>
      <c r="C65" s="197">
        <v>0</v>
      </c>
      <c r="G65" s="66"/>
      <c r="H65"/>
      <c r="N65" s="66"/>
    </row>
    <row r="66" spans="1:14" x14ac:dyDescent="0.25">
      <c r="A66" s="66" t="s">
        <v>1051</v>
      </c>
      <c r="B66" s="66" t="s">
        <v>631</v>
      </c>
      <c r="C66" s="197">
        <v>0</v>
      </c>
      <c r="G66" s="66"/>
      <c r="H66"/>
      <c r="N66" s="66"/>
    </row>
    <row r="67" spans="1:14" x14ac:dyDescent="0.25">
      <c r="A67" s="66" t="s">
        <v>1052</v>
      </c>
      <c r="B67" s="66" t="s">
        <v>633</v>
      </c>
      <c r="C67" s="197">
        <v>0</v>
      </c>
      <c r="G67" s="66"/>
      <c r="H67"/>
      <c r="N67" s="66"/>
    </row>
    <row r="68" spans="1:14" x14ac:dyDescent="0.25">
      <c r="A68" s="66" t="s">
        <v>1053</v>
      </c>
      <c r="B68" s="66" t="s">
        <v>635</v>
      </c>
      <c r="C68" s="197">
        <v>0</v>
      </c>
      <c r="G68" s="66"/>
      <c r="H68"/>
      <c r="N68" s="66"/>
    </row>
    <row r="69" spans="1:14" x14ac:dyDescent="0.25">
      <c r="A69" s="66" t="s">
        <v>1054</v>
      </c>
      <c r="B69" s="66" t="s">
        <v>637</v>
      </c>
      <c r="C69" s="197">
        <v>0</v>
      </c>
      <c r="G69" s="66"/>
      <c r="H69"/>
      <c r="N69" s="66"/>
    </row>
    <row r="70" spans="1:14" x14ac:dyDescent="0.25">
      <c r="A70" s="66" t="s">
        <v>1055</v>
      </c>
      <c r="B70" s="66" t="s">
        <v>639</v>
      </c>
      <c r="C70" s="197">
        <v>0</v>
      </c>
      <c r="G70" s="66"/>
      <c r="H70"/>
      <c r="N70" s="66"/>
    </row>
    <row r="71" spans="1:14" x14ac:dyDescent="0.25">
      <c r="A71" s="66" t="s">
        <v>1056</v>
      </c>
      <c r="B71" s="66" t="s">
        <v>641</v>
      </c>
      <c r="C71" s="197">
        <v>0</v>
      </c>
      <c r="G71" s="66"/>
      <c r="H71"/>
      <c r="N71" s="66"/>
    </row>
    <row r="72" spans="1:14" x14ac:dyDescent="0.25">
      <c r="A72" s="66" t="s">
        <v>1057</v>
      </c>
      <c r="B72" s="66" t="s">
        <v>643</v>
      </c>
      <c r="C72" s="197">
        <v>0</v>
      </c>
      <c r="G72" s="66"/>
      <c r="H72"/>
      <c r="N72" s="66"/>
    </row>
    <row r="73" spans="1:14" x14ac:dyDescent="0.25">
      <c r="A73" s="66" t="s">
        <v>1058</v>
      </c>
      <c r="B73" s="66" t="s">
        <v>645</v>
      </c>
      <c r="C73" s="197">
        <v>0</v>
      </c>
      <c r="G73" s="66"/>
      <c r="H73"/>
      <c r="N73" s="66"/>
    </row>
    <row r="74" spans="1:14" x14ac:dyDescent="0.25">
      <c r="A74" s="66" t="s">
        <v>1059</v>
      </c>
      <c r="B74" s="66" t="s">
        <v>647</v>
      </c>
      <c r="C74" s="197">
        <v>0</v>
      </c>
      <c r="G74" s="66"/>
      <c r="H74"/>
      <c r="N74" s="66"/>
    </row>
    <row r="75" spans="1:14" x14ac:dyDescent="0.25">
      <c r="A75" s="66" t="s">
        <v>1060</v>
      </c>
      <c r="B75" s="66" t="s">
        <v>649</v>
      </c>
      <c r="C75" s="197">
        <v>0</v>
      </c>
      <c r="G75" s="66"/>
      <c r="H75"/>
      <c r="N75" s="66"/>
    </row>
    <row r="76" spans="1:14" x14ac:dyDescent="0.25">
      <c r="A76" s="66" t="s">
        <v>1061</v>
      </c>
      <c r="B76" s="66" t="s">
        <v>6</v>
      </c>
      <c r="C76" s="197">
        <v>0</v>
      </c>
      <c r="G76" s="66"/>
      <c r="H76"/>
      <c r="N76" s="66"/>
    </row>
    <row r="77" spans="1:14" x14ac:dyDescent="0.25">
      <c r="A77" s="66" t="s">
        <v>1062</v>
      </c>
      <c r="B77" s="66" t="s">
        <v>652</v>
      </c>
      <c r="C77" s="197">
        <v>0</v>
      </c>
      <c r="G77" s="66"/>
      <c r="H77"/>
      <c r="N77" s="66"/>
    </row>
    <row r="78" spans="1:14" x14ac:dyDescent="0.25">
      <c r="A78" s="66" t="s">
        <v>1063</v>
      </c>
      <c r="B78" s="114" t="s">
        <v>339</v>
      </c>
      <c r="C78" s="181">
        <f>SUM(C79:C81)</f>
        <v>0</v>
      </c>
      <c r="G78" s="66"/>
      <c r="H78"/>
      <c r="I78" s="71"/>
      <c r="N78" s="66"/>
    </row>
    <row r="79" spans="1:14" x14ac:dyDescent="0.25">
      <c r="A79" s="66" t="s">
        <v>1064</v>
      </c>
      <c r="B79" s="66" t="s">
        <v>655</v>
      </c>
      <c r="C79" s="197">
        <v>0</v>
      </c>
      <c r="G79" s="66"/>
      <c r="H79"/>
      <c r="N79" s="66"/>
    </row>
    <row r="80" spans="1:14" x14ac:dyDescent="0.25">
      <c r="A80" s="66" t="s">
        <v>1065</v>
      </c>
      <c r="B80" s="66" t="s">
        <v>657</v>
      </c>
      <c r="C80" s="197">
        <v>0</v>
      </c>
      <c r="G80" s="66"/>
      <c r="H80"/>
      <c r="N80" s="66"/>
    </row>
    <row r="81" spans="1:14" x14ac:dyDescent="0.25">
      <c r="A81" s="66" t="s">
        <v>1066</v>
      </c>
      <c r="B81" s="66" t="s">
        <v>2</v>
      </c>
      <c r="C81" s="197">
        <v>0</v>
      </c>
      <c r="G81" s="66"/>
      <c r="H81"/>
      <c r="N81" s="66"/>
    </row>
    <row r="82" spans="1:14" x14ac:dyDescent="0.25">
      <c r="A82" s="66" t="s">
        <v>1067</v>
      </c>
      <c r="B82" s="114" t="s">
        <v>157</v>
      </c>
      <c r="C82" s="181">
        <f>SUM(C83:C92)</f>
        <v>0</v>
      </c>
      <c r="G82" s="66"/>
      <c r="H82"/>
      <c r="I82" s="71"/>
      <c r="N82" s="66"/>
    </row>
    <row r="83" spans="1:14" x14ac:dyDescent="0.25">
      <c r="A83" s="66" t="s">
        <v>1068</v>
      </c>
      <c r="B83" s="82" t="s">
        <v>341</v>
      </c>
      <c r="C83" s="197">
        <v>0</v>
      </c>
      <c r="G83" s="66"/>
      <c r="H83"/>
      <c r="I83" s="82"/>
      <c r="N83" s="66"/>
    </row>
    <row r="84" spans="1:14" x14ac:dyDescent="0.25">
      <c r="A84" s="66" t="s">
        <v>1069</v>
      </c>
      <c r="B84" s="82" t="s">
        <v>343</v>
      </c>
      <c r="C84" s="197">
        <v>0</v>
      </c>
      <c r="G84" s="66"/>
      <c r="H84"/>
      <c r="I84" s="82"/>
      <c r="N84" s="66"/>
    </row>
    <row r="85" spans="1:14" x14ac:dyDescent="0.25">
      <c r="A85" s="66" t="s">
        <v>1070</v>
      </c>
      <c r="B85" s="82" t="s">
        <v>345</v>
      </c>
      <c r="C85" s="197">
        <v>0</v>
      </c>
      <c r="G85" s="66"/>
      <c r="H85"/>
      <c r="I85" s="82"/>
      <c r="N85" s="66"/>
    </row>
    <row r="86" spans="1:14" x14ac:dyDescent="0.25">
      <c r="A86" s="66" t="s">
        <v>1071</v>
      </c>
      <c r="B86" s="82" t="s">
        <v>12</v>
      </c>
      <c r="C86" s="197">
        <v>0</v>
      </c>
      <c r="G86" s="66"/>
      <c r="H86"/>
      <c r="I86" s="82"/>
      <c r="N86" s="66"/>
    </row>
    <row r="87" spans="1:14" x14ac:dyDescent="0.25">
      <c r="A87" s="66" t="s">
        <v>1072</v>
      </c>
      <c r="B87" s="82" t="s">
        <v>348</v>
      </c>
      <c r="C87" s="197">
        <v>0</v>
      </c>
      <c r="G87" s="66"/>
      <c r="H87"/>
      <c r="I87" s="82"/>
      <c r="N87" s="66"/>
    </row>
    <row r="88" spans="1:14" x14ac:dyDescent="0.25">
      <c r="A88" s="66" t="s">
        <v>1073</v>
      </c>
      <c r="B88" s="82" t="s">
        <v>350</v>
      </c>
      <c r="C88" s="197">
        <v>0</v>
      </c>
      <c r="G88" s="66"/>
      <c r="H88"/>
      <c r="I88" s="82"/>
      <c r="N88" s="66"/>
    </row>
    <row r="89" spans="1:14" x14ac:dyDescent="0.25">
      <c r="A89" s="66" t="s">
        <v>1074</v>
      </c>
      <c r="B89" s="82" t="s">
        <v>352</v>
      </c>
      <c r="C89" s="197">
        <v>0</v>
      </c>
      <c r="G89" s="66"/>
      <c r="H89"/>
      <c r="I89" s="82"/>
      <c r="N89" s="66"/>
    </row>
    <row r="90" spans="1:14" x14ac:dyDescent="0.25">
      <c r="A90" s="66" t="s">
        <v>1075</v>
      </c>
      <c r="B90" s="82" t="s">
        <v>354</v>
      </c>
      <c r="C90" s="197">
        <v>0</v>
      </c>
      <c r="G90" s="66"/>
      <c r="H90"/>
      <c r="I90" s="82"/>
      <c r="N90" s="66"/>
    </row>
    <row r="91" spans="1:14" x14ac:dyDescent="0.25">
      <c r="A91" s="66" t="s">
        <v>1076</v>
      </c>
      <c r="B91" s="82" t="s">
        <v>356</v>
      </c>
      <c r="C91" s="197">
        <v>0</v>
      </c>
      <c r="G91" s="66"/>
      <c r="H91"/>
      <c r="I91" s="82"/>
      <c r="N91" s="66"/>
    </row>
    <row r="92" spans="1:14" x14ac:dyDescent="0.25">
      <c r="A92" s="66" t="s">
        <v>1077</v>
      </c>
      <c r="B92" s="82" t="s">
        <v>157</v>
      </c>
      <c r="C92" s="197">
        <v>0</v>
      </c>
      <c r="G92" s="66"/>
      <c r="H92"/>
      <c r="I92" s="82"/>
      <c r="N92" s="66"/>
    </row>
    <row r="93" spans="1:14" outlineLevel="1" x14ac:dyDescent="0.25">
      <c r="A93" s="66" t="s">
        <v>1078</v>
      </c>
      <c r="B93" s="94" t="s">
        <v>161</v>
      </c>
      <c r="C93" s="181"/>
      <c r="G93" s="66"/>
      <c r="H93"/>
      <c r="I93" s="82"/>
      <c r="N93" s="66"/>
    </row>
    <row r="94" spans="1:14" outlineLevel="1" x14ac:dyDescent="0.25">
      <c r="A94" s="66" t="s">
        <v>1079</v>
      </c>
      <c r="B94" s="94" t="s">
        <v>161</v>
      </c>
      <c r="C94" s="181"/>
      <c r="G94" s="66"/>
      <c r="H94"/>
      <c r="I94" s="82"/>
      <c r="N94" s="66"/>
    </row>
    <row r="95" spans="1:14" outlineLevel="1" x14ac:dyDescent="0.25">
      <c r="A95" s="66" t="s">
        <v>1080</v>
      </c>
      <c r="B95" s="94" t="s">
        <v>161</v>
      </c>
      <c r="C95" s="181"/>
      <c r="G95" s="66"/>
      <c r="H95"/>
      <c r="I95" s="82"/>
      <c r="N95" s="66"/>
    </row>
    <row r="96" spans="1:14" outlineLevel="1" x14ac:dyDescent="0.25">
      <c r="A96" s="66" t="s">
        <v>1081</v>
      </c>
      <c r="B96" s="94" t="s">
        <v>161</v>
      </c>
      <c r="C96" s="181"/>
      <c r="G96" s="66"/>
      <c r="H96"/>
      <c r="I96" s="82"/>
      <c r="N96" s="66"/>
    </row>
    <row r="97" spans="1:14" outlineLevel="1" x14ac:dyDescent="0.25">
      <c r="A97" s="66" t="s">
        <v>1082</v>
      </c>
      <c r="B97" s="94" t="s">
        <v>161</v>
      </c>
      <c r="C97" s="181"/>
      <c r="G97" s="66"/>
      <c r="H97"/>
      <c r="I97" s="82"/>
      <c r="N97" s="66"/>
    </row>
    <row r="98" spans="1:14" outlineLevel="1" x14ac:dyDescent="0.25">
      <c r="A98" s="66" t="s">
        <v>1083</v>
      </c>
      <c r="B98" s="94" t="s">
        <v>161</v>
      </c>
      <c r="C98" s="181"/>
      <c r="G98" s="66"/>
      <c r="H98"/>
      <c r="I98" s="82"/>
      <c r="N98" s="66"/>
    </row>
    <row r="99" spans="1:14" outlineLevel="1" x14ac:dyDescent="0.25">
      <c r="A99" s="66" t="s">
        <v>1084</v>
      </c>
      <c r="B99" s="94" t="s">
        <v>161</v>
      </c>
      <c r="C99" s="181"/>
      <c r="G99" s="66"/>
      <c r="H99"/>
      <c r="I99" s="82"/>
      <c r="N99" s="66"/>
    </row>
    <row r="100" spans="1:14" outlineLevel="1" x14ac:dyDescent="0.25">
      <c r="A100" s="66" t="s">
        <v>1085</v>
      </c>
      <c r="B100" s="94" t="s">
        <v>161</v>
      </c>
      <c r="C100" s="181"/>
      <c r="G100" s="66"/>
      <c r="H100"/>
      <c r="I100" s="82"/>
      <c r="N100" s="66"/>
    </row>
    <row r="101" spans="1:14" outlineLevel="1" x14ac:dyDescent="0.25">
      <c r="A101" s="66" t="s">
        <v>1086</v>
      </c>
      <c r="B101" s="94" t="s">
        <v>161</v>
      </c>
      <c r="C101" s="181"/>
      <c r="G101" s="66"/>
      <c r="H101"/>
      <c r="I101" s="82"/>
      <c r="N101" s="66"/>
    </row>
    <row r="102" spans="1:14" outlineLevel="1" x14ac:dyDescent="0.25">
      <c r="A102" s="66" t="s">
        <v>1087</v>
      </c>
      <c r="B102" s="94" t="s">
        <v>161</v>
      </c>
      <c r="C102" s="181"/>
      <c r="G102" s="66"/>
      <c r="H102"/>
      <c r="I102" s="82"/>
      <c r="N102" s="66"/>
    </row>
    <row r="103" spans="1:14" ht="15" customHeight="1" x14ac:dyDescent="0.25">
      <c r="A103" s="84"/>
      <c r="B103" s="85" t="s">
        <v>679</v>
      </c>
      <c r="C103" s="182" t="s">
        <v>1002</v>
      </c>
      <c r="D103" s="84"/>
      <c r="E103" s="86"/>
      <c r="F103" s="84"/>
      <c r="G103" s="87"/>
      <c r="H103"/>
      <c r="I103" s="115"/>
      <c r="J103" s="79"/>
      <c r="K103" s="79"/>
      <c r="L103" s="71"/>
      <c r="M103" s="79"/>
      <c r="N103" s="98"/>
    </row>
    <row r="104" spans="1:14" x14ac:dyDescent="0.25">
      <c r="A104" s="66" t="s">
        <v>1088</v>
      </c>
      <c r="B104" s="164" t="s">
        <v>1458</v>
      </c>
      <c r="C104" s="199">
        <v>0</v>
      </c>
      <c r="G104" s="66"/>
      <c r="H104"/>
      <c r="I104" s="82"/>
      <c r="N104" s="66"/>
    </row>
    <row r="105" spans="1:14" x14ac:dyDescent="0.25">
      <c r="A105" s="66" t="s">
        <v>1089</v>
      </c>
      <c r="B105" s="164" t="s">
        <v>1459</v>
      </c>
      <c r="C105" s="198">
        <v>5.1294010605415108E-2</v>
      </c>
      <c r="G105" s="66"/>
      <c r="H105"/>
      <c r="I105" s="82"/>
      <c r="N105" s="66"/>
    </row>
    <row r="106" spans="1:14" x14ac:dyDescent="0.25">
      <c r="A106" s="66" t="s">
        <v>1090</v>
      </c>
      <c r="B106" s="164" t="s">
        <v>1460</v>
      </c>
      <c r="C106" s="198">
        <v>8.8508956623580635E-3</v>
      </c>
      <c r="G106" s="66"/>
      <c r="H106"/>
      <c r="I106" s="82"/>
      <c r="N106" s="66"/>
    </row>
    <row r="107" spans="1:14" x14ac:dyDescent="0.25">
      <c r="A107" s="66" t="s">
        <v>1091</v>
      </c>
      <c r="B107" s="164" t="s">
        <v>1461</v>
      </c>
      <c r="C107" s="198">
        <v>1.2192693821771154E-2</v>
      </c>
      <c r="G107" s="66"/>
      <c r="H107"/>
      <c r="I107" s="82"/>
      <c r="N107" s="66"/>
    </row>
    <row r="108" spans="1:14" x14ac:dyDescent="0.25">
      <c r="A108" s="66" t="s">
        <v>1092</v>
      </c>
      <c r="B108" s="164" t="s">
        <v>1462</v>
      </c>
      <c r="C108" s="198">
        <v>1.8420093867537863E-2</v>
      </c>
      <c r="G108" s="66"/>
      <c r="H108"/>
      <c r="I108" s="82"/>
      <c r="N108" s="66"/>
    </row>
    <row r="109" spans="1:14" x14ac:dyDescent="0.25">
      <c r="A109" s="66" t="s">
        <v>1093</v>
      </c>
      <c r="B109" s="164" t="s">
        <v>1463</v>
      </c>
      <c r="C109" s="198">
        <v>1.4237296729827261E-2</v>
      </c>
      <c r="G109" s="66"/>
      <c r="H109"/>
      <c r="I109" s="82"/>
      <c r="N109" s="66"/>
    </row>
    <row r="110" spans="1:14" x14ac:dyDescent="0.25">
      <c r="A110" s="66" t="s">
        <v>1094</v>
      </c>
      <c r="B110" s="164" t="s">
        <v>1464</v>
      </c>
      <c r="C110" s="198">
        <v>3.7812461048886116E-2</v>
      </c>
      <c r="G110" s="66"/>
      <c r="H110"/>
      <c r="I110" s="82"/>
      <c r="N110" s="66"/>
    </row>
    <row r="111" spans="1:14" x14ac:dyDescent="0.25">
      <c r="A111" s="66" t="s">
        <v>1095</v>
      </c>
      <c r="B111" s="164" t="s">
        <v>1465</v>
      </c>
      <c r="C111" s="198">
        <v>3.590183628849139E-2</v>
      </c>
      <c r="G111" s="66"/>
      <c r="H111"/>
      <c r="I111" s="82"/>
      <c r="N111" s="66"/>
    </row>
    <row r="112" spans="1:14" x14ac:dyDescent="0.25">
      <c r="A112" s="66" t="s">
        <v>1096</v>
      </c>
      <c r="B112" s="164" t="s">
        <v>1466</v>
      </c>
      <c r="C112" s="198">
        <v>2.8213670147704553E-2</v>
      </c>
      <c r="G112" s="66"/>
      <c r="H112"/>
      <c r="I112" s="82"/>
      <c r="N112" s="66"/>
    </row>
    <row r="113" spans="1:14" x14ac:dyDescent="0.25">
      <c r="A113" s="66" t="s">
        <v>1097</v>
      </c>
      <c r="B113" s="82" t="s">
        <v>1467</v>
      </c>
      <c r="C113" s="198">
        <v>1.1807214939511774E-2</v>
      </c>
      <c r="G113" s="66"/>
      <c r="H113"/>
      <c r="I113" s="82"/>
      <c r="N113" s="66"/>
    </row>
    <row r="114" spans="1:14" x14ac:dyDescent="0.25">
      <c r="A114" s="66" t="s">
        <v>1098</v>
      </c>
      <c r="B114" s="82" t="s">
        <v>1468</v>
      </c>
      <c r="C114" s="198">
        <v>6.0837047620184131E-2</v>
      </c>
      <c r="G114" s="66"/>
      <c r="H114"/>
      <c r="I114" s="82"/>
      <c r="N114" s="66"/>
    </row>
    <row r="115" spans="1:14" x14ac:dyDescent="0.25">
      <c r="A115" s="66" t="s">
        <v>1099</v>
      </c>
      <c r="B115" s="82" t="s">
        <v>1469</v>
      </c>
      <c r="C115" s="198">
        <v>1.6261716464140583E-2</v>
      </c>
      <c r="G115" s="66"/>
      <c r="H115"/>
      <c r="I115" s="82"/>
      <c r="N115" s="66"/>
    </row>
    <row r="116" spans="1:14" x14ac:dyDescent="0.25">
      <c r="A116" s="66" t="s">
        <v>1100</v>
      </c>
      <c r="B116" s="82" t="s">
        <v>1470</v>
      </c>
      <c r="C116" s="198">
        <v>3.9952430707190074E-2</v>
      </c>
      <c r="G116" s="66"/>
      <c r="H116"/>
      <c r="I116" s="82"/>
      <c r="N116" s="66"/>
    </row>
    <row r="117" spans="1:14" x14ac:dyDescent="0.25">
      <c r="A117" s="66" t="s">
        <v>1101</v>
      </c>
      <c r="B117" s="82" t="s">
        <v>1471</v>
      </c>
      <c r="C117" s="198">
        <v>7.8534049325666364E-2</v>
      </c>
      <c r="G117" s="66"/>
      <c r="H117"/>
      <c r="I117" s="82"/>
      <c r="N117" s="66"/>
    </row>
    <row r="118" spans="1:14" x14ac:dyDescent="0.25">
      <c r="A118" s="66" t="s">
        <v>1102</v>
      </c>
      <c r="B118" s="82" t="s">
        <v>1472</v>
      </c>
      <c r="C118" s="198">
        <v>4.5714425007739388E-2</v>
      </c>
      <c r="G118" s="66"/>
      <c r="H118"/>
      <c r="I118" s="82"/>
      <c r="N118" s="66"/>
    </row>
    <row r="119" spans="1:14" x14ac:dyDescent="0.25">
      <c r="A119" s="66" t="s">
        <v>1103</v>
      </c>
      <c r="B119" s="82" t="s">
        <v>1473</v>
      </c>
      <c r="C119" s="198">
        <v>1.033734368508658E-2</v>
      </c>
      <c r="G119" s="66"/>
      <c r="H119"/>
      <c r="I119" s="82"/>
      <c r="N119" s="66"/>
    </row>
    <row r="120" spans="1:14" x14ac:dyDescent="0.25">
      <c r="A120" s="66" t="s">
        <v>1104</v>
      </c>
      <c r="B120" s="82" t="s">
        <v>1474</v>
      </c>
      <c r="C120" s="198">
        <v>1.0915407139235627E-2</v>
      </c>
      <c r="G120" s="66"/>
      <c r="H120"/>
      <c r="I120" s="82"/>
      <c r="N120" s="66"/>
    </row>
    <row r="121" spans="1:14" x14ac:dyDescent="0.25">
      <c r="A121" s="66" t="s">
        <v>1105</v>
      </c>
      <c r="B121" s="82" t="s">
        <v>1475</v>
      </c>
      <c r="C121" s="198">
        <v>1.7807973323557828E-2</v>
      </c>
      <c r="G121" s="66"/>
      <c r="H121"/>
      <c r="I121" s="82"/>
      <c r="N121" s="66"/>
    </row>
    <row r="122" spans="1:14" x14ac:dyDescent="0.25">
      <c r="A122" s="66" t="s">
        <v>1106</v>
      </c>
      <c r="B122" s="82" t="s">
        <v>1476</v>
      </c>
      <c r="C122" s="198">
        <v>0.45265684191100686</v>
      </c>
      <c r="G122" s="66"/>
      <c r="H122"/>
      <c r="I122" s="82"/>
      <c r="N122" s="66"/>
    </row>
    <row r="123" spans="1:14" x14ac:dyDescent="0.25">
      <c r="A123" s="66" t="s">
        <v>1107</v>
      </c>
      <c r="B123" s="82" t="s">
        <v>1477</v>
      </c>
      <c r="C123" s="198">
        <v>4.8252591704689318E-2</v>
      </c>
      <c r="G123" s="66"/>
      <c r="H123"/>
      <c r="I123" s="82"/>
      <c r="N123" s="66"/>
    </row>
    <row r="124" spans="1:14" x14ac:dyDescent="0.25">
      <c r="A124" s="66" t="s">
        <v>1108</v>
      </c>
      <c r="B124" s="82" t="s">
        <v>681</v>
      </c>
      <c r="C124" s="181" t="s">
        <v>93</v>
      </c>
      <c r="G124" s="66"/>
      <c r="H124"/>
      <c r="I124" s="82"/>
      <c r="N124" s="66"/>
    </row>
    <row r="125" spans="1:14" x14ac:dyDescent="0.25">
      <c r="A125" s="66" t="s">
        <v>1109</v>
      </c>
      <c r="B125" s="82" t="s">
        <v>681</v>
      </c>
      <c r="C125" s="181" t="s">
        <v>93</v>
      </c>
      <c r="G125" s="66"/>
      <c r="H125"/>
      <c r="I125" s="82"/>
      <c r="N125" s="66"/>
    </row>
    <row r="126" spans="1:14" x14ac:dyDescent="0.25">
      <c r="A126" s="66" t="s">
        <v>1110</v>
      </c>
      <c r="B126" s="82" t="s">
        <v>681</v>
      </c>
      <c r="C126" s="181" t="s">
        <v>93</v>
      </c>
      <c r="G126" s="66"/>
      <c r="H126"/>
      <c r="I126" s="82"/>
      <c r="N126" s="66"/>
    </row>
    <row r="127" spans="1:14" x14ac:dyDescent="0.25">
      <c r="A127" s="66" t="s">
        <v>1111</v>
      </c>
      <c r="B127" s="82" t="s">
        <v>681</v>
      </c>
      <c r="C127" s="181" t="s">
        <v>93</v>
      </c>
      <c r="G127" s="66"/>
      <c r="H127"/>
      <c r="I127" s="82"/>
      <c r="N127" s="66"/>
    </row>
    <row r="128" spans="1:14" x14ac:dyDescent="0.25">
      <c r="A128" s="66" t="s">
        <v>1112</v>
      </c>
      <c r="B128" s="82" t="s">
        <v>681</v>
      </c>
      <c r="C128" s="66" t="s">
        <v>93</v>
      </c>
      <c r="G128" s="66"/>
      <c r="H128"/>
      <c r="I128" s="82"/>
      <c r="N128" s="66"/>
    </row>
    <row r="129" spans="1:14" x14ac:dyDescent="0.25">
      <c r="A129" s="84"/>
      <c r="B129" s="85" t="s">
        <v>712</v>
      </c>
      <c r="C129" s="84" t="s">
        <v>1002</v>
      </c>
      <c r="D129" s="84"/>
      <c r="E129" s="84"/>
      <c r="F129" s="87"/>
      <c r="G129" s="87"/>
      <c r="H129"/>
      <c r="I129" s="115"/>
      <c r="J129" s="79"/>
      <c r="K129" s="79"/>
      <c r="L129" s="79"/>
      <c r="M129" s="98"/>
      <c r="N129" s="98"/>
    </row>
    <row r="130" spans="1:14" x14ac:dyDescent="0.25">
      <c r="A130" s="66" t="s">
        <v>1113</v>
      </c>
      <c r="B130" s="66" t="s">
        <v>714</v>
      </c>
      <c r="C130" s="198">
        <v>1.9459639392959999E-2</v>
      </c>
      <c r="D130"/>
      <c r="E130"/>
      <c r="F130"/>
      <c r="G130"/>
      <c r="H130"/>
      <c r="K130" s="107"/>
      <c r="L130" s="107"/>
      <c r="M130" s="107"/>
      <c r="N130" s="107"/>
    </row>
    <row r="131" spans="1:14" x14ac:dyDescent="0.25">
      <c r="A131" s="66" t="s">
        <v>1114</v>
      </c>
      <c r="B131" s="66" t="s">
        <v>716</v>
      </c>
      <c r="C131" s="198">
        <v>0.98054036060703997</v>
      </c>
      <c r="D131"/>
      <c r="E131"/>
      <c r="F131"/>
      <c r="G131"/>
      <c r="H131"/>
      <c r="K131" s="107"/>
      <c r="L131" s="107"/>
      <c r="M131" s="107"/>
      <c r="N131" s="107"/>
    </row>
    <row r="132" spans="1:14" x14ac:dyDescent="0.25">
      <c r="A132" s="66" t="s">
        <v>1115</v>
      </c>
      <c r="B132" s="66" t="s">
        <v>157</v>
      </c>
      <c r="C132" s="198">
        <v>0</v>
      </c>
      <c r="D132"/>
      <c r="E132"/>
      <c r="F132"/>
      <c r="G132"/>
      <c r="H132"/>
      <c r="K132" s="107"/>
      <c r="L132" s="107"/>
      <c r="M132" s="107"/>
      <c r="N132" s="107"/>
    </row>
    <row r="133" spans="1:14" outlineLevel="1" x14ac:dyDescent="0.25">
      <c r="A133" s="66" t="s">
        <v>1116</v>
      </c>
      <c r="C133" s="181"/>
      <c r="D133"/>
      <c r="E133"/>
      <c r="F133"/>
      <c r="G133"/>
      <c r="H133"/>
      <c r="K133" s="107"/>
      <c r="L133" s="107"/>
      <c r="M133" s="107"/>
      <c r="N133" s="107"/>
    </row>
    <row r="134" spans="1:14" outlineLevel="1" x14ac:dyDescent="0.25">
      <c r="A134" s="66" t="s">
        <v>1117</v>
      </c>
      <c r="C134" s="181"/>
      <c r="D134"/>
      <c r="E134"/>
      <c r="F134"/>
      <c r="G134"/>
      <c r="H134"/>
      <c r="K134" s="107"/>
      <c r="L134" s="107"/>
      <c r="M134" s="107"/>
      <c r="N134" s="107"/>
    </row>
    <row r="135" spans="1:14" outlineLevel="1" x14ac:dyDescent="0.25">
      <c r="A135" s="66" t="s">
        <v>1118</v>
      </c>
      <c r="C135" s="181"/>
      <c r="D135"/>
      <c r="E135"/>
      <c r="F135"/>
      <c r="G135"/>
      <c r="H135"/>
      <c r="K135" s="107"/>
      <c r="L135" s="107"/>
      <c r="M135" s="107"/>
      <c r="N135" s="107"/>
    </row>
    <row r="136" spans="1:14" outlineLevel="1" x14ac:dyDescent="0.25">
      <c r="A136" s="66" t="s">
        <v>1119</v>
      </c>
      <c r="C136" s="181"/>
      <c r="D136"/>
      <c r="E136"/>
      <c r="F136"/>
      <c r="G136"/>
      <c r="H136"/>
      <c r="K136" s="107"/>
      <c r="L136" s="107"/>
      <c r="M136" s="107"/>
      <c r="N136" s="107"/>
    </row>
    <row r="137" spans="1:14" x14ac:dyDescent="0.25">
      <c r="A137" s="84"/>
      <c r="B137" s="85" t="s">
        <v>724</v>
      </c>
      <c r="C137" s="84" t="s">
        <v>1002</v>
      </c>
      <c r="D137" s="84"/>
      <c r="E137" s="84"/>
      <c r="F137" s="87"/>
      <c r="G137" s="87"/>
      <c r="H137"/>
      <c r="I137" s="115"/>
      <c r="J137" s="79"/>
      <c r="K137" s="79"/>
      <c r="L137" s="79"/>
      <c r="M137" s="98"/>
      <c r="N137" s="98"/>
    </row>
    <row r="138" spans="1:14" x14ac:dyDescent="0.25">
      <c r="A138" s="66" t="s">
        <v>1120</v>
      </c>
      <c r="B138" s="66" t="s">
        <v>726</v>
      </c>
      <c r="C138" s="199">
        <v>4.2921389197041498E-2</v>
      </c>
      <c r="D138" s="117"/>
      <c r="E138" s="117"/>
      <c r="F138" s="102"/>
      <c r="G138" s="90"/>
      <c r="H138"/>
      <c r="K138" s="117"/>
      <c r="L138" s="117"/>
      <c r="M138" s="102"/>
      <c r="N138" s="90"/>
    </row>
    <row r="139" spans="1:14" x14ac:dyDescent="0.25">
      <c r="A139" s="66" t="s">
        <v>1121</v>
      </c>
      <c r="B139" s="66" t="s">
        <v>728</v>
      </c>
      <c r="C139" s="198">
        <v>0.95707861080295797</v>
      </c>
      <c r="D139" s="117"/>
      <c r="E139" s="117"/>
      <c r="F139" s="102"/>
      <c r="G139" s="90"/>
      <c r="H139"/>
      <c r="K139" s="117"/>
      <c r="L139" s="117"/>
      <c r="M139" s="102"/>
      <c r="N139" s="90"/>
    </row>
    <row r="140" spans="1:14" x14ac:dyDescent="0.25">
      <c r="A140" s="66" t="s">
        <v>1122</v>
      </c>
      <c r="B140" s="66" t="s">
        <v>157</v>
      </c>
      <c r="C140" s="198">
        <v>0</v>
      </c>
      <c r="D140" s="117"/>
      <c r="E140" s="117"/>
      <c r="F140" s="102"/>
      <c r="G140" s="90"/>
      <c r="H140"/>
      <c r="K140" s="117"/>
      <c r="L140" s="117"/>
      <c r="M140" s="102"/>
      <c r="N140" s="90"/>
    </row>
    <row r="141" spans="1:14" outlineLevel="1" x14ac:dyDescent="0.25">
      <c r="A141" s="66" t="s">
        <v>1123</v>
      </c>
      <c r="C141" s="181"/>
      <c r="D141" s="117"/>
      <c r="E141" s="117"/>
      <c r="F141" s="102"/>
      <c r="G141" s="90"/>
      <c r="H141"/>
      <c r="K141" s="117"/>
      <c r="L141" s="117"/>
      <c r="M141" s="102"/>
      <c r="N141" s="90"/>
    </row>
    <row r="142" spans="1:14" outlineLevel="1" x14ac:dyDescent="0.25">
      <c r="A142" s="66" t="s">
        <v>1124</v>
      </c>
      <c r="C142" s="181"/>
      <c r="D142" s="117"/>
      <c r="E142" s="117"/>
      <c r="F142" s="102"/>
      <c r="G142" s="90"/>
      <c r="H142"/>
      <c r="K142" s="117"/>
      <c r="L142" s="117"/>
      <c r="M142" s="102"/>
      <c r="N142" s="90"/>
    </row>
    <row r="143" spans="1:14" outlineLevel="1" x14ac:dyDescent="0.25">
      <c r="A143" s="66" t="s">
        <v>1125</v>
      </c>
      <c r="C143" s="181"/>
      <c r="D143" s="117"/>
      <c r="E143" s="117"/>
      <c r="F143" s="102"/>
      <c r="G143" s="90"/>
      <c r="H143"/>
      <c r="K143" s="117"/>
      <c r="L143" s="117"/>
      <c r="M143" s="102"/>
      <c r="N143" s="90"/>
    </row>
    <row r="144" spans="1:14" outlineLevel="1" x14ac:dyDescent="0.25">
      <c r="A144" s="66" t="s">
        <v>1126</v>
      </c>
      <c r="C144" s="181"/>
      <c r="D144" s="117"/>
      <c r="E144" s="117"/>
      <c r="F144" s="102"/>
      <c r="G144" s="90"/>
      <c r="H144"/>
      <c r="K144" s="117"/>
      <c r="L144" s="117"/>
      <c r="M144" s="102"/>
      <c r="N144" s="90"/>
    </row>
    <row r="145" spans="1:14" outlineLevel="1" x14ac:dyDescent="0.25">
      <c r="A145" s="66" t="s">
        <v>1127</v>
      </c>
      <c r="C145" s="181"/>
      <c r="D145" s="117"/>
      <c r="E145" s="117"/>
      <c r="F145" s="102"/>
      <c r="G145" s="90"/>
      <c r="H145"/>
      <c r="K145" s="117"/>
      <c r="L145" s="117"/>
      <c r="M145" s="102"/>
      <c r="N145" s="90"/>
    </row>
    <row r="146" spans="1:14" outlineLevel="1" x14ac:dyDescent="0.25">
      <c r="A146" s="66" t="s">
        <v>1128</v>
      </c>
      <c r="C146" s="181"/>
      <c r="D146" s="117"/>
      <c r="E146" s="117"/>
      <c r="F146" s="102"/>
      <c r="G146" s="90"/>
      <c r="H146"/>
      <c r="K146" s="117"/>
      <c r="L146" s="117"/>
      <c r="M146" s="102"/>
      <c r="N146" s="90"/>
    </row>
    <row r="147" spans="1:14" x14ac:dyDescent="0.25">
      <c r="A147" s="84"/>
      <c r="B147" s="85" t="s">
        <v>1129</v>
      </c>
      <c r="C147" s="84" t="s">
        <v>123</v>
      </c>
      <c r="D147" s="84"/>
      <c r="E147" s="84"/>
      <c r="F147" s="84" t="s">
        <v>1002</v>
      </c>
      <c r="G147" s="87"/>
      <c r="H147"/>
      <c r="I147" s="115"/>
      <c r="J147" s="79"/>
      <c r="K147" s="79"/>
      <c r="L147" s="79"/>
      <c r="M147" s="79"/>
      <c r="N147" s="98"/>
    </row>
    <row r="148" spans="1:14" x14ac:dyDescent="0.25">
      <c r="A148" s="66" t="s">
        <v>1130</v>
      </c>
      <c r="B148" s="82" t="s">
        <v>1131</v>
      </c>
      <c r="C148" s="203">
        <v>0.15653446697999901</v>
      </c>
      <c r="D148" s="117"/>
      <c r="E148" s="117"/>
      <c r="F148" s="91">
        <f>IF($C$152=0,"",IF(C148="[for completion]","",C148/$C$152))</f>
        <v>1</v>
      </c>
      <c r="G148" s="90"/>
      <c r="H148"/>
      <c r="I148" s="82"/>
      <c r="K148" s="117"/>
      <c r="L148" s="117"/>
      <c r="M148" s="91"/>
      <c r="N148" s="90"/>
    </row>
    <row r="149" spans="1:14" x14ac:dyDescent="0.25">
      <c r="A149" s="66" t="s">
        <v>1132</v>
      </c>
      <c r="B149" s="82" t="s">
        <v>1133</v>
      </c>
      <c r="C149" s="203">
        <v>0</v>
      </c>
      <c r="D149" s="117"/>
      <c r="E149" s="117"/>
      <c r="F149" s="91">
        <f>IF($C$152=0,"",IF(C149="[for completion]","",C149/$C$152))</f>
        <v>0</v>
      </c>
      <c r="G149" s="90"/>
      <c r="H149"/>
      <c r="I149" s="82"/>
      <c r="K149" s="117"/>
      <c r="L149" s="117"/>
      <c r="M149" s="91"/>
      <c r="N149" s="90"/>
    </row>
    <row r="150" spans="1:14" x14ac:dyDescent="0.25">
      <c r="A150" s="66" t="s">
        <v>1134</v>
      </c>
      <c r="B150" s="82" t="s">
        <v>1135</v>
      </c>
      <c r="C150" s="203">
        <v>0</v>
      </c>
      <c r="D150" s="117"/>
      <c r="E150" s="117"/>
      <c r="F150" s="91">
        <f>IF($C$152=0,"",IF(C150="[for completion]","",C150/$C$152))</f>
        <v>0</v>
      </c>
      <c r="G150" s="90"/>
      <c r="H150"/>
      <c r="I150" s="82"/>
      <c r="K150" s="117"/>
      <c r="L150" s="117"/>
      <c r="M150" s="91"/>
      <c r="N150" s="90"/>
    </row>
    <row r="151" spans="1:14" ht="15" customHeight="1" x14ac:dyDescent="0.25">
      <c r="A151" s="66" t="s">
        <v>1136</v>
      </c>
      <c r="B151" s="82" t="s">
        <v>1137</v>
      </c>
      <c r="C151" s="203">
        <v>0</v>
      </c>
      <c r="D151" s="117"/>
      <c r="E151" s="117"/>
      <c r="F151" s="91">
        <f>IF($C$152=0,"",IF(C151="[for completion]","",C151/$C$152))</f>
        <v>0</v>
      </c>
      <c r="G151" s="90"/>
      <c r="H151"/>
      <c r="I151" s="82"/>
      <c r="K151" s="117"/>
      <c r="L151" s="117"/>
      <c r="M151" s="91"/>
      <c r="N151" s="90"/>
    </row>
    <row r="152" spans="1:14" ht="15" customHeight="1" x14ac:dyDescent="0.25">
      <c r="A152" s="66" t="s">
        <v>1138</v>
      </c>
      <c r="B152" s="92" t="s">
        <v>159</v>
      </c>
      <c r="C152" s="204">
        <f>SUM(C148:C151)</f>
        <v>0.15653446697999901</v>
      </c>
      <c r="D152" s="117"/>
      <c r="E152" s="117"/>
      <c r="F152" s="102">
        <f>SUM(F148:F151)</f>
        <v>1</v>
      </c>
      <c r="G152" s="90"/>
      <c r="H152"/>
      <c r="I152" s="82"/>
      <c r="K152" s="117"/>
      <c r="L152" s="117"/>
      <c r="M152" s="91"/>
      <c r="N152" s="90"/>
    </row>
    <row r="153" spans="1:14" ht="15" customHeight="1" outlineLevel="1" x14ac:dyDescent="0.25">
      <c r="A153" s="66" t="s">
        <v>1139</v>
      </c>
      <c r="B153" s="94" t="s">
        <v>1140</v>
      </c>
      <c r="D153" s="117"/>
      <c r="E153" s="117"/>
      <c r="F153" s="91">
        <f>IF($C$152=0,"",IF(C153="[for completion]","",C153/$C$152))</f>
        <v>0</v>
      </c>
      <c r="G153" s="90"/>
      <c r="H153"/>
      <c r="I153" s="82"/>
      <c r="K153" s="117"/>
      <c r="L153" s="117"/>
      <c r="M153" s="91"/>
      <c r="N153" s="90"/>
    </row>
    <row r="154" spans="1:14" ht="15" customHeight="1" outlineLevel="1" x14ac:dyDescent="0.25">
      <c r="A154" s="66" t="s">
        <v>1141</v>
      </c>
      <c r="B154" s="94" t="s">
        <v>1142</v>
      </c>
      <c r="D154" s="117"/>
      <c r="E154" s="117"/>
      <c r="F154" s="91">
        <f t="shared" ref="F154:F159" si="2">IF($C$152=0,"",IF(C154="[for completion]","",C154/$C$152))</f>
        <v>0</v>
      </c>
      <c r="G154" s="90"/>
      <c r="H154"/>
      <c r="I154" s="82"/>
      <c r="K154" s="117"/>
      <c r="L154" s="117"/>
      <c r="M154" s="91"/>
      <c r="N154" s="90"/>
    </row>
    <row r="155" spans="1:14" ht="15" customHeight="1" outlineLevel="1" x14ac:dyDescent="0.25">
      <c r="A155" s="66" t="s">
        <v>1143</v>
      </c>
      <c r="B155" s="94" t="s">
        <v>1144</v>
      </c>
      <c r="D155" s="117"/>
      <c r="E155" s="117"/>
      <c r="F155" s="91">
        <f t="shared" si="2"/>
        <v>0</v>
      </c>
      <c r="G155" s="90"/>
      <c r="H155"/>
      <c r="I155" s="82"/>
      <c r="K155" s="117"/>
      <c r="L155" s="117"/>
      <c r="M155" s="91"/>
      <c r="N155" s="90"/>
    </row>
    <row r="156" spans="1:14" ht="15" customHeight="1" outlineLevel="1" x14ac:dyDescent="0.25">
      <c r="A156" s="66" t="s">
        <v>1145</v>
      </c>
      <c r="B156" s="94" t="s">
        <v>1146</v>
      </c>
      <c r="D156" s="117"/>
      <c r="E156" s="117"/>
      <c r="F156" s="91">
        <f t="shared" si="2"/>
        <v>0</v>
      </c>
      <c r="G156" s="90"/>
      <c r="H156"/>
      <c r="I156" s="82"/>
      <c r="K156" s="117"/>
      <c r="L156" s="117"/>
      <c r="M156" s="91"/>
      <c r="N156" s="90"/>
    </row>
    <row r="157" spans="1:14" ht="15" customHeight="1" outlineLevel="1" x14ac:dyDescent="0.25">
      <c r="A157" s="66" t="s">
        <v>1147</v>
      </c>
      <c r="B157" s="94" t="s">
        <v>1148</v>
      </c>
      <c r="D157" s="117"/>
      <c r="E157" s="117"/>
      <c r="F157" s="91">
        <f t="shared" si="2"/>
        <v>0</v>
      </c>
      <c r="G157" s="90"/>
      <c r="H157"/>
      <c r="I157" s="82"/>
      <c r="K157" s="117"/>
      <c r="L157" s="117"/>
      <c r="M157" s="91"/>
      <c r="N157" s="90"/>
    </row>
    <row r="158" spans="1:14" ht="15" customHeight="1" outlineLevel="1" x14ac:dyDescent="0.25">
      <c r="A158" s="66" t="s">
        <v>1149</v>
      </c>
      <c r="B158" s="94" t="s">
        <v>1150</v>
      </c>
      <c r="D158" s="117"/>
      <c r="E158" s="117"/>
      <c r="F158" s="91">
        <f t="shared" si="2"/>
        <v>0</v>
      </c>
      <c r="G158" s="90"/>
      <c r="H158"/>
      <c r="I158" s="82"/>
      <c r="K158" s="117"/>
      <c r="L158" s="117"/>
      <c r="M158" s="91"/>
      <c r="N158" s="90"/>
    </row>
    <row r="159" spans="1:14" ht="15" customHeight="1" outlineLevel="1" x14ac:dyDescent="0.25">
      <c r="A159" s="66" t="s">
        <v>1151</v>
      </c>
      <c r="B159" s="94" t="s">
        <v>1152</v>
      </c>
      <c r="D159" s="117"/>
      <c r="E159" s="117"/>
      <c r="F159" s="91">
        <f t="shared" si="2"/>
        <v>0</v>
      </c>
      <c r="G159" s="90"/>
      <c r="H159"/>
      <c r="I159" s="82"/>
      <c r="K159" s="117"/>
      <c r="L159" s="117"/>
      <c r="M159" s="91"/>
      <c r="N159" s="90"/>
    </row>
    <row r="160" spans="1:14" ht="15" customHeight="1" outlineLevel="1" x14ac:dyDescent="0.25">
      <c r="A160" s="66" t="s">
        <v>1153</v>
      </c>
      <c r="B160" s="94"/>
      <c r="D160" s="117"/>
      <c r="E160" s="117"/>
      <c r="F160" s="91"/>
      <c r="G160" s="90"/>
      <c r="H160"/>
      <c r="I160" s="82"/>
      <c r="K160" s="117"/>
      <c r="L160" s="117"/>
      <c r="M160" s="91"/>
      <c r="N160" s="90"/>
    </row>
    <row r="161" spans="1:14" ht="15" customHeight="1" outlineLevel="1" x14ac:dyDescent="0.25">
      <c r="A161" s="66" t="s">
        <v>1154</v>
      </c>
      <c r="B161" s="94"/>
      <c r="D161" s="117"/>
      <c r="E161" s="117"/>
      <c r="F161" s="91"/>
      <c r="G161" s="90"/>
      <c r="H161"/>
      <c r="I161" s="82"/>
      <c r="K161" s="117"/>
      <c r="L161" s="117"/>
      <c r="M161" s="91"/>
      <c r="N161" s="90"/>
    </row>
    <row r="162" spans="1:14" ht="15" customHeight="1" outlineLevel="1" x14ac:dyDescent="0.25">
      <c r="A162" s="66" t="s">
        <v>1155</v>
      </c>
      <c r="B162" s="94"/>
      <c r="D162" s="117"/>
      <c r="E162" s="117"/>
      <c r="F162" s="91"/>
      <c r="G162" s="90"/>
      <c r="H162"/>
      <c r="I162" s="82"/>
      <c r="K162" s="117"/>
      <c r="L162" s="117"/>
      <c r="M162" s="91"/>
      <c r="N162" s="90"/>
    </row>
    <row r="163" spans="1:14" ht="15" customHeight="1" outlineLevel="1" x14ac:dyDescent="0.25">
      <c r="A163" s="66" t="s">
        <v>1156</v>
      </c>
      <c r="B163" s="94"/>
      <c r="D163" s="117"/>
      <c r="E163" s="117"/>
      <c r="F163" s="91"/>
      <c r="G163" s="90"/>
      <c r="H163"/>
      <c r="I163" s="82"/>
      <c r="K163" s="117"/>
      <c r="L163" s="117"/>
      <c r="M163" s="91"/>
      <c r="N163" s="90"/>
    </row>
    <row r="164" spans="1:14" ht="15" customHeight="1" outlineLevel="1" x14ac:dyDescent="0.25">
      <c r="A164" s="66" t="s">
        <v>1157</v>
      </c>
      <c r="B164" s="82"/>
      <c r="D164" s="117"/>
      <c r="E164" s="117"/>
      <c r="F164" s="91"/>
      <c r="G164" s="90"/>
      <c r="H164"/>
      <c r="I164" s="82"/>
      <c r="K164" s="117"/>
      <c r="L164" s="117"/>
      <c r="M164" s="91"/>
      <c r="N164" s="90"/>
    </row>
    <row r="165" spans="1:14" outlineLevel="1" x14ac:dyDescent="0.25">
      <c r="A165" s="66" t="s">
        <v>1158</v>
      </c>
      <c r="B165" s="95"/>
      <c r="C165" s="95"/>
      <c r="D165" s="95"/>
      <c r="E165" s="95"/>
      <c r="F165" s="91"/>
      <c r="G165" s="90"/>
      <c r="H165"/>
      <c r="I165" s="92"/>
      <c r="J165" s="82"/>
      <c r="K165" s="117"/>
      <c r="L165" s="117"/>
      <c r="M165" s="102"/>
      <c r="N165" s="90"/>
    </row>
    <row r="166" spans="1:14" ht="15" customHeight="1" x14ac:dyDescent="0.25">
      <c r="A166" s="84"/>
      <c r="B166" s="85" t="s">
        <v>1159</v>
      </c>
      <c r="C166" s="84"/>
      <c r="D166" s="84"/>
      <c r="E166" s="84"/>
      <c r="F166" s="87"/>
      <c r="G166" s="87"/>
      <c r="H166"/>
      <c r="I166" s="115"/>
      <c r="J166" s="79"/>
      <c r="K166" s="79"/>
      <c r="L166" s="79"/>
      <c r="M166" s="98"/>
      <c r="N166" s="98"/>
    </row>
    <row r="167" spans="1:14" x14ac:dyDescent="0.25">
      <c r="A167" s="66" t="s">
        <v>1160</v>
      </c>
      <c r="B167" s="66" t="s">
        <v>753</v>
      </c>
      <c r="C167" s="198">
        <v>0</v>
      </c>
      <c r="D167"/>
      <c r="E167" s="64"/>
      <c r="F167" s="64"/>
      <c r="G167"/>
      <c r="H167"/>
      <c r="K167" s="107"/>
      <c r="L167" s="64"/>
      <c r="M167" s="64"/>
      <c r="N167" s="107"/>
    </row>
    <row r="168" spans="1:14" outlineLevel="1" x14ac:dyDescent="0.25">
      <c r="A168" s="66" t="s">
        <v>1161</v>
      </c>
      <c r="D168"/>
      <c r="E168" s="64"/>
      <c r="F168" s="64"/>
      <c r="G168"/>
      <c r="H168"/>
      <c r="K168" s="107"/>
      <c r="L168" s="64"/>
      <c r="M168" s="64"/>
      <c r="N168" s="107"/>
    </row>
    <row r="169" spans="1:14" outlineLevel="1" x14ac:dyDescent="0.25">
      <c r="A169" s="66" t="s">
        <v>1162</v>
      </c>
      <c r="D169"/>
      <c r="E169" s="64"/>
      <c r="F169" s="64"/>
      <c r="G169"/>
      <c r="H169"/>
      <c r="K169" s="107"/>
      <c r="L169" s="64"/>
      <c r="M169" s="64"/>
      <c r="N169" s="107"/>
    </row>
    <row r="170" spans="1:14" outlineLevel="1" x14ac:dyDescent="0.25">
      <c r="A170" s="66" t="s">
        <v>1163</v>
      </c>
      <c r="D170"/>
      <c r="E170" s="64"/>
      <c r="F170" s="64"/>
      <c r="G170"/>
      <c r="H170"/>
      <c r="K170" s="107"/>
      <c r="L170" s="64"/>
      <c r="M170" s="64"/>
      <c r="N170" s="107"/>
    </row>
    <row r="171" spans="1:14" outlineLevel="1" x14ac:dyDescent="0.25">
      <c r="A171" s="66" t="s">
        <v>1164</v>
      </c>
      <c r="D171"/>
      <c r="E171" s="64"/>
      <c r="F171" s="64"/>
      <c r="G171"/>
      <c r="H171"/>
      <c r="K171" s="107"/>
      <c r="L171" s="64"/>
      <c r="M171" s="64"/>
      <c r="N171" s="107"/>
    </row>
    <row r="172" spans="1:14" x14ac:dyDescent="0.25">
      <c r="A172" s="84"/>
      <c r="B172" s="85" t="s">
        <v>1165</v>
      </c>
      <c r="C172" s="84" t="s">
        <v>1002</v>
      </c>
      <c r="D172" s="84"/>
      <c r="E172" s="84"/>
      <c r="F172" s="87"/>
      <c r="G172" s="87"/>
      <c r="H172"/>
      <c r="I172" s="115"/>
      <c r="J172" s="79"/>
      <c r="K172" s="79"/>
      <c r="L172" s="79"/>
      <c r="M172" s="98"/>
      <c r="N172" s="98"/>
    </row>
    <row r="173" spans="1:14" ht="15" customHeight="1" x14ac:dyDescent="0.25">
      <c r="A173" s="66" t="s">
        <v>1166</v>
      </c>
      <c r="B173" s="66" t="s">
        <v>1167</v>
      </c>
      <c r="C173" s="198">
        <v>1</v>
      </c>
      <c r="D173"/>
      <c r="E173"/>
      <c r="F173"/>
      <c r="G173"/>
      <c r="H173"/>
      <c r="K173" s="107"/>
      <c r="L173" s="107"/>
      <c r="M173" s="107"/>
      <c r="N173" s="107"/>
    </row>
    <row r="174" spans="1:14" outlineLevel="1" x14ac:dyDescent="0.25">
      <c r="A174" s="66" t="s">
        <v>1168</v>
      </c>
      <c r="D174"/>
      <c r="E174"/>
      <c r="F174"/>
      <c r="G174"/>
      <c r="H174"/>
      <c r="K174" s="107"/>
      <c r="L174" s="107"/>
      <c r="M174" s="107"/>
      <c r="N174" s="107"/>
    </row>
    <row r="175" spans="1:14" outlineLevel="1" x14ac:dyDescent="0.25">
      <c r="A175" s="66" t="s">
        <v>1169</v>
      </c>
      <c r="D175"/>
      <c r="E175"/>
      <c r="F175"/>
      <c r="G175"/>
      <c r="H175"/>
      <c r="K175" s="107"/>
      <c r="L175" s="107"/>
      <c r="M175" s="107"/>
      <c r="N175" s="107"/>
    </row>
    <row r="176" spans="1:14" outlineLevel="1" x14ac:dyDescent="0.25">
      <c r="A176" s="66" t="s">
        <v>1170</v>
      </c>
      <c r="D176"/>
      <c r="E176"/>
      <c r="F176"/>
      <c r="G176"/>
      <c r="H176"/>
      <c r="K176" s="107"/>
      <c r="L176" s="107"/>
      <c r="M176" s="107"/>
      <c r="N176" s="107"/>
    </row>
    <row r="177" spans="1:14" outlineLevel="1" x14ac:dyDescent="0.25">
      <c r="A177" s="66" t="s">
        <v>1171</v>
      </c>
      <c r="D177"/>
      <c r="E177"/>
      <c r="F177"/>
      <c r="G177"/>
      <c r="H177"/>
      <c r="K177" s="107"/>
      <c r="L177" s="107"/>
      <c r="M177" s="107"/>
      <c r="N177" s="107"/>
    </row>
    <row r="178" spans="1:14" outlineLevel="1" x14ac:dyDescent="0.25">
      <c r="A178" s="66" t="s">
        <v>1172</v>
      </c>
    </row>
    <row r="179" spans="1:14" outlineLevel="1" x14ac:dyDescent="0.25">
      <c r="A179" s="66" t="s">
        <v>1173</v>
      </c>
    </row>
  </sheetData>
  <sheetProtection algorithmName="SHA-512" hashValue="XsH7bB0H5/tA0d4Ol+hZWpUalnNufu6FXYit67P53kwrumnXumNAYYM3AFdORY1KLEeeTCfw3dC/M9Ukj/Uzyw==" saltValue="YQwlosOPPWC/KaNPWUYZbA==" spinCount="100000" sheet="1" formatCells="0" formatColumns="0" formatRows="0" insertHyperlinks="0" sort="0" autoFilter="0" pivotTables="0"/>
  <protectedRanges>
    <protectedRange sqref="C3 C10 B11:C17 C19:D19 F19:G19 B22:D36 C39:C41 F39:F41 B43:C47 F43:F47 B50:C77 B79:C81 B83:C102 B104:C128 C130:C136 B133:B136 C138:C146 B141:B146 C148:C151 B153:C165" name="Public Sector Assets"/>
    <protectedRange sqref="C167:C171 B168:B171" name="NPLs"/>
    <protectedRange sqref="C173:C179 B174:B179" name="Concentration Risks"/>
  </protectedRanges>
  <hyperlinks>
    <hyperlink ref="B6" location="'B2. HTT Public Sector Assets'!B8" display="8. Public Sector Assets" xr:uid="{00000000-0004-0000-0700-000000000000}"/>
    <hyperlink ref="B129" location="'2. Harmonised Glossary'!A9" display="Breakdown by Interest Rate" xr:uid="{00000000-0004-0000-0700-000001000000}"/>
    <hyperlink ref="B166" location="'2. Harmonised Glossary'!A14" display="Non-Performing Loans" xr:uid="{00000000-0004-0000-07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customProperties>
    <customPr name="_pios_id" r:id="rId2"/>
  </customProperties>
  <legacyDrawingHF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rgb="FFE36E00"/>
  </sheetPr>
  <dimension ref="A1:M383"/>
  <sheetViews>
    <sheetView zoomScale="80" zoomScaleNormal="80" workbookViewId="0">
      <selection activeCell="C43" sqref="C43"/>
    </sheetView>
  </sheetViews>
  <sheetFormatPr defaultColWidth="11.42578125" defaultRowHeight="15" outlineLevelRow="1" x14ac:dyDescent="0.25"/>
  <cols>
    <col min="1" max="1" width="16.28515625" customWidth="1"/>
    <col min="2" max="2" width="89.85546875" style="66" bestFit="1" customWidth="1"/>
    <col min="3" max="3" width="134.7109375" style="2" customWidth="1"/>
    <col min="4" max="13" width="11.42578125" style="2"/>
  </cols>
  <sheetData>
    <row r="1" spans="1:13" s="187" customFormat="1" ht="31.5" x14ac:dyDescent="0.25">
      <c r="A1" s="184" t="s">
        <v>1174</v>
      </c>
      <c r="B1" s="184"/>
      <c r="C1" s="183" t="s">
        <v>1429</v>
      </c>
      <c r="D1" s="23"/>
      <c r="E1" s="23"/>
      <c r="F1" s="23"/>
      <c r="G1" s="23"/>
      <c r="H1" s="23"/>
      <c r="I1" s="23"/>
      <c r="J1" s="23"/>
      <c r="K1" s="23"/>
      <c r="L1" s="23"/>
      <c r="M1" s="23"/>
    </row>
    <row r="2" spans="1:13" x14ac:dyDescent="0.25">
      <c r="B2" s="64"/>
      <c r="C2" s="64"/>
    </row>
    <row r="3" spans="1:13" x14ac:dyDescent="0.25">
      <c r="A3" s="118" t="s">
        <v>1175</v>
      </c>
      <c r="B3" s="119"/>
      <c r="C3" s="64"/>
    </row>
    <row r="4" spans="1:13" x14ac:dyDescent="0.25">
      <c r="C4" s="64"/>
    </row>
    <row r="5" spans="1:13" ht="37.5" x14ac:dyDescent="0.25">
      <c r="A5" s="76" t="s">
        <v>91</v>
      </c>
      <c r="B5" s="76" t="s">
        <v>1176</v>
      </c>
      <c r="C5" s="120" t="s">
        <v>1177</v>
      </c>
    </row>
    <row r="6" spans="1:13" x14ac:dyDescent="0.25">
      <c r="A6" s="1" t="s">
        <v>1178</v>
      </c>
      <c r="B6" s="79" t="s">
        <v>1179</v>
      </c>
      <c r="C6" s="143" t="s">
        <v>1493</v>
      </c>
    </row>
    <row r="7" spans="1:13" x14ac:dyDescent="0.25">
      <c r="A7" s="1" t="s">
        <v>1180</v>
      </c>
      <c r="B7" s="79" t="s">
        <v>1181</v>
      </c>
      <c r="C7" s="143" t="s">
        <v>1494</v>
      </c>
    </row>
    <row r="8" spans="1:13" ht="30" x14ac:dyDescent="0.25">
      <c r="A8" s="1" t="s">
        <v>1182</v>
      </c>
      <c r="B8" s="79" t="s">
        <v>1183</v>
      </c>
      <c r="C8" s="143" t="s">
        <v>1495</v>
      </c>
    </row>
    <row r="9" spans="1:13" x14ac:dyDescent="0.25">
      <c r="A9" s="1" t="s">
        <v>1184</v>
      </c>
      <c r="B9" s="79" t="s">
        <v>1185</v>
      </c>
      <c r="C9" s="143" t="s">
        <v>1496</v>
      </c>
    </row>
    <row r="10" spans="1:13" ht="44.25" customHeight="1" x14ac:dyDescent="0.25">
      <c r="A10" s="1" t="s">
        <v>1186</v>
      </c>
      <c r="B10" s="79" t="s">
        <v>1405</v>
      </c>
      <c r="C10" s="143" t="s">
        <v>1497</v>
      </c>
    </row>
    <row r="11" spans="1:13" ht="54.75" customHeight="1" x14ac:dyDescent="0.25">
      <c r="A11" s="1" t="s">
        <v>1187</v>
      </c>
      <c r="B11" s="79" t="s">
        <v>1188</v>
      </c>
      <c r="C11" s="143" t="s">
        <v>1498</v>
      </c>
    </row>
    <row r="12" spans="1:13" ht="45" x14ac:dyDescent="0.25">
      <c r="A12" s="1" t="s">
        <v>1189</v>
      </c>
      <c r="B12" s="79" t="s">
        <v>1190</v>
      </c>
      <c r="C12" s="143" t="s">
        <v>1499</v>
      </c>
    </row>
    <row r="13" spans="1:13" ht="45" x14ac:dyDescent="0.25">
      <c r="A13" s="1" t="s">
        <v>1191</v>
      </c>
      <c r="B13" s="79" t="s">
        <v>1192</v>
      </c>
      <c r="C13" s="143" t="s">
        <v>1500</v>
      </c>
    </row>
    <row r="14" spans="1:13" ht="90" x14ac:dyDescent="0.25">
      <c r="A14" s="1" t="s">
        <v>1193</v>
      </c>
      <c r="B14" s="79" t="s">
        <v>1194</v>
      </c>
      <c r="C14" s="143" t="s">
        <v>1501</v>
      </c>
    </row>
    <row r="15" spans="1:13" x14ac:dyDescent="0.25">
      <c r="A15" s="1" t="s">
        <v>1195</v>
      </c>
      <c r="B15" s="79" t="s">
        <v>1196</v>
      </c>
      <c r="C15" s="143" t="s">
        <v>1502</v>
      </c>
    </row>
    <row r="16" spans="1:13" ht="210" x14ac:dyDescent="0.25">
      <c r="A16" s="1" t="s">
        <v>1197</v>
      </c>
      <c r="B16" s="83" t="s">
        <v>1198</v>
      </c>
      <c r="C16" s="143" t="s">
        <v>1503</v>
      </c>
    </row>
    <row r="17" spans="1:3" ht="30" customHeight="1" x14ac:dyDescent="0.25">
      <c r="A17" s="1" t="s">
        <v>1199</v>
      </c>
      <c r="B17" s="83" t="s">
        <v>1200</v>
      </c>
      <c r="C17" s="143" t="s">
        <v>1504</v>
      </c>
    </row>
    <row r="18" spans="1:3" ht="30" x14ac:dyDescent="0.25">
      <c r="A18" s="1" t="s">
        <v>1201</v>
      </c>
      <c r="B18" s="83" t="s">
        <v>1202</v>
      </c>
      <c r="C18" s="143" t="s">
        <v>1505</v>
      </c>
    </row>
    <row r="19" spans="1:3" outlineLevel="1" x14ac:dyDescent="0.25">
      <c r="A19" s="1" t="s">
        <v>1203</v>
      </c>
      <c r="B19" s="80" t="s">
        <v>1204</v>
      </c>
      <c r="C19" s="66"/>
    </row>
    <row r="20" spans="1:3" outlineLevel="1" x14ac:dyDescent="0.25">
      <c r="A20" s="1" t="s">
        <v>1205</v>
      </c>
      <c r="B20" s="115"/>
      <c r="C20" s="66"/>
    </row>
    <row r="21" spans="1:3" outlineLevel="1" x14ac:dyDescent="0.25">
      <c r="A21" s="1" t="s">
        <v>1206</v>
      </c>
      <c r="B21" s="115"/>
      <c r="C21" s="66"/>
    </row>
    <row r="22" spans="1:3" outlineLevel="1" x14ac:dyDescent="0.25">
      <c r="A22" s="1" t="s">
        <v>1207</v>
      </c>
      <c r="B22" s="115"/>
      <c r="C22" s="66"/>
    </row>
    <row r="23" spans="1:3" outlineLevel="1" x14ac:dyDescent="0.25">
      <c r="A23" s="1" t="s">
        <v>1208</v>
      </c>
      <c r="B23" s="115"/>
      <c r="C23" s="66"/>
    </row>
    <row r="24" spans="1:3" ht="18.75" x14ac:dyDescent="0.25">
      <c r="A24" s="76"/>
      <c r="B24" s="76" t="s">
        <v>1209</v>
      </c>
      <c r="C24" s="120" t="s">
        <v>1210</v>
      </c>
    </row>
    <row r="25" spans="1:3" x14ac:dyDescent="0.25">
      <c r="A25" s="1" t="s">
        <v>1211</v>
      </c>
      <c r="B25" s="83" t="s">
        <v>1212</v>
      </c>
      <c r="C25" s="66" t="s">
        <v>1213</v>
      </c>
    </row>
    <row r="26" spans="1:3" x14ac:dyDescent="0.25">
      <c r="A26" s="1" t="s">
        <v>1214</v>
      </c>
      <c r="B26" s="83" t="s">
        <v>1215</v>
      </c>
      <c r="C26" s="66" t="s">
        <v>1216</v>
      </c>
    </row>
    <row r="27" spans="1:3" x14ac:dyDescent="0.25">
      <c r="A27" s="1" t="s">
        <v>1217</v>
      </c>
      <c r="B27" s="83" t="s">
        <v>1218</v>
      </c>
      <c r="C27" s="66" t="s">
        <v>1219</v>
      </c>
    </row>
    <row r="28" spans="1:3" outlineLevel="1" x14ac:dyDescent="0.25">
      <c r="A28" s="1" t="s">
        <v>1220</v>
      </c>
      <c r="B28" s="82"/>
      <c r="C28" s="66"/>
    </row>
    <row r="29" spans="1:3" outlineLevel="1" x14ac:dyDescent="0.25">
      <c r="A29" s="1" t="s">
        <v>1221</v>
      </c>
      <c r="B29" s="82"/>
      <c r="C29" s="66"/>
    </row>
    <row r="30" spans="1:3" outlineLevel="1" x14ac:dyDescent="0.25">
      <c r="A30" s="1" t="s">
        <v>1438</v>
      </c>
      <c r="B30" s="83"/>
      <c r="C30" s="66"/>
    </row>
    <row r="31" spans="1:3" ht="18.75" x14ac:dyDescent="0.25">
      <c r="A31" s="76"/>
      <c r="B31" s="76" t="s">
        <v>1222</v>
      </c>
      <c r="C31" s="120" t="s">
        <v>1177</v>
      </c>
    </row>
    <row r="32" spans="1:3" x14ac:dyDescent="0.25">
      <c r="A32" s="1" t="s">
        <v>1223</v>
      </c>
      <c r="B32" s="79" t="s">
        <v>1224</v>
      </c>
      <c r="C32" s="66" t="s">
        <v>93</v>
      </c>
    </row>
    <row r="33" spans="1:3" x14ac:dyDescent="0.25">
      <c r="A33" s="1" t="s">
        <v>1225</v>
      </c>
      <c r="B33" s="170" t="s">
        <v>1506</v>
      </c>
      <c r="C33" s="143" t="s">
        <v>1507</v>
      </c>
    </row>
    <row r="34" spans="1:3" x14ac:dyDescent="0.25">
      <c r="A34" s="1" t="s">
        <v>1226</v>
      </c>
      <c r="B34" s="82"/>
    </row>
    <row r="35" spans="1:3" x14ac:dyDescent="0.25">
      <c r="A35" s="1" t="s">
        <v>1227</v>
      </c>
      <c r="B35" s="82"/>
    </row>
    <row r="36" spans="1:3" x14ac:dyDescent="0.25">
      <c r="A36" s="1" t="s">
        <v>1228</v>
      </c>
      <c r="B36" s="82"/>
    </row>
    <row r="37" spans="1:3" x14ac:dyDescent="0.25">
      <c r="A37" s="1" t="s">
        <v>1229</v>
      </c>
      <c r="B37" s="82"/>
    </row>
    <row r="38" spans="1:3" x14ac:dyDescent="0.25">
      <c r="B38" s="82"/>
    </row>
    <row r="39" spans="1:3" x14ac:dyDescent="0.25">
      <c r="B39" s="82"/>
    </row>
    <row r="40" spans="1:3" x14ac:dyDescent="0.25">
      <c r="B40" s="82"/>
    </row>
    <row r="41" spans="1:3" x14ac:dyDescent="0.25">
      <c r="B41" s="82"/>
    </row>
    <row r="42" spans="1:3" x14ac:dyDescent="0.25">
      <c r="B42" s="82"/>
    </row>
    <row r="43" spans="1:3" x14ac:dyDescent="0.25">
      <c r="B43" s="82"/>
    </row>
    <row r="44" spans="1:3" x14ac:dyDescent="0.25">
      <c r="B44" s="82"/>
    </row>
    <row r="45" spans="1:3" x14ac:dyDescent="0.25">
      <c r="B45" s="82"/>
    </row>
    <row r="46" spans="1:3" x14ac:dyDescent="0.25">
      <c r="B46" s="82"/>
    </row>
    <row r="47" spans="1:3" x14ac:dyDescent="0.25">
      <c r="B47" s="82"/>
    </row>
    <row r="48" spans="1:3" x14ac:dyDescent="0.25">
      <c r="B48" s="82"/>
    </row>
    <row r="49" spans="2:2" x14ac:dyDescent="0.25">
      <c r="B49" s="82"/>
    </row>
    <row r="50" spans="2:2" x14ac:dyDescent="0.25">
      <c r="B50" s="82"/>
    </row>
    <row r="51" spans="2:2" x14ac:dyDescent="0.25">
      <c r="B51" s="82"/>
    </row>
    <row r="52" spans="2:2" x14ac:dyDescent="0.25">
      <c r="B52" s="82"/>
    </row>
    <row r="53" spans="2:2" x14ac:dyDescent="0.25">
      <c r="B53" s="82"/>
    </row>
    <row r="54" spans="2:2" x14ac:dyDescent="0.25">
      <c r="B54" s="82"/>
    </row>
    <row r="55" spans="2:2" x14ac:dyDescent="0.25">
      <c r="B55" s="82"/>
    </row>
    <row r="56" spans="2:2" x14ac:dyDescent="0.25">
      <c r="B56" s="82"/>
    </row>
    <row r="57" spans="2:2" x14ac:dyDescent="0.25">
      <c r="B57" s="82"/>
    </row>
    <row r="58" spans="2:2" x14ac:dyDescent="0.25">
      <c r="B58" s="82"/>
    </row>
    <row r="59" spans="2:2" x14ac:dyDescent="0.25">
      <c r="B59" s="82"/>
    </row>
    <row r="60" spans="2:2" x14ac:dyDescent="0.25">
      <c r="B60" s="82"/>
    </row>
    <row r="61" spans="2:2" x14ac:dyDescent="0.25">
      <c r="B61" s="82"/>
    </row>
    <row r="62" spans="2:2" x14ac:dyDescent="0.25">
      <c r="B62" s="82"/>
    </row>
    <row r="63" spans="2:2" x14ac:dyDescent="0.25">
      <c r="B63" s="82"/>
    </row>
    <row r="64" spans="2:2" x14ac:dyDescent="0.25">
      <c r="B64" s="82"/>
    </row>
    <row r="65" spans="2:2" x14ac:dyDescent="0.25">
      <c r="B65" s="82"/>
    </row>
    <row r="66" spans="2:2" x14ac:dyDescent="0.25">
      <c r="B66" s="82"/>
    </row>
    <row r="67" spans="2:2" x14ac:dyDescent="0.25">
      <c r="B67" s="82"/>
    </row>
    <row r="68" spans="2:2" x14ac:dyDescent="0.25">
      <c r="B68" s="82"/>
    </row>
    <row r="69" spans="2:2" x14ac:dyDescent="0.25">
      <c r="B69" s="82"/>
    </row>
    <row r="70" spans="2:2" x14ac:dyDescent="0.25">
      <c r="B70" s="82"/>
    </row>
    <row r="71" spans="2:2" x14ac:dyDescent="0.25">
      <c r="B71" s="82"/>
    </row>
    <row r="72" spans="2:2" x14ac:dyDescent="0.25">
      <c r="B72" s="82"/>
    </row>
    <row r="73" spans="2:2" x14ac:dyDescent="0.25">
      <c r="B73" s="82"/>
    </row>
    <row r="74" spans="2:2" x14ac:dyDescent="0.25">
      <c r="B74" s="82"/>
    </row>
    <row r="75" spans="2:2" x14ac:dyDescent="0.25">
      <c r="B75" s="82"/>
    </row>
    <row r="76" spans="2:2" x14ac:dyDescent="0.25">
      <c r="B76" s="82"/>
    </row>
    <row r="77" spans="2:2" x14ac:dyDescent="0.25">
      <c r="B77" s="82"/>
    </row>
    <row r="78" spans="2:2" x14ac:dyDescent="0.25">
      <c r="B78" s="82"/>
    </row>
    <row r="79" spans="2:2" x14ac:dyDescent="0.25">
      <c r="B79" s="82"/>
    </row>
    <row r="80" spans="2:2" x14ac:dyDescent="0.25">
      <c r="B80" s="82"/>
    </row>
    <row r="81" spans="2:2" x14ac:dyDescent="0.25">
      <c r="B81" s="82"/>
    </row>
    <row r="82" spans="2:2" x14ac:dyDescent="0.25">
      <c r="B82" s="82"/>
    </row>
    <row r="83" spans="2:2" x14ac:dyDescent="0.25">
      <c r="B83" s="64"/>
    </row>
    <row r="84" spans="2:2" x14ac:dyDescent="0.25">
      <c r="B84" s="64"/>
    </row>
    <row r="85" spans="2:2" x14ac:dyDescent="0.25">
      <c r="B85" s="64"/>
    </row>
    <row r="86" spans="2:2" x14ac:dyDescent="0.25">
      <c r="B86" s="64"/>
    </row>
    <row r="87" spans="2:2" x14ac:dyDescent="0.25">
      <c r="B87" s="64"/>
    </row>
    <row r="88" spans="2:2" x14ac:dyDescent="0.25">
      <c r="B88" s="64"/>
    </row>
    <row r="89" spans="2:2" x14ac:dyDescent="0.25">
      <c r="B89" s="64"/>
    </row>
    <row r="90" spans="2:2" x14ac:dyDescent="0.25">
      <c r="B90" s="64"/>
    </row>
    <row r="91" spans="2:2" x14ac:dyDescent="0.25">
      <c r="B91" s="64"/>
    </row>
    <row r="92" spans="2:2" x14ac:dyDescent="0.25">
      <c r="B92" s="64"/>
    </row>
    <row r="93" spans="2:2" x14ac:dyDescent="0.25">
      <c r="B93" s="82"/>
    </row>
    <row r="94" spans="2:2" x14ac:dyDescent="0.25">
      <c r="B94" s="82"/>
    </row>
    <row r="95" spans="2:2" x14ac:dyDescent="0.25">
      <c r="B95" s="82"/>
    </row>
    <row r="96" spans="2:2" x14ac:dyDescent="0.25">
      <c r="B96" s="82"/>
    </row>
    <row r="97" spans="2:2" x14ac:dyDescent="0.25">
      <c r="B97" s="82"/>
    </row>
    <row r="98" spans="2:2" x14ac:dyDescent="0.25">
      <c r="B98" s="82"/>
    </row>
    <row r="99" spans="2:2" x14ac:dyDescent="0.25">
      <c r="B99" s="82"/>
    </row>
    <row r="100" spans="2:2" x14ac:dyDescent="0.25">
      <c r="B100" s="82"/>
    </row>
    <row r="101" spans="2:2" x14ac:dyDescent="0.25">
      <c r="B101" s="62"/>
    </row>
    <row r="102" spans="2:2" x14ac:dyDescent="0.25">
      <c r="B102" s="82"/>
    </row>
    <row r="103" spans="2:2" x14ac:dyDescent="0.25">
      <c r="B103" s="82"/>
    </row>
    <row r="104" spans="2:2" x14ac:dyDescent="0.25">
      <c r="B104" s="82"/>
    </row>
    <row r="105" spans="2:2" x14ac:dyDescent="0.25">
      <c r="B105" s="82"/>
    </row>
    <row r="106" spans="2:2" x14ac:dyDescent="0.25">
      <c r="B106" s="82"/>
    </row>
    <row r="107" spans="2:2" x14ac:dyDescent="0.25">
      <c r="B107" s="82"/>
    </row>
    <row r="108" spans="2:2" x14ac:dyDescent="0.25">
      <c r="B108" s="82"/>
    </row>
    <row r="109" spans="2:2" x14ac:dyDescent="0.25">
      <c r="B109" s="82"/>
    </row>
    <row r="110" spans="2:2" x14ac:dyDescent="0.25">
      <c r="B110" s="82"/>
    </row>
    <row r="111" spans="2:2" x14ac:dyDescent="0.25">
      <c r="B111" s="82"/>
    </row>
    <row r="112" spans="2:2" x14ac:dyDescent="0.25">
      <c r="B112" s="82"/>
    </row>
    <row r="113" spans="2:2" x14ac:dyDescent="0.25">
      <c r="B113" s="82"/>
    </row>
    <row r="114" spans="2:2" x14ac:dyDescent="0.25">
      <c r="B114" s="82"/>
    </row>
    <row r="115" spans="2:2" x14ac:dyDescent="0.25">
      <c r="B115" s="82"/>
    </row>
    <row r="116" spans="2:2" x14ac:dyDescent="0.25">
      <c r="B116" s="82"/>
    </row>
    <row r="117" spans="2:2" x14ac:dyDescent="0.25">
      <c r="B117" s="82"/>
    </row>
    <row r="118" spans="2:2" x14ac:dyDescent="0.25">
      <c r="B118" s="82"/>
    </row>
    <row r="120" spans="2:2" x14ac:dyDescent="0.25">
      <c r="B120" s="82"/>
    </row>
    <row r="121" spans="2:2" x14ac:dyDescent="0.25">
      <c r="B121" s="82"/>
    </row>
    <row r="122" spans="2:2" x14ac:dyDescent="0.25">
      <c r="B122" s="82"/>
    </row>
    <row r="127" spans="2:2" x14ac:dyDescent="0.25">
      <c r="B127" s="71"/>
    </row>
    <row r="128" spans="2:2" x14ac:dyDescent="0.25">
      <c r="B128" s="121"/>
    </row>
    <row r="134" spans="2:2" x14ac:dyDescent="0.25">
      <c r="B134" s="83"/>
    </row>
    <row r="135" spans="2:2" x14ac:dyDescent="0.25">
      <c r="B135" s="82"/>
    </row>
    <row r="137" spans="2:2" x14ac:dyDescent="0.25">
      <c r="B137" s="82"/>
    </row>
    <row r="138" spans="2:2" x14ac:dyDescent="0.25">
      <c r="B138" s="82"/>
    </row>
    <row r="139" spans="2:2" x14ac:dyDescent="0.25">
      <c r="B139" s="82"/>
    </row>
    <row r="140" spans="2:2" x14ac:dyDescent="0.25">
      <c r="B140" s="82"/>
    </row>
    <row r="141" spans="2:2" x14ac:dyDescent="0.25">
      <c r="B141" s="82"/>
    </row>
    <row r="142" spans="2:2" x14ac:dyDescent="0.25">
      <c r="B142" s="82"/>
    </row>
    <row r="143" spans="2:2" x14ac:dyDescent="0.25">
      <c r="B143" s="82"/>
    </row>
    <row r="144" spans="2:2" x14ac:dyDescent="0.25">
      <c r="B144" s="82"/>
    </row>
    <row r="145" spans="2:2" x14ac:dyDescent="0.25">
      <c r="B145" s="82"/>
    </row>
    <row r="146" spans="2:2" x14ac:dyDescent="0.25">
      <c r="B146" s="82"/>
    </row>
    <row r="147" spans="2:2" x14ac:dyDescent="0.25">
      <c r="B147" s="82"/>
    </row>
    <row r="148" spans="2:2" x14ac:dyDescent="0.25">
      <c r="B148" s="82"/>
    </row>
    <row r="245" spans="2:2" x14ac:dyDescent="0.25">
      <c r="B245" s="79"/>
    </row>
    <row r="246" spans="2:2" x14ac:dyDescent="0.25">
      <c r="B246" s="82"/>
    </row>
    <row r="247" spans="2:2" x14ac:dyDescent="0.25">
      <c r="B247" s="82"/>
    </row>
    <row r="250" spans="2:2" x14ac:dyDescent="0.25">
      <c r="B250" s="82"/>
    </row>
    <row r="266" spans="2:2" x14ac:dyDescent="0.25">
      <c r="B266" s="79"/>
    </row>
    <row r="296" spans="2:2" x14ac:dyDescent="0.25">
      <c r="B296" s="71"/>
    </row>
    <row r="297" spans="2:2" x14ac:dyDescent="0.25">
      <c r="B297" s="82"/>
    </row>
    <row r="299" spans="2:2" x14ac:dyDescent="0.25">
      <c r="B299" s="82"/>
    </row>
    <row r="300" spans="2:2" x14ac:dyDescent="0.25">
      <c r="B300" s="82"/>
    </row>
    <row r="301" spans="2:2" x14ac:dyDescent="0.25">
      <c r="B301" s="82"/>
    </row>
    <row r="302" spans="2:2" x14ac:dyDescent="0.25">
      <c r="B302" s="82"/>
    </row>
    <row r="303" spans="2:2" x14ac:dyDescent="0.25">
      <c r="B303" s="82"/>
    </row>
    <row r="304" spans="2:2" x14ac:dyDescent="0.25">
      <c r="B304" s="82"/>
    </row>
    <row r="305" spans="2:2" x14ac:dyDescent="0.25">
      <c r="B305" s="82"/>
    </row>
    <row r="306" spans="2:2" x14ac:dyDescent="0.25">
      <c r="B306" s="82"/>
    </row>
    <row r="307" spans="2:2" x14ac:dyDescent="0.25">
      <c r="B307" s="82"/>
    </row>
    <row r="308" spans="2:2" x14ac:dyDescent="0.25">
      <c r="B308" s="82"/>
    </row>
    <row r="309" spans="2:2" x14ac:dyDescent="0.25">
      <c r="B309" s="82"/>
    </row>
    <row r="310" spans="2:2" x14ac:dyDescent="0.25">
      <c r="B310" s="82"/>
    </row>
    <row r="322" spans="2:2" x14ac:dyDescent="0.25">
      <c r="B322" s="82"/>
    </row>
    <row r="323" spans="2:2" x14ac:dyDescent="0.25">
      <c r="B323" s="82"/>
    </row>
    <row r="324" spans="2:2" x14ac:dyDescent="0.25">
      <c r="B324" s="82"/>
    </row>
    <row r="325" spans="2:2" x14ac:dyDescent="0.25">
      <c r="B325" s="82"/>
    </row>
    <row r="326" spans="2:2" x14ac:dyDescent="0.25">
      <c r="B326" s="82"/>
    </row>
    <row r="327" spans="2:2" x14ac:dyDescent="0.25">
      <c r="B327" s="82"/>
    </row>
    <row r="328" spans="2:2" x14ac:dyDescent="0.25">
      <c r="B328" s="82"/>
    </row>
    <row r="329" spans="2:2" x14ac:dyDescent="0.25">
      <c r="B329" s="82"/>
    </row>
    <row r="330" spans="2:2" x14ac:dyDescent="0.25">
      <c r="B330" s="82"/>
    </row>
    <row r="332" spans="2:2" x14ac:dyDescent="0.25">
      <c r="B332" s="82"/>
    </row>
    <row r="333" spans="2:2" x14ac:dyDescent="0.25">
      <c r="B333" s="82"/>
    </row>
    <row r="334" spans="2:2" x14ac:dyDescent="0.25">
      <c r="B334" s="82"/>
    </row>
    <row r="335" spans="2:2" x14ac:dyDescent="0.25">
      <c r="B335" s="82"/>
    </row>
    <row r="336" spans="2:2" x14ac:dyDescent="0.25">
      <c r="B336" s="82"/>
    </row>
    <row r="338" spans="2:2" x14ac:dyDescent="0.25">
      <c r="B338" s="82"/>
    </row>
    <row r="341" spans="2:2" x14ac:dyDescent="0.25">
      <c r="B341" s="82"/>
    </row>
    <row r="344" spans="2:2" x14ac:dyDescent="0.25">
      <c r="B344" s="82"/>
    </row>
    <row r="345" spans="2:2" x14ac:dyDescent="0.25">
      <c r="B345" s="82"/>
    </row>
    <row r="346" spans="2:2" x14ac:dyDescent="0.25">
      <c r="B346" s="82"/>
    </row>
    <row r="347" spans="2:2" x14ac:dyDescent="0.25">
      <c r="B347" s="82"/>
    </row>
    <row r="348" spans="2:2" x14ac:dyDescent="0.25">
      <c r="B348" s="82"/>
    </row>
    <row r="349" spans="2:2" x14ac:dyDescent="0.25">
      <c r="B349" s="82"/>
    </row>
    <row r="350" spans="2:2" x14ac:dyDescent="0.25">
      <c r="B350" s="82"/>
    </row>
    <row r="351" spans="2:2" x14ac:dyDescent="0.25">
      <c r="B351" s="82"/>
    </row>
    <row r="352" spans="2:2" x14ac:dyDescent="0.25">
      <c r="B352" s="82"/>
    </row>
    <row r="353" spans="2:2" x14ac:dyDescent="0.25">
      <c r="B353" s="82"/>
    </row>
    <row r="354" spans="2:2" x14ac:dyDescent="0.25">
      <c r="B354" s="82"/>
    </row>
    <row r="355" spans="2:2" x14ac:dyDescent="0.25">
      <c r="B355" s="82"/>
    </row>
    <row r="356" spans="2:2" x14ac:dyDescent="0.25">
      <c r="B356" s="82"/>
    </row>
    <row r="357" spans="2:2" x14ac:dyDescent="0.25">
      <c r="B357" s="82"/>
    </row>
    <row r="358" spans="2:2" x14ac:dyDescent="0.25">
      <c r="B358" s="82"/>
    </row>
    <row r="359" spans="2:2" x14ac:dyDescent="0.25">
      <c r="B359" s="82"/>
    </row>
    <row r="360" spans="2:2" x14ac:dyDescent="0.25">
      <c r="B360" s="82"/>
    </row>
    <row r="361" spans="2:2" x14ac:dyDescent="0.25">
      <c r="B361" s="82"/>
    </row>
    <row r="362" spans="2:2" x14ac:dyDescent="0.25">
      <c r="B362" s="82"/>
    </row>
    <row r="366" spans="2:2" x14ac:dyDescent="0.25">
      <c r="B366" s="71"/>
    </row>
    <row r="383" spans="2:2" x14ac:dyDescent="0.25">
      <c r="B383" s="122"/>
    </row>
  </sheetData>
  <sheetProtection algorithmName="SHA-512" hashValue="jDIaNfQV4oOv6eQrGaS1siQ4R3hy3Z0Cez46UU5LHnVndYhUmNUcIW/UJEekuTTN+Hzd8uKSAYI1slvZaQNZvQ==" saltValue="WevHJP//9Nhw6th4I88gIQ==" spinCount="100000" sheet="1" formatCells="0" formatColumns="0" formatRows="0" insertHyperlinks="0" sort="0" autoFilter="0" pivotTables="0"/>
  <protectedRanges>
    <protectedRange sqref="C6:C18 B19:C23 C32:C68 B32 A33:B68" name="Glossary"/>
  </protectedRanges>
  <pageMargins left="0.70866141732283472" right="0.70866141732283472" top="0.74803149606299213" bottom="0.74803149606299213" header="0.31496062992125984" footer="0.31496062992125984"/>
  <pageSetup paperSize="9" scale="50" orientation="landscape" r:id="rId1"/>
  <headerFooter>
    <oddHeader>&amp;R&amp;G</oddHeader>
  </headerFooter>
  <customProperties>
    <customPr name="_pios_id" r:id="rId2"/>
  </customProperties>
  <legacyDrawingHF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12</vt:i4>
      </vt:variant>
    </vt:vector>
  </HeadingPairs>
  <TitlesOfParts>
    <vt:vector size="20" baseType="lpstr">
      <vt:lpstr>Disclaimer</vt:lpstr>
      <vt:lpstr>Introduction</vt:lpstr>
      <vt:lpstr>Completion Instructions</vt:lpstr>
      <vt:lpstr>FAQ</vt:lpstr>
      <vt:lpstr>A. HTT General</vt:lpstr>
      <vt:lpstr>B1. HTT Mortgage Assets</vt:lpstr>
      <vt:lpstr>B2. HTT Public Sector Assets</vt:lpstr>
      <vt:lpstr>C. HTT Harmonised Glossary</vt:lpstr>
      <vt:lpstr>Disclaimer!general_tc</vt:lpstr>
      <vt:lpstr>'A. HTT General'!Print_Area</vt:lpstr>
      <vt:lpstr>'B1. HTT Mortgage Assets'!Print_Area</vt:lpstr>
      <vt:lpstr>'B2. HTT Public Sector Assets'!Print_Area</vt:lpstr>
      <vt:lpstr>'C. HTT Harmonised Glossary'!Print_Area</vt:lpstr>
      <vt:lpstr>'Completion Instructions'!Print_Area</vt:lpstr>
      <vt:lpstr>Disclaimer!Print_Area</vt:lpstr>
      <vt:lpstr>FAQ!Print_Area</vt:lpstr>
      <vt:lpstr>Introduction!Print_Area</vt:lpstr>
      <vt:lpstr>Disclaimer!Print_Titles</vt:lpstr>
      <vt:lpstr>FAQ!Print_Titles</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Rode, Ninna</cp:lastModifiedBy>
  <cp:lastPrinted>2016-05-20T08:25:54Z</cp:lastPrinted>
  <dcterms:created xsi:type="dcterms:W3CDTF">2016-04-21T08:07:20Z</dcterms:created>
  <dcterms:modified xsi:type="dcterms:W3CDTF">2018-11-02T10:05:01Z</dcterms:modified>
</cp:coreProperties>
</file>